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math\OneDrive\Desktop\Machine Learning\DATA103\DATA103-Final\MTR Datasets\"/>
    </mc:Choice>
  </mc:AlternateContent>
  <xr:revisionPtr revIDLastSave="0" documentId="13_ncr:1_{53E58C90-B6DC-4D5F-B3AB-5EB7A3DFB6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27" i="1" l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C215" i="1" l="1"/>
  <c r="AB215" i="1"/>
  <c r="AB216" i="1"/>
  <c r="AC32" i="1"/>
  <c r="AB32" i="1"/>
  <c r="AC31" i="1"/>
  <c r="AB31" i="1"/>
  <c r="AC30" i="1"/>
  <c r="AB30" i="1"/>
  <c r="AC29" i="1"/>
  <c r="AB29" i="1"/>
  <c r="AC28" i="1"/>
  <c r="AB28" i="1"/>
  <c r="AC27" i="1"/>
  <c r="AB27" i="1"/>
  <c r="AC26" i="1"/>
  <c r="AB26" i="1"/>
  <c r="AC25" i="1"/>
  <c r="AB25" i="1"/>
  <c r="AC24" i="1"/>
  <c r="AB24" i="1"/>
  <c r="AC23" i="1"/>
  <c r="AB23" i="1"/>
  <c r="AC22" i="1"/>
  <c r="AB22" i="1"/>
  <c r="AC21" i="1"/>
  <c r="AB21" i="1"/>
  <c r="AC20" i="1"/>
  <c r="AB20" i="1"/>
  <c r="AC19" i="1"/>
  <c r="AB19" i="1"/>
  <c r="AC18" i="1"/>
  <c r="AB18" i="1"/>
  <c r="AC17" i="1"/>
  <c r="AB17" i="1"/>
  <c r="AC16" i="1"/>
  <c r="AB16" i="1"/>
  <c r="AC15" i="1"/>
  <c r="AB15" i="1"/>
  <c r="AC14" i="1"/>
  <c r="AB14" i="1"/>
  <c r="AC13" i="1"/>
  <c r="AB13" i="1"/>
  <c r="AC12" i="1"/>
  <c r="AB12" i="1"/>
  <c r="AC11" i="1"/>
  <c r="AB11" i="1"/>
  <c r="AC10" i="1"/>
  <c r="AB10" i="1"/>
  <c r="AC9" i="1"/>
  <c r="AB9" i="1"/>
  <c r="AB41" i="1" l="1"/>
  <c r="A36" i="1" l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67" i="1" l="1"/>
  <c r="AB939" i="1"/>
  <c r="AC939" i="1"/>
  <c r="AE939" i="1"/>
  <c r="AG939" i="1" s="1"/>
  <c r="AB940" i="1"/>
  <c r="AC940" i="1"/>
  <c r="AE940" i="1"/>
  <c r="AH940" i="1" s="1"/>
  <c r="AB941" i="1"/>
  <c r="AC941" i="1"/>
  <c r="AE941" i="1"/>
  <c r="AF941" i="1" s="1"/>
  <c r="AB942" i="1"/>
  <c r="AC942" i="1"/>
  <c r="AB943" i="1"/>
  <c r="AC943" i="1"/>
  <c r="AB944" i="1"/>
  <c r="AC944" i="1"/>
  <c r="AB945" i="1"/>
  <c r="AC945" i="1"/>
  <c r="AB946" i="1"/>
  <c r="AC946" i="1"/>
  <c r="AB947" i="1"/>
  <c r="AC947" i="1"/>
  <c r="AE947" i="1"/>
  <c r="AH947" i="1" s="1"/>
  <c r="AB948" i="1"/>
  <c r="AC948" i="1"/>
  <c r="AE948" i="1"/>
  <c r="AF948" i="1" s="1"/>
  <c r="AB949" i="1"/>
  <c r="AC949" i="1"/>
  <c r="AE949" i="1"/>
  <c r="AJ949" i="1" s="1"/>
  <c r="AB950" i="1"/>
  <c r="AC950" i="1"/>
  <c r="AB951" i="1"/>
  <c r="AC951" i="1"/>
  <c r="AB952" i="1"/>
  <c r="AC952" i="1"/>
  <c r="AB953" i="1"/>
  <c r="AC953" i="1"/>
  <c r="AB954" i="1"/>
  <c r="AC954" i="1"/>
  <c r="AB955" i="1"/>
  <c r="AC955" i="1"/>
  <c r="AB956" i="1"/>
  <c r="AC956" i="1"/>
  <c r="AB957" i="1"/>
  <c r="AC957" i="1"/>
  <c r="AB958" i="1"/>
  <c r="AC958" i="1"/>
  <c r="AB959" i="1"/>
  <c r="AC959" i="1"/>
  <c r="AB960" i="1"/>
  <c r="AC960" i="1"/>
  <c r="AB961" i="1"/>
  <c r="AC961" i="1"/>
  <c r="AB962" i="1"/>
  <c r="AC962" i="1"/>
  <c r="B963" i="1"/>
  <c r="BJ943" i="1" s="1"/>
  <c r="C963" i="1"/>
  <c r="BK959" i="1" s="1"/>
  <c r="D963" i="1"/>
  <c r="E963" i="1"/>
  <c r="BM948" i="1" s="1"/>
  <c r="F963" i="1"/>
  <c r="BN951" i="1" s="1"/>
  <c r="G963" i="1"/>
  <c r="BO961" i="1" s="1"/>
  <c r="H963" i="1"/>
  <c r="BP958" i="1" s="1"/>
  <c r="I963" i="1"/>
  <c r="BQ955" i="1" s="1"/>
  <c r="J963" i="1"/>
  <c r="K963" i="1"/>
  <c r="BS940" i="1" s="1"/>
  <c r="L963" i="1"/>
  <c r="BT953" i="1" s="1"/>
  <c r="M963" i="1"/>
  <c r="BU960" i="1" s="1"/>
  <c r="N963" i="1"/>
  <c r="BV951" i="1" s="1"/>
  <c r="O963" i="1"/>
  <c r="P963" i="1"/>
  <c r="Q963" i="1"/>
  <c r="BY946" i="1" s="1"/>
  <c r="R963" i="1"/>
  <c r="BZ950" i="1" s="1"/>
  <c r="S963" i="1"/>
  <c r="CA945" i="1" s="1"/>
  <c r="T963" i="1"/>
  <c r="CB945" i="1" s="1"/>
  <c r="U963" i="1"/>
  <c r="CC952" i="1" s="1"/>
  <c r="V963" i="1"/>
  <c r="CD950" i="1" s="1"/>
  <c r="W963" i="1"/>
  <c r="CE951" i="1" s="1"/>
  <c r="X963" i="1"/>
  <c r="CF961" i="1" s="1"/>
  <c r="Y963" i="1"/>
  <c r="CG946" i="1" s="1"/>
  <c r="Z963" i="1"/>
  <c r="CH945" i="1" s="1"/>
  <c r="AA963" i="1"/>
  <c r="CI960" i="1" s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2" i="1"/>
  <c r="AB651" i="1"/>
  <c r="AB650" i="1"/>
  <c r="AB629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66" i="1"/>
  <c r="AB465" i="1"/>
  <c r="AB464" i="1"/>
  <c r="AB463" i="1"/>
  <c r="AB443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49" i="1"/>
  <c r="AB248" i="1"/>
  <c r="AB247" i="1"/>
  <c r="AB246" i="1"/>
  <c r="AB226" i="1"/>
  <c r="AB218" i="1"/>
  <c r="AB217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0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A98" i="1" l="1"/>
  <c r="BF940" i="1"/>
  <c r="AZ949" i="1"/>
  <c r="BC940" i="1"/>
  <c r="BB947" i="1"/>
  <c r="AF940" i="1"/>
  <c r="AX949" i="1"/>
  <c r="AZ947" i="1"/>
  <c r="AW949" i="1"/>
  <c r="AN949" i="1"/>
  <c r="AV941" i="1"/>
  <c r="AM949" i="1"/>
  <c r="AU941" i="1"/>
  <c r="AL949" i="1"/>
  <c r="AT941" i="1"/>
  <c r="BE949" i="1"/>
  <c r="AT949" i="1"/>
  <c r="AK949" i="1"/>
  <c r="BD948" i="1"/>
  <c r="AL947" i="1"/>
  <c r="AH941" i="1"/>
  <c r="AX940" i="1"/>
  <c r="BD949" i="1"/>
  <c r="AS949" i="1"/>
  <c r="AH949" i="1"/>
  <c r="AF947" i="1"/>
  <c r="AG941" i="1"/>
  <c r="AW940" i="1"/>
  <c r="AW939" i="1"/>
  <c r="BC949" i="1"/>
  <c r="AR949" i="1"/>
  <c r="AF949" i="1"/>
  <c r="AK940" i="1"/>
  <c r="AF939" i="1"/>
  <c r="AY949" i="1"/>
  <c r="AQ949" i="1"/>
  <c r="AG949" i="1"/>
  <c r="AS948" i="1"/>
  <c r="AT947" i="1"/>
  <c r="BC941" i="1"/>
  <c r="AO941" i="1"/>
  <c r="AR940" i="1"/>
  <c r="AS947" i="1"/>
  <c r="BB941" i="1"/>
  <c r="AN941" i="1"/>
  <c r="AQ940" i="1"/>
  <c r="AM947" i="1"/>
  <c r="BA941" i="1"/>
  <c r="AM941" i="1"/>
  <c r="BD940" i="1"/>
  <c r="AL940" i="1"/>
  <c r="AX939" i="1"/>
  <c r="BA949" i="1"/>
  <c r="AU949" i="1"/>
  <c r="AO949" i="1"/>
  <c r="AI949" i="1"/>
  <c r="AU948" i="1"/>
  <c r="AG948" i="1"/>
  <c r="BC947" i="1"/>
  <c r="AV947" i="1"/>
  <c r="AN947" i="1"/>
  <c r="AG947" i="1"/>
  <c r="BE941" i="1"/>
  <c r="AW941" i="1"/>
  <c r="AP941" i="1"/>
  <c r="AI941" i="1"/>
  <c r="BE940" i="1"/>
  <c r="AY940" i="1"/>
  <c r="AS940" i="1"/>
  <c r="AM940" i="1"/>
  <c r="AG940" i="1"/>
  <c r="BC939" i="1"/>
  <c r="AK939" i="1"/>
  <c r="BC948" i="1"/>
  <c r="AO948" i="1"/>
  <c r="BJ957" i="1"/>
  <c r="AZ948" i="1"/>
  <c r="AN948" i="1"/>
  <c r="AY947" i="1"/>
  <c r="AR947" i="1"/>
  <c r="AK947" i="1"/>
  <c r="BB940" i="1"/>
  <c r="AV940" i="1"/>
  <c r="AP940" i="1"/>
  <c r="AJ940" i="1"/>
  <c r="AR939" i="1"/>
  <c r="CB959" i="1"/>
  <c r="AY948" i="1"/>
  <c r="AL948" i="1"/>
  <c r="BE947" i="1"/>
  <c r="AX947" i="1"/>
  <c r="AQ947" i="1"/>
  <c r="AJ947" i="1"/>
  <c r="BG941" i="1"/>
  <c r="AZ941" i="1"/>
  <c r="AS941" i="1"/>
  <c r="AK941" i="1"/>
  <c r="BA940" i="1"/>
  <c r="AU940" i="1"/>
  <c r="AO940" i="1"/>
  <c r="AI940" i="1"/>
  <c r="AQ939" i="1"/>
  <c r="BB949" i="1"/>
  <c r="AV949" i="1"/>
  <c r="AP949" i="1"/>
  <c r="AW948" i="1"/>
  <c r="AH948" i="1"/>
  <c r="BD947" i="1"/>
  <c r="AW947" i="1"/>
  <c r="AP947" i="1"/>
  <c r="BF941" i="1"/>
  <c r="AY941" i="1"/>
  <c r="AQ941" i="1"/>
  <c r="AJ941" i="1"/>
  <c r="AZ940" i="1"/>
  <c r="AT940" i="1"/>
  <c r="AN940" i="1"/>
  <c r="BD939" i="1"/>
  <c r="AL939" i="1"/>
  <c r="BY961" i="1"/>
  <c r="BM952" i="1"/>
  <c r="BP949" i="1"/>
  <c r="AB963" i="1"/>
  <c r="CJ948" i="1" s="1"/>
  <c r="BS962" i="1"/>
  <c r="BM949" i="1"/>
  <c r="BJ962" i="1"/>
  <c r="CH960" i="1"/>
  <c r="CH958" i="1"/>
  <c r="BY953" i="1"/>
  <c r="BS961" i="1"/>
  <c r="CE960" i="1"/>
  <c r="BY954" i="1"/>
  <c r="BS953" i="1"/>
  <c r="CA960" i="1"/>
  <c r="BZ959" i="1"/>
  <c r="CE958" i="1"/>
  <c r="CB957" i="1"/>
  <c r="CE956" i="1"/>
  <c r="CF955" i="1"/>
  <c r="BM954" i="1"/>
  <c r="BN953" i="1"/>
  <c r="BM961" i="1"/>
  <c r="BZ960" i="1"/>
  <c r="BS959" i="1"/>
  <c r="BZ958" i="1"/>
  <c r="BZ957" i="1"/>
  <c r="BY956" i="1"/>
  <c r="BY955" i="1"/>
  <c r="CH961" i="1"/>
  <c r="BM960" i="1"/>
  <c r="BJ959" i="1"/>
  <c r="BS958" i="1"/>
  <c r="BS957" i="1"/>
  <c r="BT956" i="1"/>
  <c r="BN955" i="1"/>
  <c r="CG949" i="1"/>
  <c r="BY962" i="1"/>
  <c r="CE961" i="1"/>
  <c r="BM958" i="1"/>
  <c r="BM956" i="1"/>
  <c r="CF953" i="1"/>
  <c r="BZ952" i="1"/>
  <c r="BT950" i="1"/>
  <c r="BQ946" i="1"/>
  <c r="BU962" i="1"/>
  <c r="CA961" i="1"/>
  <c r="BN961" i="1"/>
  <c r="CG960" i="1"/>
  <c r="BY960" i="1"/>
  <c r="BY959" i="1"/>
  <c r="BY958" i="1"/>
  <c r="BT957" i="1"/>
  <c r="BS956" i="1"/>
  <c r="CC955" i="1"/>
  <c r="BM955" i="1"/>
  <c r="BT954" i="1"/>
  <c r="CE953" i="1"/>
  <c r="BM953" i="1"/>
  <c r="BY952" i="1"/>
  <c r="BJ951" i="1"/>
  <c r="BP950" i="1"/>
  <c r="CE949" i="1"/>
  <c r="CA948" i="1"/>
  <c r="CC944" i="1"/>
  <c r="BK951" i="1"/>
  <c r="CG962" i="1"/>
  <c r="BT962" i="1"/>
  <c r="BZ961" i="1"/>
  <c r="CF960" i="1"/>
  <c r="BT959" i="1"/>
  <c r="BT958" i="1"/>
  <c r="CF956" i="1"/>
  <c r="BN956" i="1"/>
  <c r="BZ955" i="1"/>
  <c r="BN954" i="1"/>
  <c r="BZ953" i="1"/>
  <c r="BT952" i="1"/>
  <c r="CF951" i="1"/>
  <c r="BZ949" i="1"/>
  <c r="BZ948" i="1"/>
  <c r="CC947" i="1"/>
  <c r="BT941" i="1"/>
  <c r="CF962" i="1"/>
  <c r="BT960" i="1"/>
  <c r="CF959" i="1"/>
  <c r="CF957" i="1"/>
  <c r="BN957" i="1"/>
  <c r="BQ952" i="1"/>
  <c r="BZ951" i="1"/>
  <c r="BT949" i="1"/>
  <c r="BT948" i="1"/>
  <c r="BN947" i="1"/>
  <c r="BS941" i="1"/>
  <c r="CE962" i="1"/>
  <c r="BN962" i="1"/>
  <c r="CG961" i="1"/>
  <c r="BT961" i="1"/>
  <c r="CB960" i="1"/>
  <c r="BS960" i="1"/>
  <c r="CC959" i="1"/>
  <c r="BN959" i="1"/>
  <c r="CF958" i="1"/>
  <c r="CC957" i="1"/>
  <c r="BK957" i="1"/>
  <c r="BZ956" i="1"/>
  <c r="BT955" i="1"/>
  <c r="CF954" i="1"/>
  <c r="CF952" i="1"/>
  <c r="BN952" i="1"/>
  <c r="CA950" i="1"/>
  <c r="BS949" i="1"/>
  <c r="BK943" i="1"/>
  <c r="BJ941" i="1"/>
  <c r="BZ962" i="1"/>
  <c r="BK962" i="1"/>
  <c r="BN960" i="1"/>
  <c r="BN958" i="1"/>
  <c r="BZ954" i="1"/>
  <c r="BX941" i="1"/>
  <c r="BX940" i="1"/>
  <c r="BX944" i="1"/>
  <c r="BX947" i="1"/>
  <c r="BX939" i="1"/>
  <c r="BX943" i="1"/>
  <c r="BX945" i="1"/>
  <c r="BX948" i="1"/>
  <c r="BX950" i="1"/>
  <c r="BX952" i="1"/>
  <c r="BX953" i="1"/>
  <c r="BX954" i="1"/>
  <c r="BX955" i="1"/>
  <c r="BX956" i="1"/>
  <c r="BX957" i="1"/>
  <c r="BX958" i="1"/>
  <c r="BX959" i="1"/>
  <c r="BX960" i="1"/>
  <c r="BX961" i="1"/>
  <c r="BX962" i="1"/>
  <c r="BL941" i="1"/>
  <c r="BL940" i="1"/>
  <c r="BL939" i="1"/>
  <c r="BL943" i="1"/>
  <c r="BL946" i="1"/>
  <c r="BL951" i="1"/>
  <c r="BL947" i="1"/>
  <c r="BL942" i="1"/>
  <c r="BL944" i="1"/>
  <c r="BL952" i="1"/>
  <c r="BL953" i="1"/>
  <c r="BL954" i="1"/>
  <c r="BL955" i="1"/>
  <c r="BL956" i="1"/>
  <c r="BL957" i="1"/>
  <c r="BL958" i="1"/>
  <c r="BL959" i="1"/>
  <c r="BL960" i="1"/>
  <c r="BL961" i="1"/>
  <c r="BL962" i="1"/>
  <c r="BX951" i="1"/>
  <c r="BL945" i="1"/>
  <c r="CI941" i="1"/>
  <c r="CI940" i="1"/>
  <c r="CI949" i="1"/>
  <c r="CI939" i="1"/>
  <c r="CI942" i="1"/>
  <c r="CI950" i="1"/>
  <c r="CI946" i="1"/>
  <c r="CI943" i="1"/>
  <c r="CI944" i="1"/>
  <c r="CI947" i="1"/>
  <c r="CC941" i="1"/>
  <c r="CC940" i="1"/>
  <c r="CC949" i="1"/>
  <c r="CC939" i="1"/>
  <c r="CC945" i="1"/>
  <c r="CC948" i="1"/>
  <c r="CC950" i="1"/>
  <c r="CC942" i="1"/>
  <c r="CC946" i="1"/>
  <c r="BW941" i="1"/>
  <c r="BW940" i="1"/>
  <c r="BW949" i="1"/>
  <c r="BW939" i="1"/>
  <c r="BW943" i="1"/>
  <c r="BW945" i="1"/>
  <c r="BW948" i="1"/>
  <c r="BW946" i="1"/>
  <c r="BW951" i="1"/>
  <c r="BQ941" i="1"/>
  <c r="BQ940" i="1"/>
  <c r="BQ949" i="1"/>
  <c r="BQ939" i="1"/>
  <c r="BQ942" i="1"/>
  <c r="BQ944" i="1"/>
  <c r="BQ947" i="1"/>
  <c r="BQ945" i="1"/>
  <c r="BQ948" i="1"/>
  <c r="BQ943" i="1"/>
  <c r="BQ950" i="1"/>
  <c r="BK941" i="1"/>
  <c r="BK940" i="1"/>
  <c r="BK949" i="1"/>
  <c r="BK939" i="1"/>
  <c r="BK947" i="1"/>
  <c r="BK942" i="1"/>
  <c r="BK944" i="1"/>
  <c r="BK945" i="1"/>
  <c r="BK948" i="1"/>
  <c r="BQ962" i="1"/>
  <c r="BK961" i="1"/>
  <c r="CI959" i="1"/>
  <c r="BW958" i="1"/>
  <c r="CI954" i="1"/>
  <c r="BW954" i="1"/>
  <c r="BK954" i="1"/>
  <c r="CI951" i="1"/>
  <c r="BL950" i="1"/>
  <c r="BW947" i="1"/>
  <c r="BK946" i="1"/>
  <c r="BW944" i="1"/>
  <c r="BW942" i="1"/>
  <c r="CD941" i="1"/>
  <c r="CD940" i="1"/>
  <c r="CD943" i="1"/>
  <c r="CD945" i="1"/>
  <c r="CD948" i="1"/>
  <c r="CD949" i="1"/>
  <c r="CD939" i="1"/>
  <c r="CD942" i="1"/>
  <c r="CD946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BR941" i="1"/>
  <c r="BR940" i="1"/>
  <c r="BR939" i="1"/>
  <c r="BR942" i="1"/>
  <c r="BR944" i="1"/>
  <c r="BR947" i="1"/>
  <c r="BR945" i="1"/>
  <c r="BR948" i="1"/>
  <c r="BR949" i="1"/>
  <c r="BR952" i="1"/>
  <c r="BR953" i="1"/>
  <c r="BR954" i="1"/>
  <c r="BR955" i="1"/>
  <c r="BR956" i="1"/>
  <c r="BR957" i="1"/>
  <c r="BR958" i="1"/>
  <c r="BR959" i="1"/>
  <c r="BR960" i="1"/>
  <c r="BR961" i="1"/>
  <c r="BR962" i="1"/>
  <c r="BX942" i="1"/>
  <c r="CH940" i="1"/>
  <c r="CH939" i="1"/>
  <c r="CH948" i="1"/>
  <c r="CH946" i="1"/>
  <c r="CH951" i="1"/>
  <c r="CH952" i="1"/>
  <c r="CH953" i="1"/>
  <c r="CH954" i="1"/>
  <c r="CH955" i="1"/>
  <c r="CH956" i="1"/>
  <c r="CH943" i="1"/>
  <c r="CH944" i="1"/>
  <c r="CH947" i="1"/>
  <c r="CH941" i="1"/>
  <c r="CB940" i="1"/>
  <c r="CB939" i="1"/>
  <c r="CB948" i="1"/>
  <c r="CB949" i="1"/>
  <c r="CB950" i="1"/>
  <c r="CB942" i="1"/>
  <c r="CB946" i="1"/>
  <c r="CB951" i="1"/>
  <c r="CB952" i="1"/>
  <c r="CB953" i="1"/>
  <c r="CB954" i="1"/>
  <c r="CB955" i="1"/>
  <c r="CB956" i="1"/>
  <c r="CB944" i="1"/>
  <c r="CB947" i="1"/>
  <c r="BV940" i="1"/>
  <c r="BV939" i="1"/>
  <c r="BV948" i="1"/>
  <c r="BV943" i="1"/>
  <c r="BV945" i="1"/>
  <c r="BV941" i="1"/>
  <c r="BV949" i="1"/>
  <c r="BV950" i="1"/>
  <c r="BV952" i="1"/>
  <c r="BV953" i="1"/>
  <c r="BV954" i="1"/>
  <c r="BV955" i="1"/>
  <c r="BV956" i="1"/>
  <c r="BV946" i="1"/>
  <c r="BV942" i="1"/>
  <c r="BP940" i="1"/>
  <c r="BP939" i="1"/>
  <c r="BP948" i="1"/>
  <c r="BP945" i="1"/>
  <c r="BP952" i="1"/>
  <c r="BP953" i="1"/>
  <c r="BP954" i="1"/>
  <c r="BP955" i="1"/>
  <c r="BP956" i="1"/>
  <c r="BP943" i="1"/>
  <c r="BP941" i="1"/>
  <c r="BP946" i="1"/>
  <c r="BP951" i="1"/>
  <c r="BJ940" i="1"/>
  <c r="BJ939" i="1"/>
  <c r="BJ948" i="1"/>
  <c r="BJ947" i="1"/>
  <c r="BJ942" i="1"/>
  <c r="BJ944" i="1"/>
  <c r="BJ952" i="1"/>
  <c r="BJ953" i="1"/>
  <c r="BJ954" i="1"/>
  <c r="BJ955" i="1"/>
  <c r="BJ956" i="1"/>
  <c r="BJ945" i="1"/>
  <c r="BJ949" i="1"/>
  <c r="BJ950" i="1"/>
  <c r="BW962" i="1"/>
  <c r="BP962" i="1"/>
  <c r="BQ961" i="1"/>
  <c r="BJ961" i="1"/>
  <c r="BK960" i="1"/>
  <c r="CH959" i="1"/>
  <c r="BQ959" i="1"/>
  <c r="BV958" i="1"/>
  <c r="CI957" i="1"/>
  <c r="BQ957" i="1"/>
  <c r="CC956" i="1"/>
  <c r="BQ956" i="1"/>
  <c r="CC953" i="1"/>
  <c r="BQ953" i="1"/>
  <c r="BR951" i="1"/>
  <c r="BK950" i="1"/>
  <c r="CA949" i="1"/>
  <c r="BV947" i="1"/>
  <c r="CE946" i="1"/>
  <c r="BJ946" i="1"/>
  <c r="BV944" i="1"/>
  <c r="CC943" i="1"/>
  <c r="BP942" i="1"/>
  <c r="CG940" i="1"/>
  <c r="CG939" i="1"/>
  <c r="CG947" i="1"/>
  <c r="CG951" i="1"/>
  <c r="CG952" i="1"/>
  <c r="CG953" i="1"/>
  <c r="CG954" i="1"/>
  <c r="CG955" i="1"/>
  <c r="CG956" i="1"/>
  <c r="CG957" i="1"/>
  <c r="CG958" i="1"/>
  <c r="CG943" i="1"/>
  <c r="CG944" i="1"/>
  <c r="CG941" i="1"/>
  <c r="CG945" i="1"/>
  <c r="CA940" i="1"/>
  <c r="CA939" i="1"/>
  <c r="CA947" i="1"/>
  <c r="CA942" i="1"/>
  <c r="CA946" i="1"/>
  <c r="CA951" i="1"/>
  <c r="CA952" i="1"/>
  <c r="CA953" i="1"/>
  <c r="CA954" i="1"/>
  <c r="CA955" i="1"/>
  <c r="CA956" i="1"/>
  <c r="CA957" i="1"/>
  <c r="CA958" i="1"/>
  <c r="CA959" i="1"/>
  <c r="CA944" i="1"/>
  <c r="CA943" i="1"/>
  <c r="BU940" i="1"/>
  <c r="BU939" i="1"/>
  <c r="BU947" i="1"/>
  <c r="BU941" i="1"/>
  <c r="BU948" i="1"/>
  <c r="BU949" i="1"/>
  <c r="BU950" i="1"/>
  <c r="BU952" i="1"/>
  <c r="BU953" i="1"/>
  <c r="BU954" i="1"/>
  <c r="BU955" i="1"/>
  <c r="BU956" i="1"/>
  <c r="BU957" i="1"/>
  <c r="BU958" i="1"/>
  <c r="BU959" i="1"/>
  <c r="BU946" i="1"/>
  <c r="BU951" i="1"/>
  <c r="BU942" i="1"/>
  <c r="BU944" i="1"/>
  <c r="BO940" i="1"/>
  <c r="BO939" i="1"/>
  <c r="BO947" i="1"/>
  <c r="BO945" i="1"/>
  <c r="BO952" i="1"/>
  <c r="BO953" i="1"/>
  <c r="BO954" i="1"/>
  <c r="BO955" i="1"/>
  <c r="BO956" i="1"/>
  <c r="BO957" i="1"/>
  <c r="BO958" i="1"/>
  <c r="BO959" i="1"/>
  <c r="BO943" i="1"/>
  <c r="BO948" i="1"/>
  <c r="BO949" i="1"/>
  <c r="BO950" i="1"/>
  <c r="BO941" i="1"/>
  <c r="BO946" i="1"/>
  <c r="CC962" i="1"/>
  <c r="BV962" i="1"/>
  <c r="BO962" i="1"/>
  <c r="BW961" i="1"/>
  <c r="BP961" i="1"/>
  <c r="BQ960" i="1"/>
  <c r="BJ960" i="1"/>
  <c r="CG959" i="1"/>
  <c r="BP959" i="1"/>
  <c r="CC958" i="1"/>
  <c r="BK958" i="1"/>
  <c r="CH957" i="1"/>
  <c r="BY957" i="1"/>
  <c r="BP957" i="1"/>
  <c r="CI955" i="1"/>
  <c r="BW955" i="1"/>
  <c r="BK955" i="1"/>
  <c r="CE954" i="1"/>
  <c r="BS954" i="1"/>
  <c r="CI952" i="1"/>
  <c r="BW952" i="1"/>
  <c r="BK952" i="1"/>
  <c r="BQ951" i="1"/>
  <c r="BW950" i="1"/>
  <c r="BL949" i="1"/>
  <c r="BS948" i="1"/>
  <c r="BP947" i="1"/>
  <c r="BU945" i="1"/>
  <c r="BP944" i="1"/>
  <c r="CB943" i="1"/>
  <c r="BO942" i="1"/>
  <c r="CB941" i="1"/>
  <c r="CI962" i="1"/>
  <c r="CB962" i="1"/>
  <c r="CC961" i="1"/>
  <c r="BV961" i="1"/>
  <c r="BW960" i="1"/>
  <c r="BP960" i="1"/>
  <c r="BW959" i="1"/>
  <c r="CB958" i="1"/>
  <c r="BJ958" i="1"/>
  <c r="BW957" i="1"/>
  <c r="CC954" i="1"/>
  <c r="BQ954" i="1"/>
  <c r="CC951" i="1"/>
  <c r="BO951" i="1"/>
  <c r="CH950" i="1"/>
  <c r="BX949" i="1"/>
  <c r="CI948" i="1"/>
  <c r="BX946" i="1"/>
  <c r="BS945" i="1"/>
  <c r="BO944" i="1"/>
  <c r="BU943" i="1"/>
  <c r="CH942" i="1"/>
  <c r="CA941" i="1"/>
  <c r="AC963" i="1"/>
  <c r="CK962" i="1" s="1"/>
  <c r="CE939" i="1"/>
  <c r="CE942" i="1"/>
  <c r="CE943" i="1"/>
  <c r="CE950" i="1"/>
  <c r="CE941" i="1"/>
  <c r="CE944" i="1"/>
  <c r="CE947" i="1"/>
  <c r="CE940" i="1"/>
  <c r="CE945" i="1"/>
  <c r="CE948" i="1"/>
  <c r="BY939" i="1"/>
  <c r="BY942" i="1"/>
  <c r="BY943" i="1"/>
  <c r="BY950" i="1"/>
  <c r="BY951" i="1"/>
  <c r="BY940" i="1"/>
  <c r="BY944" i="1"/>
  <c r="BY947" i="1"/>
  <c r="BY941" i="1"/>
  <c r="BY945" i="1"/>
  <c r="BY948" i="1"/>
  <c r="BY949" i="1"/>
  <c r="BS939" i="1"/>
  <c r="BS942" i="1"/>
  <c r="BS943" i="1"/>
  <c r="BS950" i="1"/>
  <c r="BS951" i="1"/>
  <c r="BS946" i="1"/>
  <c r="BS944" i="1"/>
  <c r="BS947" i="1"/>
  <c r="BM939" i="1"/>
  <c r="BM942" i="1"/>
  <c r="BM943" i="1"/>
  <c r="BM944" i="1"/>
  <c r="BM950" i="1"/>
  <c r="BM951" i="1"/>
  <c r="BM941" i="1"/>
  <c r="BM946" i="1"/>
  <c r="BM947" i="1"/>
  <c r="CH962" i="1"/>
  <c r="CA962" i="1"/>
  <c r="BM962" i="1"/>
  <c r="CI961" i="1"/>
  <c r="CB961" i="1"/>
  <c r="BU961" i="1"/>
  <c r="CC960" i="1"/>
  <c r="BV960" i="1"/>
  <c r="BO960" i="1"/>
  <c r="CE959" i="1"/>
  <c r="BV959" i="1"/>
  <c r="BM959" i="1"/>
  <c r="CI958" i="1"/>
  <c r="BQ958" i="1"/>
  <c r="CE957" i="1"/>
  <c r="BV957" i="1"/>
  <c r="BM957" i="1"/>
  <c r="CI956" i="1"/>
  <c r="BW956" i="1"/>
  <c r="BK956" i="1"/>
  <c r="CE955" i="1"/>
  <c r="BS955" i="1"/>
  <c r="CI953" i="1"/>
  <c r="BW953" i="1"/>
  <c r="BK953" i="1"/>
  <c r="CE952" i="1"/>
  <c r="BS952" i="1"/>
  <c r="CG950" i="1"/>
  <c r="BR950" i="1"/>
  <c r="CH949" i="1"/>
  <c r="CG948" i="1"/>
  <c r="BL948" i="1"/>
  <c r="CD947" i="1"/>
  <c r="BR946" i="1"/>
  <c r="CI945" i="1"/>
  <c r="BM945" i="1"/>
  <c r="CD944" i="1"/>
  <c r="BR943" i="1"/>
  <c r="CG942" i="1"/>
  <c r="BM940" i="1"/>
  <c r="CF940" i="1"/>
  <c r="CF939" i="1"/>
  <c r="CF942" i="1"/>
  <c r="CF943" i="1"/>
  <c r="CF944" i="1"/>
  <c r="CF945" i="1"/>
  <c r="CF946" i="1"/>
  <c r="BZ940" i="1"/>
  <c r="BZ939" i="1"/>
  <c r="BZ942" i="1"/>
  <c r="BZ943" i="1"/>
  <c r="BZ944" i="1"/>
  <c r="BZ945" i="1"/>
  <c r="BZ946" i="1"/>
  <c r="BT940" i="1"/>
  <c r="BT939" i="1"/>
  <c r="BT942" i="1"/>
  <c r="BT943" i="1"/>
  <c r="BT944" i="1"/>
  <c r="BT945" i="1"/>
  <c r="BT946" i="1"/>
  <c r="BN940" i="1"/>
  <c r="BN939" i="1"/>
  <c r="BN942" i="1"/>
  <c r="BN943" i="1"/>
  <c r="BN944" i="1"/>
  <c r="BN945" i="1"/>
  <c r="BN946" i="1"/>
  <c r="CF950" i="1"/>
  <c r="CF949" i="1"/>
  <c r="CF948" i="1"/>
  <c r="BA948" i="1"/>
  <c r="AT948" i="1"/>
  <c r="AM948" i="1"/>
  <c r="BT947" i="1"/>
  <c r="BZ941" i="1"/>
  <c r="AJ948" i="1"/>
  <c r="AP948" i="1"/>
  <c r="AV948" i="1"/>
  <c r="BB948" i="1"/>
  <c r="BZ947" i="1"/>
  <c r="AR948" i="1"/>
  <c r="AK948" i="1"/>
  <c r="CF947" i="1"/>
  <c r="CF941" i="1"/>
  <c r="BN941" i="1"/>
  <c r="BT951" i="1"/>
  <c r="BN950" i="1"/>
  <c r="BN949" i="1"/>
  <c r="BN948" i="1"/>
  <c r="BE948" i="1"/>
  <c r="AX948" i="1"/>
  <c r="AQ948" i="1"/>
  <c r="AI948" i="1"/>
  <c r="AI947" i="1"/>
  <c r="AO947" i="1"/>
  <c r="AU947" i="1"/>
  <c r="BA947" i="1"/>
  <c r="BD941" i="1"/>
  <c r="AX941" i="1"/>
  <c r="AR941" i="1"/>
  <c r="AL941" i="1"/>
  <c r="BB939" i="1"/>
  <c r="AV939" i="1"/>
  <c r="AP939" i="1"/>
  <c r="AJ939" i="1"/>
  <c r="BA939" i="1"/>
  <c r="AU939" i="1"/>
  <c r="AO939" i="1"/>
  <c r="AI939" i="1"/>
  <c r="BF939" i="1"/>
  <c r="AZ939" i="1"/>
  <c r="AT939" i="1"/>
  <c r="AN939" i="1"/>
  <c r="AH939" i="1"/>
  <c r="BE939" i="1"/>
  <c r="AY939" i="1"/>
  <c r="AS939" i="1"/>
  <c r="AM9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C620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6" i="1"/>
  <c r="AC218" i="1"/>
  <c r="AC217" i="1"/>
  <c r="AC216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BU963" i="1" l="1"/>
  <c r="AO942" i="1"/>
  <c r="BB950" i="1"/>
  <c r="A129" i="1"/>
  <c r="AF942" i="1"/>
  <c r="AI942" i="1"/>
  <c r="AV942" i="1"/>
  <c r="BD950" i="1"/>
  <c r="AY950" i="1"/>
  <c r="AW942" i="1"/>
  <c r="AF950" i="1"/>
  <c r="CG963" i="1"/>
  <c r="BK963" i="1"/>
  <c r="AL950" i="1"/>
  <c r="AZ950" i="1"/>
  <c r="CH963" i="1"/>
  <c r="BB942" i="1"/>
  <c r="AZ942" i="1"/>
  <c r="CI963" i="1"/>
  <c r="AW950" i="1"/>
  <c r="BC950" i="1"/>
  <c r="AN950" i="1"/>
  <c r="AS942" i="1"/>
  <c r="AR950" i="1"/>
  <c r="AH950" i="1"/>
  <c r="AX950" i="1"/>
  <c r="BE950" i="1"/>
  <c r="AX942" i="1"/>
  <c r="CK950" i="1"/>
  <c r="AQ942" i="1"/>
  <c r="BC942" i="1"/>
  <c r="AS950" i="1"/>
  <c r="CK942" i="1"/>
  <c r="CK943" i="1"/>
  <c r="AK942" i="1"/>
  <c r="AH942" i="1"/>
  <c r="AL942" i="1"/>
  <c r="AG942" i="1"/>
  <c r="BG949" i="1"/>
  <c r="AM950" i="1"/>
  <c r="AT942" i="1"/>
  <c r="AR942" i="1"/>
  <c r="AO950" i="1"/>
  <c r="BF949" i="1"/>
  <c r="AG950" i="1"/>
  <c r="AM942" i="1"/>
  <c r="BA942" i="1"/>
  <c r="CJ945" i="1"/>
  <c r="BF947" i="1"/>
  <c r="AJ942" i="1"/>
  <c r="AY942" i="1"/>
  <c r="AP942" i="1"/>
  <c r="BD942" i="1"/>
  <c r="AT950" i="1"/>
  <c r="BF942" i="1"/>
  <c r="AV950" i="1"/>
  <c r="CJ939" i="1"/>
  <c r="CJ954" i="1"/>
  <c r="CJ957" i="1"/>
  <c r="CJ959" i="1"/>
  <c r="CJ944" i="1"/>
  <c r="BE942" i="1"/>
  <c r="AK950" i="1"/>
  <c r="AP950" i="1"/>
  <c r="CJ951" i="1"/>
  <c r="CJ962" i="1"/>
  <c r="CJ958" i="1"/>
  <c r="CJ942" i="1"/>
  <c r="CJ956" i="1"/>
  <c r="AQ950" i="1"/>
  <c r="CJ947" i="1"/>
  <c r="CJ946" i="1"/>
  <c r="CJ960" i="1"/>
  <c r="CJ950" i="1"/>
  <c r="CJ961" i="1"/>
  <c r="AN942" i="1"/>
  <c r="AU942" i="1"/>
  <c r="AU950" i="1"/>
  <c r="CJ941" i="1"/>
  <c r="CJ952" i="1"/>
  <c r="CJ955" i="1"/>
  <c r="CJ943" i="1"/>
  <c r="CJ953" i="1"/>
  <c r="CJ949" i="1"/>
  <c r="CJ940" i="1"/>
  <c r="BG948" i="1"/>
  <c r="BF948" i="1"/>
  <c r="BW963" i="1"/>
  <c r="BM963" i="1"/>
  <c r="CE963" i="1"/>
  <c r="BV963" i="1"/>
  <c r="BA950" i="1"/>
  <c r="BN963" i="1"/>
  <c r="CK939" i="1"/>
  <c r="CK945" i="1"/>
  <c r="CK948" i="1"/>
  <c r="CK949" i="1"/>
  <c r="CK940" i="1"/>
  <c r="CK946" i="1"/>
  <c r="CK953" i="1"/>
  <c r="CK956" i="1"/>
  <c r="CK958" i="1"/>
  <c r="CK961" i="1"/>
  <c r="CK944" i="1"/>
  <c r="CK947" i="1"/>
  <c r="CK941" i="1"/>
  <c r="CK952" i="1"/>
  <c r="CK955" i="1"/>
  <c r="CK951" i="1"/>
  <c r="CK954" i="1"/>
  <c r="CK959" i="1"/>
  <c r="CK957" i="1"/>
  <c r="CK960" i="1"/>
  <c r="BT963" i="1"/>
  <c r="BS963" i="1"/>
  <c r="BY963" i="1"/>
  <c r="BJ963" i="1"/>
  <c r="AJ950" i="1"/>
  <c r="BQ963" i="1"/>
  <c r="CC963" i="1"/>
  <c r="BR963" i="1"/>
  <c r="BG947" i="1"/>
  <c r="BZ963" i="1"/>
  <c r="CA963" i="1"/>
  <c r="BP963" i="1"/>
  <c r="CB963" i="1"/>
  <c r="BL963" i="1"/>
  <c r="BX963" i="1"/>
  <c r="AI950" i="1"/>
  <c r="CF963" i="1"/>
  <c r="BO963" i="1"/>
  <c r="CD963" i="1"/>
  <c r="C7" i="5"/>
  <c r="D7" i="5"/>
  <c r="E7" i="5"/>
  <c r="F7" i="5"/>
  <c r="G7" i="5"/>
  <c r="H7" i="5"/>
  <c r="H7" i="10" s="1"/>
  <c r="I7" i="5"/>
  <c r="J7" i="5"/>
  <c r="J7" i="10" s="1"/>
  <c r="K7" i="5"/>
  <c r="L7" i="5"/>
  <c r="M7" i="5"/>
  <c r="N7" i="5"/>
  <c r="O7" i="5"/>
  <c r="P7" i="5"/>
  <c r="P7" i="10" s="1"/>
  <c r="Q7" i="5"/>
  <c r="R7" i="5"/>
  <c r="S7" i="5"/>
  <c r="T7" i="5"/>
  <c r="U7" i="5"/>
  <c r="U7" i="10" s="1"/>
  <c r="V7" i="5"/>
  <c r="V7" i="10" s="1"/>
  <c r="W7" i="5"/>
  <c r="X7" i="5"/>
  <c r="Y7" i="5"/>
  <c r="Z7" i="5"/>
  <c r="Z7" i="10" s="1"/>
  <c r="AA7" i="5"/>
  <c r="C8" i="5"/>
  <c r="C8" i="10" s="1"/>
  <c r="D8" i="5"/>
  <c r="E8" i="5"/>
  <c r="F8" i="5"/>
  <c r="G8" i="5"/>
  <c r="H8" i="5"/>
  <c r="H8" i="10" s="1"/>
  <c r="I8" i="5"/>
  <c r="I8" i="10" s="1"/>
  <c r="J8" i="5"/>
  <c r="K8" i="5"/>
  <c r="L8" i="5"/>
  <c r="M8" i="5"/>
  <c r="M8" i="10" s="1"/>
  <c r="N8" i="5"/>
  <c r="N8" i="10" s="1"/>
  <c r="O8" i="5"/>
  <c r="O8" i="10" s="1"/>
  <c r="P8" i="5"/>
  <c r="Q8" i="5"/>
  <c r="R8" i="5"/>
  <c r="S8" i="5"/>
  <c r="S8" i="10" s="1"/>
  <c r="T8" i="5"/>
  <c r="T8" i="10" s="1"/>
  <c r="U8" i="5"/>
  <c r="U8" i="10" s="1"/>
  <c r="V8" i="5"/>
  <c r="W8" i="5"/>
  <c r="X8" i="5"/>
  <c r="Y8" i="5"/>
  <c r="Z8" i="5"/>
  <c r="Z8" i="10" s="1"/>
  <c r="AA8" i="5"/>
  <c r="AA8" i="10" s="1"/>
  <c r="C9" i="5"/>
  <c r="D9" i="5"/>
  <c r="E9" i="5"/>
  <c r="F9" i="5"/>
  <c r="F9" i="10" s="1"/>
  <c r="G9" i="5"/>
  <c r="G9" i="10" s="1"/>
  <c r="H9" i="5"/>
  <c r="H9" i="10" s="1"/>
  <c r="I9" i="5"/>
  <c r="J9" i="5"/>
  <c r="K9" i="5"/>
  <c r="L9" i="5"/>
  <c r="M9" i="5"/>
  <c r="M9" i="10" s="1"/>
  <c r="N9" i="5"/>
  <c r="N9" i="10" s="1"/>
  <c r="O9" i="5"/>
  <c r="P9" i="5"/>
  <c r="Q9" i="5"/>
  <c r="R9" i="5"/>
  <c r="S9" i="5"/>
  <c r="S9" i="10" s="1"/>
  <c r="T9" i="5"/>
  <c r="T9" i="10" s="1"/>
  <c r="U9" i="5"/>
  <c r="V9" i="5"/>
  <c r="W9" i="5"/>
  <c r="X9" i="5"/>
  <c r="X9" i="10" s="1"/>
  <c r="Y9" i="5"/>
  <c r="Y9" i="10" s="1"/>
  <c r="Z9" i="5"/>
  <c r="Z9" i="10" s="1"/>
  <c r="AA9" i="5"/>
  <c r="C10" i="5"/>
  <c r="D10" i="5"/>
  <c r="E10" i="5"/>
  <c r="E10" i="10" s="1"/>
  <c r="F10" i="5"/>
  <c r="F10" i="10" s="1"/>
  <c r="G10" i="5"/>
  <c r="G10" i="10" s="1"/>
  <c r="H10" i="5"/>
  <c r="I10" i="5"/>
  <c r="J10" i="5"/>
  <c r="K10" i="5"/>
  <c r="L10" i="5"/>
  <c r="L10" i="10" s="1"/>
  <c r="M10" i="5"/>
  <c r="M10" i="10" s="1"/>
  <c r="N10" i="5"/>
  <c r="O10" i="5"/>
  <c r="P10" i="5"/>
  <c r="Q10" i="5"/>
  <c r="Q10" i="10" s="1"/>
  <c r="R10" i="5"/>
  <c r="R10" i="10" s="1"/>
  <c r="S10" i="5"/>
  <c r="S10" i="10" s="1"/>
  <c r="T10" i="5"/>
  <c r="U10" i="5"/>
  <c r="V10" i="5"/>
  <c r="W10" i="5"/>
  <c r="X10" i="5"/>
  <c r="X10" i="10" s="1"/>
  <c r="Y10" i="5"/>
  <c r="Y10" i="10" s="1"/>
  <c r="Z10" i="5"/>
  <c r="AA10" i="5"/>
  <c r="C11" i="5"/>
  <c r="D11" i="5"/>
  <c r="E11" i="5"/>
  <c r="E11" i="10" s="1"/>
  <c r="F11" i="5"/>
  <c r="F11" i="10" s="1"/>
  <c r="G11" i="5"/>
  <c r="H11" i="5"/>
  <c r="I11" i="5"/>
  <c r="J11" i="5"/>
  <c r="K11" i="5"/>
  <c r="K11" i="10" s="1"/>
  <c r="L11" i="5"/>
  <c r="L11" i="10" s="1"/>
  <c r="M11" i="5"/>
  <c r="N11" i="5"/>
  <c r="O11" i="5"/>
  <c r="P11" i="5"/>
  <c r="Q11" i="5"/>
  <c r="Q11" i="10" s="1"/>
  <c r="R11" i="5"/>
  <c r="R11" i="10" s="1"/>
  <c r="S11" i="5"/>
  <c r="T11" i="5"/>
  <c r="U11" i="5"/>
  <c r="V11" i="5"/>
  <c r="W11" i="5"/>
  <c r="W11" i="10" s="1"/>
  <c r="X11" i="5"/>
  <c r="Y11" i="5"/>
  <c r="Z11" i="5"/>
  <c r="AA11" i="5"/>
  <c r="C12" i="5"/>
  <c r="C12" i="10" s="1"/>
  <c r="D12" i="5"/>
  <c r="D12" i="10" s="1"/>
  <c r="E12" i="5"/>
  <c r="E12" i="10" s="1"/>
  <c r="F12" i="5"/>
  <c r="G12" i="5"/>
  <c r="H12" i="5"/>
  <c r="I12" i="5"/>
  <c r="J12" i="5"/>
  <c r="J12" i="10" s="1"/>
  <c r="K12" i="5"/>
  <c r="L12" i="5"/>
  <c r="M12" i="5"/>
  <c r="N12" i="5"/>
  <c r="O12" i="5"/>
  <c r="P12" i="5"/>
  <c r="P12" i="10" s="1"/>
  <c r="Q12" i="5"/>
  <c r="Q12" i="10" s="1"/>
  <c r="R12" i="5"/>
  <c r="S12" i="5"/>
  <c r="T12" i="5"/>
  <c r="U12" i="5"/>
  <c r="V12" i="5"/>
  <c r="V12" i="10" s="1"/>
  <c r="W12" i="5"/>
  <c r="W12" i="10" s="1"/>
  <c r="X12" i="5"/>
  <c r="Y12" i="5"/>
  <c r="Z12" i="5"/>
  <c r="AA12" i="5"/>
  <c r="AA12" i="10" s="1"/>
  <c r="C13" i="5"/>
  <c r="C13" i="10" s="1"/>
  <c r="D13" i="5"/>
  <c r="D13" i="10" s="1"/>
  <c r="E13" i="5"/>
  <c r="F13" i="5"/>
  <c r="G13" i="5"/>
  <c r="H13" i="5"/>
  <c r="I13" i="5"/>
  <c r="I13" i="10" s="1"/>
  <c r="J13" i="5"/>
  <c r="J13" i="10" s="1"/>
  <c r="K13" i="5"/>
  <c r="L13" i="5"/>
  <c r="M13" i="5"/>
  <c r="N13" i="5"/>
  <c r="N13" i="10" s="1"/>
  <c r="O13" i="5"/>
  <c r="O13" i="10" s="1"/>
  <c r="P13" i="5"/>
  <c r="P13" i="10" s="1"/>
  <c r="Q13" i="5"/>
  <c r="R13" i="5"/>
  <c r="S13" i="5"/>
  <c r="T13" i="5"/>
  <c r="U13" i="5"/>
  <c r="U13" i="10" s="1"/>
  <c r="V13" i="5"/>
  <c r="V13" i="10" s="1"/>
  <c r="W13" i="5"/>
  <c r="X13" i="5"/>
  <c r="Y13" i="5"/>
  <c r="Z13" i="5"/>
  <c r="AA13" i="5"/>
  <c r="AA13" i="10" s="1"/>
  <c r="C14" i="5"/>
  <c r="C14" i="10" s="1"/>
  <c r="D14" i="5"/>
  <c r="E14" i="5"/>
  <c r="F14" i="5"/>
  <c r="G14" i="5"/>
  <c r="H14" i="5"/>
  <c r="H14" i="10" s="1"/>
  <c r="I14" i="5"/>
  <c r="I14" i="10" s="1"/>
  <c r="J14" i="5"/>
  <c r="K14" i="5"/>
  <c r="L14" i="5"/>
  <c r="M14" i="5"/>
  <c r="M14" i="10" s="1"/>
  <c r="N14" i="5"/>
  <c r="N14" i="10" s="1"/>
  <c r="O14" i="5"/>
  <c r="O14" i="10" s="1"/>
  <c r="P14" i="5"/>
  <c r="Q14" i="5"/>
  <c r="R14" i="5"/>
  <c r="S14" i="5"/>
  <c r="T14" i="5"/>
  <c r="T14" i="10" s="1"/>
  <c r="U14" i="5"/>
  <c r="U14" i="10" s="1"/>
  <c r="V14" i="5"/>
  <c r="W14" i="5"/>
  <c r="X14" i="5"/>
  <c r="Y14" i="5"/>
  <c r="Z14" i="5"/>
  <c r="Z14" i="10" s="1"/>
  <c r="AA14" i="5"/>
  <c r="AA14" i="10" s="1"/>
  <c r="C15" i="5"/>
  <c r="D15" i="5"/>
  <c r="E15" i="5"/>
  <c r="F15" i="5"/>
  <c r="G15" i="5"/>
  <c r="G15" i="10" s="1"/>
  <c r="H15" i="5"/>
  <c r="H15" i="10" s="1"/>
  <c r="I15" i="5"/>
  <c r="J15" i="5"/>
  <c r="K15" i="5"/>
  <c r="L15" i="5"/>
  <c r="M15" i="5"/>
  <c r="M15" i="10" s="1"/>
  <c r="N15" i="5"/>
  <c r="N15" i="10" s="1"/>
  <c r="O15" i="5"/>
  <c r="P15" i="5"/>
  <c r="Q15" i="5"/>
  <c r="R15" i="5"/>
  <c r="R15" i="10" s="1"/>
  <c r="S15" i="5"/>
  <c r="T15" i="5"/>
  <c r="T15" i="10" s="1"/>
  <c r="U15" i="5"/>
  <c r="V15" i="5"/>
  <c r="W15" i="5"/>
  <c r="X15" i="5"/>
  <c r="X15" i="10" s="1"/>
  <c r="Y15" i="5"/>
  <c r="Y15" i="10" s="1"/>
  <c r="Z15" i="5"/>
  <c r="Z15" i="10" s="1"/>
  <c r="AA15" i="5"/>
  <c r="C16" i="5"/>
  <c r="D16" i="5"/>
  <c r="E16" i="5"/>
  <c r="F16" i="5"/>
  <c r="F16" i="10" s="1"/>
  <c r="G16" i="5"/>
  <c r="G16" i="10" s="1"/>
  <c r="H16" i="5"/>
  <c r="I16" i="5"/>
  <c r="J16" i="5"/>
  <c r="K16" i="5"/>
  <c r="K16" i="10" s="1"/>
  <c r="L16" i="5"/>
  <c r="L16" i="10" s="1"/>
  <c r="M16" i="5"/>
  <c r="M16" i="10" s="1"/>
  <c r="N16" i="5"/>
  <c r="O16" i="5"/>
  <c r="P16" i="5"/>
  <c r="Q16" i="5"/>
  <c r="R16" i="5"/>
  <c r="R16" i="10" s="1"/>
  <c r="S16" i="5"/>
  <c r="S16" i="10" s="1"/>
  <c r="T16" i="5"/>
  <c r="U16" i="5"/>
  <c r="V16" i="5"/>
  <c r="W16" i="5"/>
  <c r="X16" i="5"/>
  <c r="X16" i="10" s="1"/>
  <c r="Y16" i="5"/>
  <c r="Y16" i="10" s="1"/>
  <c r="Z16" i="5"/>
  <c r="AA16" i="5"/>
  <c r="C17" i="5"/>
  <c r="D17" i="5"/>
  <c r="D17" i="10" s="1"/>
  <c r="E17" i="5"/>
  <c r="E17" i="10" s="1"/>
  <c r="F17" i="5"/>
  <c r="F17" i="10" s="1"/>
  <c r="G17" i="5"/>
  <c r="H17" i="5"/>
  <c r="I17" i="5"/>
  <c r="J17" i="5"/>
  <c r="J17" i="10" s="1"/>
  <c r="K17" i="5"/>
  <c r="K17" i="10" s="1"/>
  <c r="L17" i="5"/>
  <c r="L17" i="10" s="1"/>
  <c r="M17" i="5"/>
  <c r="N17" i="5"/>
  <c r="O17" i="5"/>
  <c r="P17" i="5"/>
  <c r="Q17" i="5"/>
  <c r="Q17" i="10" s="1"/>
  <c r="R17" i="5"/>
  <c r="R17" i="10" s="1"/>
  <c r="S17" i="5"/>
  <c r="T17" i="5"/>
  <c r="U17" i="5"/>
  <c r="V17" i="5"/>
  <c r="W17" i="5"/>
  <c r="W17" i="10" s="1"/>
  <c r="X17" i="5"/>
  <c r="X17" i="10" s="1"/>
  <c r="Y17" i="5"/>
  <c r="Z17" i="5"/>
  <c r="AA17" i="5"/>
  <c r="C18" i="5"/>
  <c r="D18" i="5"/>
  <c r="D18" i="10" s="1"/>
  <c r="E18" i="5"/>
  <c r="E18" i="10" s="1"/>
  <c r="F18" i="5"/>
  <c r="G18" i="5"/>
  <c r="H18" i="5"/>
  <c r="I18" i="5"/>
  <c r="J18" i="5"/>
  <c r="J18" i="10" s="1"/>
  <c r="K18" i="5"/>
  <c r="K18" i="10" s="1"/>
  <c r="L18" i="5"/>
  <c r="M18" i="5"/>
  <c r="N18" i="5"/>
  <c r="O18" i="5"/>
  <c r="O18" i="10" s="1"/>
  <c r="P18" i="5"/>
  <c r="P18" i="10" s="1"/>
  <c r="Q18" i="5"/>
  <c r="Q18" i="10" s="1"/>
  <c r="R18" i="5"/>
  <c r="S18" i="5"/>
  <c r="T18" i="5"/>
  <c r="U18" i="5"/>
  <c r="V18" i="5"/>
  <c r="V18" i="10" s="1"/>
  <c r="W18" i="5"/>
  <c r="W18" i="10" s="1"/>
  <c r="X18" i="5"/>
  <c r="Y18" i="5"/>
  <c r="Z18" i="5"/>
  <c r="AA18" i="5"/>
  <c r="C19" i="5"/>
  <c r="C19" i="10" s="1"/>
  <c r="D19" i="5"/>
  <c r="D19" i="10" s="1"/>
  <c r="E19" i="5"/>
  <c r="F19" i="5"/>
  <c r="G19" i="5"/>
  <c r="H19" i="5"/>
  <c r="H19" i="10" s="1"/>
  <c r="I19" i="5"/>
  <c r="J19" i="5"/>
  <c r="J19" i="10" s="1"/>
  <c r="K19" i="5"/>
  <c r="L19" i="5"/>
  <c r="M19" i="5"/>
  <c r="N19" i="5"/>
  <c r="O19" i="5"/>
  <c r="O19" i="10" s="1"/>
  <c r="P19" i="5"/>
  <c r="P19" i="10" s="1"/>
  <c r="Q19" i="5"/>
  <c r="R19" i="5"/>
  <c r="S19" i="5"/>
  <c r="T19" i="5"/>
  <c r="U19" i="5"/>
  <c r="U19" i="10" s="1"/>
  <c r="V19" i="5"/>
  <c r="V19" i="10" s="1"/>
  <c r="W19" i="5"/>
  <c r="X19" i="5"/>
  <c r="Y19" i="5"/>
  <c r="Z19" i="5"/>
  <c r="Z19" i="10" s="1"/>
  <c r="AA19" i="5"/>
  <c r="AA19" i="10" s="1"/>
  <c r="C20" i="5"/>
  <c r="C20" i="10" s="1"/>
  <c r="D20" i="5"/>
  <c r="E20" i="5"/>
  <c r="F20" i="5"/>
  <c r="G20" i="5"/>
  <c r="H20" i="5"/>
  <c r="H20" i="10" s="1"/>
  <c r="I20" i="5"/>
  <c r="I20" i="10" s="1"/>
  <c r="J20" i="5"/>
  <c r="K20" i="5"/>
  <c r="L20" i="5"/>
  <c r="M20" i="5"/>
  <c r="N20" i="5"/>
  <c r="N20" i="10" s="1"/>
  <c r="O20" i="5"/>
  <c r="P20" i="5"/>
  <c r="Q20" i="5"/>
  <c r="R20" i="5"/>
  <c r="S20" i="5"/>
  <c r="S20" i="10" s="1"/>
  <c r="T20" i="5"/>
  <c r="T20" i="10" s="1"/>
  <c r="U20" i="5"/>
  <c r="U20" i="10" s="1"/>
  <c r="V20" i="5"/>
  <c r="W20" i="5"/>
  <c r="X20" i="5"/>
  <c r="Y20" i="5"/>
  <c r="Z20" i="5"/>
  <c r="AA20" i="5"/>
  <c r="AA20" i="10" s="1"/>
  <c r="C21" i="5"/>
  <c r="D21" i="5"/>
  <c r="E21" i="5"/>
  <c r="F21" i="5"/>
  <c r="G21" i="5"/>
  <c r="G21" i="10" s="1"/>
  <c r="H21" i="5"/>
  <c r="H21" i="10" s="1"/>
  <c r="I21" i="5"/>
  <c r="J21" i="5"/>
  <c r="K21" i="5"/>
  <c r="L21" i="5"/>
  <c r="L21" i="10" s="1"/>
  <c r="M21" i="5"/>
  <c r="M21" i="10" s="1"/>
  <c r="N21" i="5"/>
  <c r="N21" i="10" s="1"/>
  <c r="O21" i="5"/>
  <c r="P21" i="5"/>
  <c r="Q21" i="5"/>
  <c r="R21" i="5"/>
  <c r="S21" i="5"/>
  <c r="S21" i="10" s="1"/>
  <c r="T21" i="5"/>
  <c r="U21" i="5"/>
  <c r="V21" i="5"/>
  <c r="W21" i="5"/>
  <c r="X21" i="5"/>
  <c r="Y21" i="5"/>
  <c r="Y21" i="10" s="1"/>
  <c r="Z21" i="5"/>
  <c r="Z21" i="10" s="1"/>
  <c r="AA21" i="5"/>
  <c r="C22" i="5"/>
  <c r="D22" i="5"/>
  <c r="E22" i="5"/>
  <c r="E22" i="10" s="1"/>
  <c r="F22" i="5"/>
  <c r="F22" i="10" s="1"/>
  <c r="G22" i="5"/>
  <c r="G22" i="10" s="1"/>
  <c r="H22" i="5"/>
  <c r="I22" i="5"/>
  <c r="J22" i="5"/>
  <c r="K22" i="5"/>
  <c r="L22" i="5"/>
  <c r="M22" i="5"/>
  <c r="M22" i="10" s="1"/>
  <c r="N22" i="5"/>
  <c r="O22" i="5"/>
  <c r="P22" i="5"/>
  <c r="Q22" i="5"/>
  <c r="R22" i="5"/>
  <c r="R22" i="10" s="1"/>
  <c r="S22" i="5"/>
  <c r="S22" i="10" s="1"/>
  <c r="T22" i="5"/>
  <c r="U22" i="5"/>
  <c r="V22" i="5"/>
  <c r="W22" i="5"/>
  <c r="W22" i="10" s="1"/>
  <c r="X22" i="5"/>
  <c r="X22" i="10" s="1"/>
  <c r="Y22" i="5"/>
  <c r="Y22" i="10" s="1"/>
  <c r="Z22" i="5"/>
  <c r="AA22" i="5"/>
  <c r="C23" i="5"/>
  <c r="D23" i="5"/>
  <c r="E23" i="5"/>
  <c r="E23" i="10" s="1"/>
  <c r="F23" i="5"/>
  <c r="F23" i="10" s="1"/>
  <c r="G23" i="5"/>
  <c r="H23" i="5"/>
  <c r="I23" i="5"/>
  <c r="J23" i="5"/>
  <c r="K23" i="5"/>
  <c r="K23" i="10" s="1"/>
  <c r="L23" i="5"/>
  <c r="M23" i="5"/>
  <c r="N23" i="5"/>
  <c r="O23" i="5"/>
  <c r="P23" i="5"/>
  <c r="P23" i="10" s="1"/>
  <c r="Q23" i="5"/>
  <c r="Q23" i="10" s="1"/>
  <c r="R23" i="5"/>
  <c r="R23" i="10" s="1"/>
  <c r="S23" i="5"/>
  <c r="T23" i="5"/>
  <c r="U23" i="5"/>
  <c r="V23" i="5"/>
  <c r="W23" i="5"/>
  <c r="W23" i="10" s="1"/>
  <c r="X23" i="5"/>
  <c r="X23" i="10" s="1"/>
  <c r="Y23" i="5"/>
  <c r="Z23" i="5"/>
  <c r="AA23" i="5"/>
  <c r="C24" i="5"/>
  <c r="D24" i="5"/>
  <c r="D24" i="10" s="1"/>
  <c r="E24" i="5"/>
  <c r="E24" i="10" s="1"/>
  <c r="F24" i="5"/>
  <c r="G24" i="5"/>
  <c r="H24" i="5"/>
  <c r="I24" i="5"/>
  <c r="I24" i="10" s="1"/>
  <c r="J24" i="5"/>
  <c r="J24" i="10" s="1"/>
  <c r="K24" i="5"/>
  <c r="K24" i="10" s="1"/>
  <c r="L24" i="5"/>
  <c r="M24" i="5"/>
  <c r="N24" i="5"/>
  <c r="O24" i="5"/>
  <c r="P24" i="5"/>
  <c r="P24" i="10" s="1"/>
  <c r="Q24" i="5"/>
  <c r="Q24" i="10" s="1"/>
  <c r="R24" i="5"/>
  <c r="S24" i="5"/>
  <c r="T24" i="5"/>
  <c r="U24" i="5"/>
  <c r="V24" i="5"/>
  <c r="V24" i="10" s="1"/>
  <c r="W24" i="5"/>
  <c r="X24" i="5"/>
  <c r="Y24" i="5"/>
  <c r="Z24" i="5"/>
  <c r="AA24" i="5"/>
  <c r="C25" i="5"/>
  <c r="C25" i="10" s="1"/>
  <c r="D25" i="5"/>
  <c r="E25" i="5"/>
  <c r="F25" i="5"/>
  <c r="G25" i="5"/>
  <c r="H25" i="5"/>
  <c r="H25" i="10" s="1"/>
  <c r="I25" i="5"/>
  <c r="I25" i="10" s="1"/>
  <c r="J25" i="5"/>
  <c r="K25" i="5"/>
  <c r="L25" i="5"/>
  <c r="M25" i="5"/>
  <c r="N25" i="5"/>
  <c r="O25" i="5"/>
  <c r="O25" i="10" s="1"/>
  <c r="P25" i="5"/>
  <c r="Q25" i="5"/>
  <c r="R25" i="5"/>
  <c r="S25" i="5"/>
  <c r="T25" i="5"/>
  <c r="T25" i="10" s="1"/>
  <c r="U25" i="5"/>
  <c r="U25" i="10" s="1"/>
  <c r="V25" i="5"/>
  <c r="V25" i="10" s="1"/>
  <c r="W25" i="5"/>
  <c r="X25" i="5"/>
  <c r="Y25" i="5"/>
  <c r="Z25" i="5"/>
  <c r="AA25" i="5"/>
  <c r="AA25" i="10" s="1"/>
  <c r="C26" i="5"/>
  <c r="C26" i="10" s="1"/>
  <c r="D26" i="5"/>
  <c r="E26" i="5"/>
  <c r="F26" i="5"/>
  <c r="G26" i="5"/>
  <c r="H26" i="5"/>
  <c r="H26" i="10" s="1"/>
  <c r="I26" i="5"/>
  <c r="J26" i="5"/>
  <c r="K26" i="5"/>
  <c r="L26" i="5"/>
  <c r="M26" i="5"/>
  <c r="N26" i="5"/>
  <c r="N26" i="10" s="1"/>
  <c r="O26" i="5"/>
  <c r="P26" i="5"/>
  <c r="Q26" i="5"/>
  <c r="R26" i="5"/>
  <c r="S26" i="5"/>
  <c r="T26" i="5"/>
  <c r="U26" i="5"/>
  <c r="U26" i="10" s="1"/>
  <c r="V26" i="5"/>
  <c r="W26" i="5"/>
  <c r="X26" i="5"/>
  <c r="Y26" i="5"/>
  <c r="Z26" i="5"/>
  <c r="Z26" i="10" s="1"/>
  <c r="AA26" i="5"/>
  <c r="C27" i="5"/>
  <c r="D27" i="5"/>
  <c r="E27" i="5"/>
  <c r="F27" i="5"/>
  <c r="F27" i="10" s="1"/>
  <c r="G27" i="5"/>
  <c r="G27" i="10" s="1"/>
  <c r="H27" i="5"/>
  <c r="H27" i="10" s="1"/>
  <c r="I27" i="5"/>
  <c r="J27" i="5"/>
  <c r="K27" i="5"/>
  <c r="L27" i="5"/>
  <c r="M27" i="5"/>
  <c r="M27" i="10" s="1"/>
  <c r="N27" i="5"/>
  <c r="N27" i="10" s="1"/>
  <c r="O27" i="5"/>
  <c r="P27" i="5"/>
  <c r="Q27" i="5"/>
  <c r="R27" i="5"/>
  <c r="S27" i="5"/>
  <c r="S27" i="10" s="1"/>
  <c r="T27" i="5"/>
  <c r="T27" i="10" s="1"/>
  <c r="U27" i="5"/>
  <c r="V27" i="5"/>
  <c r="W27" i="5"/>
  <c r="X27" i="5"/>
  <c r="Y27" i="5"/>
  <c r="Y27" i="10" s="1"/>
  <c r="Z27" i="5"/>
  <c r="Z27" i="10" s="1"/>
  <c r="AA27" i="5"/>
  <c r="C28" i="5"/>
  <c r="D28" i="5"/>
  <c r="D28" i="10" s="1"/>
  <c r="E28" i="5"/>
  <c r="E28" i="10" s="1"/>
  <c r="F28" i="5"/>
  <c r="G28" i="5"/>
  <c r="G28" i="10" s="1"/>
  <c r="H28" i="5"/>
  <c r="I28" i="5"/>
  <c r="J28" i="5"/>
  <c r="J28" i="10" s="1"/>
  <c r="K28" i="5"/>
  <c r="L28" i="5"/>
  <c r="M28" i="5"/>
  <c r="M28" i="10" s="1"/>
  <c r="N28" i="5"/>
  <c r="O28" i="5"/>
  <c r="P28" i="5"/>
  <c r="Q28" i="5"/>
  <c r="Q28" i="10" s="1"/>
  <c r="R28" i="5"/>
  <c r="S28" i="5"/>
  <c r="S28" i="10" s="1"/>
  <c r="T28" i="5"/>
  <c r="U28" i="5"/>
  <c r="V28" i="5"/>
  <c r="V28" i="10" s="1"/>
  <c r="W28" i="5"/>
  <c r="W28" i="10" s="1"/>
  <c r="X28" i="5"/>
  <c r="Y28" i="5"/>
  <c r="Y28" i="10" s="1"/>
  <c r="Z28" i="5"/>
  <c r="AA28" i="5"/>
  <c r="C29" i="5"/>
  <c r="D29" i="5"/>
  <c r="D29" i="10" s="1"/>
  <c r="E29" i="5"/>
  <c r="F29" i="5"/>
  <c r="F29" i="10" s="1"/>
  <c r="G29" i="5"/>
  <c r="H29" i="5"/>
  <c r="I29" i="5"/>
  <c r="J29" i="5"/>
  <c r="J29" i="10" s="1"/>
  <c r="K29" i="5"/>
  <c r="L29" i="5"/>
  <c r="L29" i="10" s="1"/>
  <c r="M29" i="5"/>
  <c r="N29" i="5"/>
  <c r="O29" i="5"/>
  <c r="O29" i="10" s="1"/>
  <c r="P29" i="5"/>
  <c r="P29" i="10" s="1"/>
  <c r="Q29" i="5"/>
  <c r="R29" i="5"/>
  <c r="R29" i="10" s="1"/>
  <c r="S29" i="5"/>
  <c r="T29" i="5"/>
  <c r="U29" i="5"/>
  <c r="U29" i="10" s="1"/>
  <c r="V29" i="5"/>
  <c r="V29" i="10" s="1"/>
  <c r="W29" i="5"/>
  <c r="X29" i="5"/>
  <c r="X29" i="10" s="1"/>
  <c r="Y29" i="5"/>
  <c r="Z29" i="5"/>
  <c r="AA29" i="5"/>
  <c r="AA29" i="10" s="1"/>
  <c r="C30" i="5"/>
  <c r="C30" i="10" s="1"/>
  <c r="D30" i="5"/>
  <c r="E30" i="5"/>
  <c r="E30" i="10" s="1"/>
  <c r="F30" i="5"/>
  <c r="G30" i="5"/>
  <c r="H30" i="5"/>
  <c r="H30" i="10" s="1"/>
  <c r="I30" i="5"/>
  <c r="I30" i="10" s="1"/>
  <c r="J30" i="5"/>
  <c r="K30" i="5"/>
  <c r="L30" i="5"/>
  <c r="M30" i="5"/>
  <c r="N30" i="5"/>
  <c r="N30" i="10" s="1"/>
  <c r="O30" i="5"/>
  <c r="O30" i="10" s="1"/>
  <c r="P30" i="5"/>
  <c r="Q30" i="5"/>
  <c r="Q30" i="10" s="1"/>
  <c r="R30" i="5"/>
  <c r="S30" i="5"/>
  <c r="T30" i="5"/>
  <c r="T30" i="10" s="1"/>
  <c r="U30" i="5"/>
  <c r="U30" i="10" s="1"/>
  <c r="V30" i="5"/>
  <c r="W30" i="5"/>
  <c r="W30" i="10" s="1"/>
  <c r="X30" i="5"/>
  <c r="Y30" i="5"/>
  <c r="Z30" i="5"/>
  <c r="Z30" i="10" s="1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10"/>
  <c r="D7" i="10"/>
  <c r="A160" i="1" l="1"/>
  <c r="CJ963" i="1"/>
  <c r="BF950" i="1"/>
  <c r="BG950" i="1"/>
  <c r="CK963" i="1"/>
  <c r="J25" i="10"/>
  <c r="P28" i="10"/>
  <c r="I29" i="10"/>
  <c r="P11" i="10"/>
  <c r="N7" i="10"/>
  <c r="K30" i="10"/>
  <c r="L23" i="10"/>
  <c r="C29" i="10"/>
  <c r="T21" i="10"/>
  <c r="O20" i="10"/>
  <c r="L22" i="10"/>
  <c r="K28" i="10"/>
  <c r="K12" i="10"/>
  <c r="X11" i="10"/>
  <c r="Y14" i="10"/>
  <c r="G14" i="10"/>
  <c r="G8" i="10"/>
  <c r="AA30" i="10"/>
  <c r="T26" i="10"/>
  <c r="Z20" i="10"/>
  <c r="V17" i="10"/>
  <c r="I19" i="10"/>
  <c r="B9" i="10"/>
  <c r="U12" i="10"/>
  <c r="J11" i="10"/>
  <c r="S15" i="10"/>
  <c r="B27" i="10"/>
  <c r="B21" i="10"/>
  <c r="B15" i="10"/>
  <c r="B23" i="10"/>
  <c r="B29" i="10"/>
  <c r="B11" i="10"/>
  <c r="B13" i="10"/>
  <c r="B17" i="10"/>
  <c r="S30" i="10"/>
  <c r="T29" i="10"/>
  <c r="U28" i="10"/>
  <c r="E14" i="10"/>
  <c r="M30" i="10"/>
  <c r="N29" i="10"/>
  <c r="O28" i="10"/>
  <c r="F7" i="10"/>
  <c r="G30" i="10"/>
  <c r="H29" i="10"/>
  <c r="I28" i="10"/>
  <c r="X7" i="10"/>
  <c r="T7" i="10"/>
  <c r="Y30" i="10"/>
  <c r="Z29" i="10"/>
  <c r="AA28" i="10"/>
  <c r="C28" i="10"/>
  <c r="Z11" i="10"/>
  <c r="B31" i="8"/>
  <c r="Y18" i="10"/>
  <c r="V9" i="10"/>
  <c r="X30" i="10"/>
  <c r="R30" i="10"/>
  <c r="L30" i="10"/>
  <c r="F30" i="10"/>
  <c r="Y29" i="10"/>
  <c r="S29" i="10"/>
  <c r="M29" i="10"/>
  <c r="G29" i="10"/>
  <c r="Z28" i="10"/>
  <c r="T28" i="10"/>
  <c r="N28" i="10"/>
  <c r="H28" i="10"/>
  <c r="AA27" i="10"/>
  <c r="I27" i="10"/>
  <c r="V26" i="10"/>
  <c r="Z22" i="10"/>
  <c r="T16" i="10"/>
  <c r="L12" i="10"/>
  <c r="W7" i="10"/>
  <c r="Q7" i="10"/>
  <c r="K7" i="10"/>
  <c r="E7" i="10"/>
  <c r="V27" i="10"/>
  <c r="J27" i="10"/>
  <c r="W26" i="10"/>
  <c r="K26" i="10"/>
  <c r="X25" i="10"/>
  <c r="L25" i="10"/>
  <c r="Y24" i="10"/>
  <c r="M24" i="10"/>
  <c r="Z23" i="10"/>
  <c r="N23" i="10"/>
  <c r="AA22" i="10"/>
  <c r="O22" i="10"/>
  <c r="C22" i="10"/>
  <c r="P21" i="10"/>
  <c r="D21" i="10"/>
  <c r="Q20" i="10"/>
  <c r="E20" i="10"/>
  <c r="R19" i="10"/>
  <c r="F19" i="10"/>
  <c r="M18" i="10"/>
  <c r="Z17" i="10"/>
  <c r="N17" i="10"/>
  <c r="AA16" i="10"/>
  <c r="O16" i="10"/>
  <c r="C16" i="10"/>
  <c r="P15" i="10"/>
  <c r="D15" i="10"/>
  <c r="Q14" i="10"/>
  <c r="R13" i="10"/>
  <c r="F13" i="10"/>
  <c r="S12" i="10"/>
  <c r="G12" i="10"/>
  <c r="T11" i="10"/>
  <c r="H11" i="10"/>
  <c r="U10" i="10"/>
  <c r="I10" i="10"/>
  <c r="J9" i="10"/>
  <c r="W8" i="10"/>
  <c r="K8" i="10"/>
  <c r="L7" i="10"/>
  <c r="P27" i="10"/>
  <c r="D27" i="10"/>
  <c r="Q26" i="10"/>
  <c r="E26" i="10"/>
  <c r="R25" i="10"/>
  <c r="F25" i="10"/>
  <c r="S24" i="10"/>
  <c r="G24" i="10"/>
  <c r="T23" i="10"/>
  <c r="H23" i="10"/>
  <c r="U22" i="10"/>
  <c r="I22" i="10"/>
  <c r="V21" i="10"/>
  <c r="J21" i="10"/>
  <c r="W20" i="10"/>
  <c r="K20" i="10"/>
  <c r="X19" i="10"/>
  <c r="L19" i="10"/>
  <c r="S18" i="10"/>
  <c r="G18" i="10"/>
  <c r="T17" i="10"/>
  <c r="H17" i="10"/>
  <c r="U16" i="10"/>
  <c r="I16" i="10"/>
  <c r="V15" i="10"/>
  <c r="J15" i="10"/>
  <c r="W14" i="10"/>
  <c r="K14" i="10"/>
  <c r="X13" i="10"/>
  <c r="L13" i="10"/>
  <c r="Y12" i="10"/>
  <c r="M12" i="10"/>
  <c r="N11" i="10"/>
  <c r="AA10" i="10"/>
  <c r="O10" i="10"/>
  <c r="C10" i="10"/>
  <c r="P9" i="10"/>
  <c r="D9" i="10"/>
  <c r="Q8" i="10"/>
  <c r="E8" i="10"/>
  <c r="R7" i="10"/>
  <c r="P30" i="10"/>
  <c r="D30" i="10"/>
  <c r="Q29" i="10"/>
  <c r="E29" i="10"/>
  <c r="R28" i="10"/>
  <c r="F28" i="10"/>
  <c r="AA7" i="10"/>
  <c r="O7" i="10"/>
  <c r="I7" i="10"/>
  <c r="V30" i="10"/>
  <c r="J30" i="10"/>
  <c r="W29" i="10"/>
  <c r="K29" i="10"/>
  <c r="X28" i="10"/>
  <c r="L28" i="10"/>
  <c r="B26" i="10"/>
  <c r="B20" i="10"/>
  <c r="B14" i="10"/>
  <c r="B8" i="10"/>
  <c r="B28" i="10"/>
  <c r="B22" i="10"/>
  <c r="B16" i="10"/>
  <c r="B10" i="10"/>
  <c r="U27" i="10"/>
  <c r="O27" i="10"/>
  <c r="C27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B30" i="10"/>
  <c r="Y7" i="10"/>
  <c r="S7" i="10"/>
  <c r="M7" i="10"/>
  <c r="G7" i="10"/>
  <c r="X27" i="10"/>
  <c r="R27" i="10"/>
  <c r="L27" i="10"/>
  <c r="S26" i="10"/>
  <c r="W27" i="10"/>
  <c r="Q27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191" i="1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222" i="1" l="1"/>
  <c r="AB529" i="1"/>
  <c r="AB312" i="1"/>
  <c r="D16" i="11" s="1"/>
  <c r="AC312" i="1"/>
  <c r="E16" i="11" s="1"/>
  <c r="A253" i="1" l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BG940" i="1" s="1"/>
  <c r="AC912" i="1"/>
  <c r="BG939" i="1" s="1"/>
  <c r="AC911" i="1"/>
  <c r="AC910" i="1"/>
  <c r="AC909" i="1"/>
  <c r="AC908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284" i="1" l="1"/>
  <c r="BG942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315" i="1" l="1"/>
  <c r="AC281" i="1"/>
  <c r="AB281" i="1"/>
  <c r="D15" i="11" s="1"/>
  <c r="A346" i="1" l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377" i="1" l="1"/>
  <c r="AI856" i="1"/>
  <c r="AX389" i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X421" i="1"/>
  <c r="AI544" i="1"/>
  <c r="AK576" i="1"/>
  <c r="AN637" i="1"/>
  <c r="AS693" i="1"/>
  <c r="BB731" i="1"/>
  <c r="BB755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W885" i="1"/>
  <c r="AJ886" i="1"/>
  <c r="AZ886" i="1"/>
  <c r="AL887" i="1"/>
  <c r="AT916" i="1"/>
  <c r="AL91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E144" i="1" s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BD725" i="1" s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W918" i="1"/>
  <c r="AM792" i="1"/>
  <c r="AX792" i="1"/>
  <c r="AS885" i="1"/>
  <c r="AL886" i="1"/>
  <c r="AT886" i="1"/>
  <c r="BB886" i="1"/>
  <c r="AI909" i="1"/>
  <c r="AQ917" i="1"/>
  <c r="AG918" i="1"/>
  <c r="BB91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J846" i="1"/>
  <c r="AO846" i="1"/>
  <c r="AT846" i="1"/>
  <c r="AZ846" i="1"/>
  <c r="BE846" i="1"/>
  <c r="AK908" i="1"/>
  <c r="AS908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J918" i="1"/>
  <c r="AO918" i="1"/>
  <c r="AT918" i="1"/>
  <c r="AZ918" i="1"/>
  <c r="BE918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L49" i="1"/>
  <c r="AH49" i="1"/>
  <c r="BD49" i="1"/>
  <c r="AZ49" i="1"/>
  <c r="AV49" i="1"/>
  <c r="AR49" i="1"/>
  <c r="AN49" i="1"/>
  <c r="AJ49" i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AX328" i="1"/>
  <c r="AT328" i="1"/>
  <c r="AP328" i="1"/>
  <c r="AL328" i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D483" i="1"/>
  <c r="AZ483" i="1"/>
  <c r="AV483" i="1"/>
  <c r="AR483" i="1"/>
  <c r="AN483" i="1"/>
  <c r="AJ483" i="1"/>
  <c r="AF483" i="1"/>
  <c r="AK483" i="1"/>
  <c r="AP483" i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M451" i="1"/>
  <c r="AQ451" i="1"/>
  <c r="AU451" i="1"/>
  <c r="AY451" i="1"/>
  <c r="AI475" i="1"/>
  <c r="AM475" i="1"/>
  <c r="AQ475" i="1"/>
  <c r="AU475" i="1"/>
  <c r="AY475" i="1"/>
  <c r="AI513" i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D878" i="1"/>
  <c r="AZ878" i="1"/>
  <c r="AV878" i="1"/>
  <c r="AR878" i="1"/>
  <c r="AN878" i="1"/>
  <c r="AJ878" i="1"/>
  <c r="AF878" i="1"/>
  <c r="AK878" i="1"/>
  <c r="AP878" i="1"/>
  <c r="AU878" i="1"/>
  <c r="BA878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I918" i="1"/>
  <c r="AM918" i="1"/>
  <c r="AQ918" i="1"/>
  <c r="AU918" i="1"/>
  <c r="AY918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P51" i="1"/>
  <c r="A408" i="1"/>
  <c r="AJ51" i="1"/>
  <c r="AX330" i="1"/>
  <c r="BE105" i="1"/>
  <c r="BA640" i="1"/>
  <c r="AK516" i="1"/>
  <c r="AI454" i="1"/>
  <c r="AR51" i="1"/>
  <c r="AJ702" i="1"/>
  <c r="AV206" i="1"/>
  <c r="AV671" i="1"/>
  <c r="BC516" i="1"/>
  <c r="AF392" i="1"/>
  <c r="AK578" i="1"/>
  <c r="AV547" i="1"/>
  <c r="AL330" i="1"/>
  <c r="AN113" i="1"/>
  <c r="AP485" i="1"/>
  <c r="BE911" i="1"/>
  <c r="AS733" i="1"/>
  <c r="AV578" i="1"/>
  <c r="AG888" i="1"/>
  <c r="AO330" i="1"/>
  <c r="AI516" i="1"/>
  <c r="BB330" i="1"/>
  <c r="BC880" i="1"/>
  <c r="AH601" i="1"/>
  <c r="BE454" i="1"/>
  <c r="AH454" i="1"/>
  <c r="AY454" i="1"/>
  <c r="AR454" i="1"/>
  <c r="AU632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BG917" i="1"/>
  <c r="AY849" i="1"/>
  <c r="BG878" i="1"/>
  <c r="AM818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U818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Q919" i="1"/>
  <c r="AO919" i="1"/>
  <c r="AX888" i="1"/>
  <c r="BF825" i="1"/>
  <c r="BF917" i="1"/>
  <c r="AX919" i="1"/>
  <c r="AU911" i="1"/>
  <c r="AS919" i="1"/>
  <c r="BC888" i="1"/>
  <c r="BB888" i="1"/>
  <c r="BF848" i="1"/>
  <c r="AU826" i="1"/>
  <c r="AL880" i="1"/>
  <c r="AG826" i="1"/>
  <c r="BG823" i="1"/>
  <c r="AM787" i="1"/>
  <c r="AR795" i="1"/>
  <c r="AY795" i="1"/>
  <c r="BG784" i="1"/>
  <c r="AU756" i="1"/>
  <c r="BE756" i="1"/>
  <c r="BG722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A439" i="1" l="1"/>
  <c r="BF353" i="1"/>
  <c r="BF206" i="1"/>
  <c r="BF477" i="1"/>
  <c r="BG330" i="1"/>
  <c r="BF113" i="1"/>
  <c r="BF167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470" i="1" l="1"/>
  <c r="AC746" i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501" i="1" l="1"/>
  <c r="C9" i="1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F910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G16" i="11" s="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G15" i="11" s="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E37" i="1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AB250" i="1"/>
  <c r="D14" i="11" s="1"/>
  <c r="G14" i="11" s="1"/>
  <c r="AC653" i="1"/>
  <c r="E27" i="11" s="1"/>
  <c r="D37" i="11"/>
  <c r="AB622" i="1"/>
  <c r="AB374" i="1"/>
  <c r="D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22" i="11"/>
  <c r="C33" i="11"/>
  <c r="C29" i="11"/>
  <c r="A532" i="1" l="1"/>
  <c r="G18" i="11"/>
  <c r="G19" i="11"/>
  <c r="G27" i="11"/>
  <c r="CK238" i="1"/>
  <c r="CJ855" i="1"/>
  <c r="G33" i="11"/>
  <c r="CJ817" i="1"/>
  <c r="CK512" i="1"/>
  <c r="CK506" i="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825" i="1"/>
  <c r="CJ861" i="1"/>
  <c r="CK678" i="1"/>
  <c r="CK692" i="1"/>
  <c r="CJ524" i="1"/>
  <c r="CJ351" i="1"/>
  <c r="CJ675" i="1"/>
  <c r="CK109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U91" i="5"/>
  <c r="L89" i="5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563" i="1" l="1"/>
  <c r="B65" i="5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594" i="1" l="1"/>
  <c r="D42" i="1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625" i="1" l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A656" i="1" l="1"/>
  <c r="X63" i="9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687" i="1" l="1"/>
  <c r="AB64" i="10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  <c r="A718" i="1" l="1"/>
  <c r="A749" i="1" l="1"/>
  <c r="A780" i="1" l="1"/>
  <c r="A811" i="1" l="1"/>
  <c r="A842" i="1" l="1"/>
  <c r="A873" i="1" l="1"/>
  <c r="A904" i="1" l="1"/>
  <c r="A935" i="1" l="1"/>
</calcChain>
</file>

<file path=xl/sharedStrings.xml><?xml version="1.0" encoding="utf-8"?>
<sst xmlns="http://schemas.openxmlformats.org/spreadsheetml/2006/main" count="7880" uniqueCount="88">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</sst>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6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3" fontId="14" fillId="3" borderId="0" xfId="0" applyNumberFormat="1" applyFont="1" applyFill="1"/>
    <xf numFmtId="166" fontId="14" fillId="0" borderId="0" xfId="1" applyNumberFormat="1" applyFont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1" fontId="21" fillId="0" borderId="0" xfId="5" applyNumberFormat="1" applyFont="1"/>
    <xf numFmtId="166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6" fontId="3" fillId="0" borderId="0" xfId="1" applyNumberFormat="1" applyFont="1" applyFill="1"/>
    <xf numFmtId="2" fontId="3" fillId="0" borderId="0" xfId="0" applyNumberFormat="1" applyFont="1"/>
    <xf numFmtId="166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0" fontId="22" fillId="0" borderId="0" xfId="0" applyFont="1"/>
    <xf numFmtId="171" fontId="21" fillId="0" borderId="0" xfId="5" applyNumberFormat="1" applyFont="1" applyAlignment="1">
      <alignment horizontal="center"/>
    </xf>
    <xf numFmtId="171" fontId="20" fillId="0" borderId="54" xfId="0" applyNumberFormat="1" applyFont="1" applyBorder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66" fontId="18" fillId="0" borderId="57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Border="1" applyAlignment="1">
      <alignment horizontal="center"/>
    </xf>
    <xf numFmtId="166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6" fontId="18" fillId="0" borderId="58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1" fontId="7" fillId="2" borderId="4" xfId="0" applyNumberFormat="1" applyFont="1" applyFill="1" applyBorder="1" applyAlignment="1">
      <alignment horizontal="right"/>
    </xf>
    <xf numFmtId="1" fontId="7" fillId="2" borderId="5" xfId="1" applyNumberFormat="1" applyFont="1" applyFill="1" applyBorder="1" applyAlignment="1">
      <alignment horizontal="right"/>
    </xf>
    <xf numFmtId="1" fontId="7" fillId="2" borderId="6" xfId="0" applyNumberFormat="1" applyFont="1" applyFill="1" applyBorder="1" applyAlignment="1">
      <alignment horizontal="right"/>
    </xf>
    <xf numFmtId="1" fontId="7" fillId="2" borderId="7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" fontId="7" fillId="2" borderId="8" xfId="0" applyNumberFormat="1" applyFont="1" applyFill="1" applyBorder="1" applyAlignment="1">
      <alignment horizontal="right"/>
    </xf>
    <xf numFmtId="1" fontId="7" fillId="2" borderId="9" xfId="0" applyNumberFormat="1" applyFont="1" applyFill="1" applyBorder="1" applyAlignment="1">
      <alignment horizontal="right"/>
    </xf>
    <xf numFmtId="1" fontId="7" fillId="2" borderId="0" xfId="0" applyNumberFormat="1" applyFont="1" applyFill="1" applyAlignment="1">
      <alignment horizontal="right"/>
    </xf>
    <xf numFmtId="1" fontId="7" fillId="2" borderId="10" xfId="1" applyNumberFormat="1" applyFont="1" applyFill="1" applyBorder="1" applyAlignment="1">
      <alignment horizontal="right"/>
    </xf>
    <xf numFmtId="1" fontId="7" fillId="2" borderId="11" xfId="0" applyNumberFormat="1" applyFont="1" applyFill="1" applyBorder="1" applyAlignment="1">
      <alignment horizontal="right"/>
    </xf>
    <xf numFmtId="1" fontId="7" fillId="2" borderId="12" xfId="0" applyNumberFormat="1" applyFont="1" applyFill="1" applyBorder="1" applyAlignment="1">
      <alignment horizontal="right"/>
    </xf>
    <xf numFmtId="1" fontId="7" fillId="2" borderId="10" xfId="0" applyNumberFormat="1" applyFont="1" applyFill="1" applyBorder="1" applyAlignment="1">
      <alignment horizontal="right"/>
    </xf>
    <xf numFmtId="1" fontId="7" fillId="2" borderId="13" xfId="0" applyNumberFormat="1" applyFont="1" applyFill="1" applyBorder="1" applyAlignment="1">
      <alignment horizontal="right"/>
    </xf>
    <xf numFmtId="1" fontId="7" fillId="2" borderId="14" xfId="0" applyNumberFormat="1" applyFont="1" applyFill="1" applyBorder="1" applyAlignment="1">
      <alignment horizontal="right"/>
    </xf>
    <xf numFmtId="1" fontId="7" fillId="2" borderId="4" xfId="1" applyNumberFormat="1" applyFont="1" applyFill="1" applyBorder="1" applyAlignment="1">
      <alignment horizontal="right"/>
    </xf>
    <xf numFmtId="1" fontId="7" fillId="2" borderId="9" xfId="1" applyNumberFormat="1" applyFont="1" applyFill="1" applyBorder="1" applyAlignment="1">
      <alignment horizontal="right"/>
    </xf>
    <xf numFmtId="1" fontId="7" fillId="2" borderId="7" xfId="1" applyNumberFormat="1" applyFont="1" applyFill="1" applyBorder="1" applyAlignment="1">
      <alignment horizontal="right"/>
    </xf>
    <xf numFmtId="1" fontId="7" fillId="2" borderId="0" xfId="1" applyNumberFormat="1" applyFont="1" applyFill="1" applyBorder="1" applyAlignment="1">
      <alignment horizontal="right"/>
    </xf>
    <xf numFmtId="1" fontId="7" fillId="2" borderId="14" xfId="1" applyNumberFormat="1" applyFont="1" applyFill="1" applyBorder="1" applyAlignment="1">
      <alignment horizontal="right"/>
    </xf>
    <xf numFmtId="1" fontId="7" fillId="2" borderId="12" xfId="1" applyNumberFormat="1" applyFont="1" applyFill="1" applyBorder="1" applyAlignment="1">
      <alignment horizontal="right"/>
    </xf>
    <xf numFmtId="166" fontId="8" fillId="2" borderId="21" xfId="1" applyNumberFormat="1" applyFont="1" applyFill="1" applyBorder="1" applyAlignment="1">
      <alignment horizontal="right"/>
    </xf>
    <xf numFmtId="166" fontId="8" fillId="2" borderId="9" xfId="1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30726</xdr:colOff>
      <xdr:row>0</xdr:row>
      <xdr:rowOff>71694</xdr:rowOff>
    </xdr:from>
    <xdr:to>
      <xdr:col>2</xdr:col>
      <xdr:colOff>668901</xdr:colOff>
      <xdr:row>2</xdr:row>
      <xdr:rowOff>231331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1B58A5-8B70-4CDC-8218-125A3F886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1694" y="71694"/>
          <a:ext cx="638175" cy="6307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924" zoomScale="80" zoomScaleNormal="80" zoomScalePageLayoutView="50" workbookViewId="0">
      <selection activeCell="A924" sqref="A1:A1048576"/>
    </sheetView>
  </sheetViews>
  <sheetFormatPr defaultColWidth="8.88671875" defaultRowHeight="13.2" x14ac:dyDescent="0.25"/>
  <cols>
    <col min="1" max="1" width="10.44140625" style="212" customWidth="1"/>
    <col min="2" max="2" width="8.33203125" style="212" customWidth="1"/>
    <col min="3" max="3" width="7.44140625" style="212" customWidth="1"/>
    <col min="4" max="4" width="6.6640625" style="212" customWidth="1"/>
    <col min="5" max="5" width="7.44140625" style="212" customWidth="1"/>
    <col min="6" max="6" width="8.44140625" style="212" customWidth="1"/>
    <col min="7" max="7" width="8" style="212" customWidth="1"/>
    <col min="8" max="8" width="7" style="212" customWidth="1"/>
    <col min="9" max="9" width="7.33203125" style="212" customWidth="1"/>
    <col min="10" max="10" width="6.109375" style="212" customWidth="1"/>
    <col min="11" max="11" width="7.33203125" style="212" customWidth="1"/>
    <col min="12" max="12" width="7.6640625" style="212" customWidth="1"/>
    <col min="13" max="14" width="7.109375" style="212" customWidth="1"/>
    <col min="15" max="15" width="7.88671875" style="212" customWidth="1"/>
    <col min="16" max="16" width="7.5546875" style="212" customWidth="1"/>
    <col min="17" max="17" width="7.109375" style="212" customWidth="1"/>
    <col min="18" max="18" width="7.33203125" style="212" customWidth="1"/>
    <col min="19" max="19" width="7.88671875" style="212" customWidth="1"/>
    <col min="20" max="20" width="7.5546875" style="212" customWidth="1"/>
    <col min="21" max="21" width="7" style="212" customWidth="1"/>
    <col min="22" max="22" width="7.44140625" style="212" customWidth="1"/>
    <col min="23" max="23" width="8" style="212" customWidth="1"/>
    <col min="24" max="24" width="7.109375" style="212" customWidth="1"/>
    <col min="25" max="25" width="7.44140625" style="212" customWidth="1"/>
    <col min="26" max="26" width="7.44140625" style="213" customWidth="1"/>
    <col min="27" max="27" width="8" style="213" customWidth="1"/>
    <col min="28" max="28" width="9.88671875" style="214" customWidth="1"/>
    <col min="29" max="29" width="10.109375" style="214" customWidth="1"/>
    <col min="30" max="30" width="9.109375" style="212" customWidth="1"/>
    <col min="31" max="59" width="9.109375" style="212" hidden="1" customWidth="1"/>
    <col min="60" max="60" width="9.109375" style="212" customWidth="1"/>
    <col min="61" max="61" width="11.6640625" style="212" customWidth="1"/>
    <col min="62" max="85" width="8.44140625" style="212" customWidth="1"/>
    <col min="86" max="87" width="8.44140625" style="213" customWidth="1"/>
    <col min="88" max="89" width="8.44140625" style="212" customWidth="1"/>
    <col min="90" max="90" width="8.88671875" style="212"/>
    <col min="91" max="91" width="13" style="212" bestFit="1" customWidth="1"/>
    <col min="92" max="92" width="12.88671875" style="212" bestFit="1" customWidth="1"/>
    <col min="93" max="16384" width="8.88671875" style="212"/>
  </cols>
  <sheetData>
    <row r="2" spans="1:93" ht="15.6" x14ac:dyDescent="0.3">
      <c r="A2" s="300" t="s">
        <v>56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BI2" s="300" t="s">
        <v>56</v>
      </c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300"/>
      <c r="CE2" s="300"/>
      <c r="CF2" s="300"/>
      <c r="CG2" s="300"/>
      <c r="CH2" s="300"/>
      <c r="CI2" s="300"/>
      <c r="CJ2" s="300"/>
      <c r="CK2" s="300"/>
    </row>
    <row r="5" spans="1:93" x14ac:dyDescent="0.25">
      <c r="A5" s="299">
        <v>45261</v>
      </c>
      <c r="B5" s="299"/>
      <c r="C5" s="299"/>
      <c r="D5" s="299"/>
      <c r="BI5" s="298">
        <f>A5</f>
        <v>45261</v>
      </c>
      <c r="BJ5" s="298"/>
      <c r="BK5" s="298"/>
      <c r="BL5" s="298"/>
    </row>
    <row r="6" spans="1:93" ht="13.8" thickBot="1" x14ac:dyDescent="0.3">
      <c r="AE6" t="s">
        <v>84</v>
      </c>
    </row>
    <row r="7" spans="1:93" ht="14.4" thickTop="1" thickBot="1" x14ac:dyDescent="0.3">
      <c r="A7" s="290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0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52"/>
      <c r="BI7" s="290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35">
      <c r="A8" s="291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68" t="s">
        <v>14</v>
      </c>
      <c r="AC8" s="169" t="s">
        <v>15</v>
      </c>
      <c r="AE8" s="291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68" t="s">
        <v>14</v>
      </c>
      <c r="BG8" s="169" t="s">
        <v>15</v>
      </c>
      <c r="BH8" s="253"/>
      <c r="BI8" s="291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8" thickTop="1" x14ac:dyDescent="0.25">
      <c r="A9" s="119" t="s">
        <v>16</v>
      </c>
      <c r="B9" s="120"/>
      <c r="C9" s="177"/>
      <c r="D9" s="121"/>
      <c r="E9" s="172"/>
      <c r="F9" s="120"/>
      <c r="G9" s="122"/>
      <c r="H9" s="121"/>
      <c r="I9" s="172"/>
      <c r="J9" s="120"/>
      <c r="K9" s="122"/>
      <c r="L9" s="121"/>
      <c r="M9" s="120"/>
      <c r="N9" s="171"/>
      <c r="O9" s="173"/>
      <c r="P9" s="120"/>
      <c r="Q9" s="122"/>
      <c r="R9" s="121"/>
      <c r="S9" s="172"/>
      <c r="T9" s="120"/>
      <c r="U9" s="122"/>
      <c r="V9" s="121"/>
      <c r="W9" s="172"/>
      <c r="X9" s="120"/>
      <c r="Y9" s="122"/>
      <c r="Z9" s="21"/>
      <c r="AA9" s="176"/>
      <c r="AB9" s="162">
        <f t="shared" ref="AB9" si="0">B9+D9+F9+H9+J9+L9+N9+P9+R9+T9+V9+X9+Z9</f>
        <v>0</v>
      </c>
      <c r="AC9" s="163">
        <f>C9+E9+G9+I9+K9+M9+O9+Q9+S9+U9+W9+Y9+AA9</f>
        <v>0</v>
      </c>
      <c r="AE9" s="254" t="s">
        <v>20</v>
      </c>
      <c r="AF9" s="120">
        <f t="shared" ref="AF9:AO10" si="1">SUMIF($A$9:$A$32,$AE9,B$9:B$32)</f>
        <v>5049</v>
      </c>
      <c r="AG9" s="177">
        <f t="shared" si="1"/>
        <v>2184</v>
      </c>
      <c r="AH9" s="121">
        <f t="shared" si="1"/>
        <v>2400</v>
      </c>
      <c r="AI9" s="172">
        <f t="shared" si="1"/>
        <v>2027</v>
      </c>
      <c r="AJ9" s="120">
        <f t="shared" si="1"/>
        <v>2841</v>
      </c>
      <c r="AK9" s="122">
        <f t="shared" si="1"/>
        <v>1529</v>
      </c>
      <c r="AL9" s="121">
        <f t="shared" si="1"/>
        <v>4056</v>
      </c>
      <c r="AM9" s="172">
        <f t="shared" si="1"/>
        <v>2885</v>
      </c>
      <c r="AN9" s="120">
        <f t="shared" si="1"/>
        <v>386</v>
      </c>
      <c r="AO9" s="122">
        <f t="shared" si="1"/>
        <v>1327</v>
      </c>
      <c r="AP9" s="121">
        <f t="shared" ref="AP9:AY10" si="2">SUMIF($A$9:$A$32,$AE9,L$9:L$32)</f>
        <v>1314</v>
      </c>
      <c r="AQ9" s="120">
        <f t="shared" si="2"/>
        <v>4212</v>
      </c>
      <c r="AR9" s="171">
        <f t="shared" si="2"/>
        <v>3492</v>
      </c>
      <c r="AS9" s="173">
        <f t="shared" si="2"/>
        <v>4891</v>
      </c>
      <c r="AT9" s="120">
        <f t="shared" si="2"/>
        <v>2776</v>
      </c>
      <c r="AU9" s="122">
        <f t="shared" si="2"/>
        <v>2432</v>
      </c>
      <c r="AV9" s="121">
        <f t="shared" si="2"/>
        <v>3587</v>
      </c>
      <c r="AW9" s="172">
        <f t="shared" si="2"/>
        <v>2416</v>
      </c>
      <c r="AX9" s="120">
        <f t="shared" si="2"/>
        <v>497</v>
      </c>
      <c r="AY9" s="122">
        <f t="shared" si="2"/>
        <v>2015</v>
      </c>
      <c r="AZ9" s="121">
        <f t="shared" ref="AZ9:BE10" si="3">SUMIF($A$9:$A$32,$AE9,V$9:V$32)</f>
        <v>1598</v>
      </c>
      <c r="BA9" s="172">
        <f t="shared" si="3"/>
        <v>3910</v>
      </c>
      <c r="BB9" s="120">
        <f t="shared" si="3"/>
        <v>2361</v>
      </c>
      <c r="BC9" s="122">
        <f t="shared" si="3"/>
        <v>2222</v>
      </c>
      <c r="BD9" s="21">
        <f t="shared" si="3"/>
        <v>5467</v>
      </c>
      <c r="BE9" s="176">
        <f t="shared" si="3"/>
        <v>3751</v>
      </c>
      <c r="BF9" s="162">
        <f>AF9+AH9+AJ9+AL9+AN9+AP9+AR9+AT9+AV9+AX9+AZ9+BB9+BD9</f>
        <v>35824</v>
      </c>
      <c r="BG9" s="163">
        <f>AG9+AI9+AK9+AM9+AO9+AQ9+AS9+AU9+AW9+AY9+BA9+BC9+BE9</f>
        <v>35801</v>
      </c>
      <c r="BH9" s="255"/>
      <c r="BI9" s="119" t="s">
        <v>16</v>
      </c>
      <c r="BJ9" s="123">
        <f t="shared" ref="BJ9:CK9" si="4">B9/B33</f>
        <v>0</v>
      </c>
      <c r="BK9" s="124">
        <f t="shared" si="4"/>
        <v>0</v>
      </c>
      <c r="BL9" s="125">
        <f t="shared" si="4"/>
        <v>0</v>
      </c>
      <c r="BM9" s="126">
        <f t="shared" si="4"/>
        <v>0</v>
      </c>
      <c r="BN9" s="123">
        <f t="shared" si="4"/>
        <v>0</v>
      </c>
      <c r="BO9" s="124">
        <f t="shared" si="4"/>
        <v>0</v>
      </c>
      <c r="BP9" s="125">
        <f t="shared" si="4"/>
        <v>0</v>
      </c>
      <c r="BQ9" s="126">
        <f t="shared" si="4"/>
        <v>0</v>
      </c>
      <c r="BR9" s="123">
        <f t="shared" si="4"/>
        <v>0</v>
      </c>
      <c r="BS9" s="124">
        <f t="shared" si="4"/>
        <v>0</v>
      </c>
      <c r="BT9" s="125">
        <f t="shared" si="4"/>
        <v>0</v>
      </c>
      <c r="BU9" s="123">
        <f t="shared" si="4"/>
        <v>0</v>
      </c>
      <c r="BV9" s="127">
        <f t="shared" si="4"/>
        <v>0</v>
      </c>
      <c r="BW9" s="128">
        <f t="shared" si="4"/>
        <v>0</v>
      </c>
      <c r="BX9" s="123">
        <f t="shared" si="4"/>
        <v>0</v>
      </c>
      <c r="BY9" s="124">
        <f t="shared" si="4"/>
        <v>0</v>
      </c>
      <c r="BZ9" s="125">
        <f t="shared" si="4"/>
        <v>0</v>
      </c>
      <c r="CA9" s="126">
        <f t="shared" si="4"/>
        <v>0</v>
      </c>
      <c r="CB9" s="123">
        <f t="shared" si="4"/>
        <v>0</v>
      </c>
      <c r="CC9" s="124">
        <f t="shared" si="4"/>
        <v>0</v>
      </c>
      <c r="CD9" s="125">
        <f t="shared" si="4"/>
        <v>0</v>
      </c>
      <c r="CE9" s="126">
        <f t="shared" si="4"/>
        <v>0</v>
      </c>
      <c r="CF9" s="123">
        <f t="shared" si="4"/>
        <v>0</v>
      </c>
      <c r="CG9" s="124">
        <f t="shared" si="4"/>
        <v>0</v>
      </c>
      <c r="CH9" s="125">
        <f t="shared" si="4"/>
        <v>0</v>
      </c>
      <c r="CI9" s="123">
        <f t="shared" si="4"/>
        <v>0</v>
      </c>
      <c r="CJ9" s="129">
        <f t="shared" si="4"/>
        <v>0</v>
      </c>
      <c r="CK9" s="130">
        <f t="shared" si="4"/>
        <v>0</v>
      </c>
      <c r="CN9" s="215"/>
      <c r="CO9" s="215"/>
    </row>
    <row r="10" spans="1:93" x14ac:dyDescent="0.25">
      <c r="A10" s="131" t="s">
        <v>17</v>
      </c>
      <c r="B10" s="180">
        <v>606</v>
      </c>
      <c r="C10" s="181">
        <v>0</v>
      </c>
      <c r="D10" s="182">
        <v>438</v>
      </c>
      <c r="E10" s="183">
        <v>0</v>
      </c>
      <c r="F10" s="180">
        <v>621</v>
      </c>
      <c r="G10" s="184">
        <v>9</v>
      </c>
      <c r="H10" s="182">
        <v>569</v>
      </c>
      <c r="I10" s="183">
        <v>33</v>
      </c>
      <c r="J10" s="180">
        <v>25</v>
      </c>
      <c r="K10" s="184">
        <v>34</v>
      </c>
      <c r="L10" s="182">
        <v>54</v>
      </c>
      <c r="M10" s="180">
        <v>148</v>
      </c>
      <c r="N10" s="185">
        <v>262</v>
      </c>
      <c r="O10" s="186">
        <v>217</v>
      </c>
      <c r="P10" s="180">
        <v>114</v>
      </c>
      <c r="Q10" s="184">
        <v>113</v>
      </c>
      <c r="R10" s="182">
        <v>68</v>
      </c>
      <c r="S10" s="183">
        <v>150</v>
      </c>
      <c r="T10" s="180">
        <v>1</v>
      </c>
      <c r="U10" s="184">
        <v>55</v>
      </c>
      <c r="V10" s="182">
        <v>21</v>
      </c>
      <c r="W10" s="183">
        <v>130</v>
      </c>
      <c r="X10" s="180">
        <v>4</v>
      </c>
      <c r="Y10" s="184">
        <v>74</v>
      </c>
      <c r="Z10" s="182">
        <v>3</v>
      </c>
      <c r="AA10" s="180">
        <v>61</v>
      </c>
      <c r="AB10" s="162">
        <f>B10+D10+F10+H10+J10+L10+N10+P10+R10+T10+V10+X10+Z10</f>
        <v>2786</v>
      </c>
      <c r="AC10" s="165">
        <f t="shared" ref="AC10:AC32" si="5">SUM(C10,E10,G10,I10,K10,M10,O10,Q10,S10,U10,W10,Y10,AA10)</f>
        <v>1024</v>
      </c>
      <c r="AE10" s="256" t="s">
        <v>21</v>
      </c>
      <c r="AF10" s="120">
        <f t="shared" si="1"/>
        <v>3712</v>
      </c>
      <c r="AG10" s="181">
        <f t="shared" si="1"/>
        <v>1624</v>
      </c>
      <c r="AH10" s="182">
        <f t="shared" si="1"/>
        <v>2014</v>
      </c>
      <c r="AI10" s="183">
        <f t="shared" si="1"/>
        <v>1454</v>
      </c>
      <c r="AJ10" s="180">
        <f t="shared" si="1"/>
        <v>2193</v>
      </c>
      <c r="AK10" s="184">
        <f t="shared" si="1"/>
        <v>1234</v>
      </c>
      <c r="AL10" s="182">
        <f t="shared" si="1"/>
        <v>3360</v>
      </c>
      <c r="AM10" s="183">
        <f t="shared" si="1"/>
        <v>2616</v>
      </c>
      <c r="AN10" s="180">
        <f t="shared" si="1"/>
        <v>347</v>
      </c>
      <c r="AO10" s="184">
        <f t="shared" si="1"/>
        <v>1114</v>
      </c>
      <c r="AP10" s="182">
        <f t="shared" si="2"/>
        <v>1165</v>
      </c>
      <c r="AQ10" s="180">
        <f t="shared" si="2"/>
        <v>3951</v>
      </c>
      <c r="AR10" s="185">
        <f t="shared" si="2"/>
        <v>2640</v>
      </c>
      <c r="AS10" s="186">
        <f t="shared" si="2"/>
        <v>4618</v>
      </c>
      <c r="AT10" s="180">
        <f t="shared" si="2"/>
        <v>2155</v>
      </c>
      <c r="AU10" s="184">
        <f t="shared" si="2"/>
        <v>2289</v>
      </c>
      <c r="AV10" s="182">
        <f t="shared" si="2"/>
        <v>2990</v>
      </c>
      <c r="AW10" s="183">
        <f t="shared" si="2"/>
        <v>2154</v>
      </c>
      <c r="AX10" s="180">
        <f t="shared" si="2"/>
        <v>358</v>
      </c>
      <c r="AY10" s="184">
        <f t="shared" si="2"/>
        <v>1527</v>
      </c>
      <c r="AZ10" s="182">
        <f t="shared" si="3"/>
        <v>1327</v>
      </c>
      <c r="BA10" s="183">
        <f t="shared" si="3"/>
        <v>3648</v>
      </c>
      <c r="BB10" s="180">
        <f t="shared" si="3"/>
        <v>1998</v>
      </c>
      <c r="BC10" s="184">
        <f t="shared" si="3"/>
        <v>2120</v>
      </c>
      <c r="BD10" s="182">
        <f t="shared" si="3"/>
        <v>4702</v>
      </c>
      <c r="BE10" s="180">
        <f t="shared" si="3"/>
        <v>3574</v>
      </c>
      <c r="BF10" s="164">
        <f>SUM(AF10,AH10,AJ10,AL10,AN10,AP10,AR10,AT10,AV10,AX10,AZ10,BB10,BD10)</f>
        <v>28961</v>
      </c>
      <c r="BG10" s="165">
        <f>SUM(AG10,AI10,AK10,AM10,AO10,AQ10,AS10,AU10,AW10,AY10,BA10,BC10,BE10)</f>
        <v>31923</v>
      </c>
      <c r="BH10" s="255"/>
      <c r="BI10" s="131" t="s">
        <v>17</v>
      </c>
      <c r="BJ10" s="123">
        <f t="shared" ref="BJ10:CK10" si="6">B10/B33</f>
        <v>1.3762092928191852E-2</v>
      </c>
      <c r="BK10" s="124">
        <f t="shared" si="6"/>
        <v>0</v>
      </c>
      <c r="BL10" s="125">
        <f t="shared" si="6"/>
        <v>1.7881930268637217E-2</v>
      </c>
      <c r="BM10" s="126">
        <f t="shared" si="6"/>
        <v>0</v>
      </c>
      <c r="BN10" s="123">
        <f t="shared" si="6"/>
        <v>2.3105257283178925E-2</v>
      </c>
      <c r="BO10" s="124">
        <f t="shared" si="6"/>
        <v>3.5045364277092012E-4</v>
      </c>
      <c r="BP10" s="125">
        <f t="shared" si="6"/>
        <v>1.1575628115145967E-2</v>
      </c>
      <c r="BQ10" s="126">
        <f t="shared" si="6"/>
        <v>5.8855002675227397E-4</v>
      </c>
      <c r="BR10" s="123">
        <f t="shared" si="6"/>
        <v>2.8058361391694723E-3</v>
      </c>
      <c r="BS10" s="124">
        <f t="shared" si="6"/>
        <v>3.7041072012201767E-3</v>
      </c>
      <c r="BT10" s="125">
        <f t="shared" si="6"/>
        <v>1.8786529362649596E-3</v>
      </c>
      <c r="BU10" s="123">
        <f t="shared" si="6"/>
        <v>4.5468509984639017E-3</v>
      </c>
      <c r="BV10" s="127">
        <f t="shared" si="6"/>
        <v>5.2686615186615183E-3</v>
      </c>
      <c r="BW10" s="128">
        <f t="shared" si="6"/>
        <v>4.3459104381959462E-3</v>
      </c>
      <c r="BX10" s="123">
        <f t="shared" si="6"/>
        <v>3.8189675387759205E-3</v>
      </c>
      <c r="BY10" s="124">
        <f t="shared" si="6"/>
        <v>4.0823699421965315E-3</v>
      </c>
      <c r="BZ10" s="125">
        <f t="shared" si="6"/>
        <v>1.8412217047546844E-3</v>
      </c>
      <c r="CA10" s="126">
        <f t="shared" si="6"/>
        <v>4.253388532864515E-3</v>
      </c>
      <c r="CB10" s="123">
        <f t="shared" si="6"/>
        <v>8.910273545397844E-5</v>
      </c>
      <c r="CC10" s="124">
        <f t="shared" si="6"/>
        <v>4.9634509520801373E-3</v>
      </c>
      <c r="CD10" s="125">
        <f t="shared" si="6"/>
        <v>5.9071729957805902E-4</v>
      </c>
      <c r="CE10" s="126">
        <f t="shared" si="6"/>
        <v>3.0109319992588477E-3</v>
      </c>
      <c r="CF10" s="123">
        <f t="shared" si="6"/>
        <v>1.3429578646969952E-4</v>
      </c>
      <c r="CG10" s="124">
        <f t="shared" si="6"/>
        <v>4.270298343816723E-3</v>
      </c>
      <c r="CH10" s="125">
        <f t="shared" si="6"/>
        <v>4.8841639125409045E-5</v>
      </c>
      <c r="CI10" s="123">
        <f t="shared" si="6"/>
        <v>9.5528932738235062E-4</v>
      </c>
      <c r="CJ10" s="129">
        <f t="shared" si="6"/>
        <v>6.3795780227429892E-3</v>
      </c>
      <c r="CK10" s="130">
        <f t="shared" si="6"/>
        <v>2.3505646864383435E-3</v>
      </c>
      <c r="CN10" s="215"/>
      <c r="CO10" s="215"/>
    </row>
    <row r="11" spans="1:93" ht="13.8" thickBot="1" x14ac:dyDescent="0.3">
      <c r="A11" s="139" t="s">
        <v>18</v>
      </c>
      <c r="B11" s="187">
        <v>2496</v>
      </c>
      <c r="C11" s="188">
        <v>641</v>
      </c>
      <c r="D11" s="189">
        <v>1551</v>
      </c>
      <c r="E11" s="190">
        <v>469</v>
      </c>
      <c r="F11" s="187">
        <v>1943</v>
      </c>
      <c r="G11" s="191">
        <v>430</v>
      </c>
      <c r="H11" s="189">
        <v>2466</v>
      </c>
      <c r="I11" s="190">
        <v>840</v>
      </c>
      <c r="J11" s="187">
        <v>106</v>
      </c>
      <c r="K11" s="191">
        <v>317</v>
      </c>
      <c r="L11" s="189">
        <v>480</v>
      </c>
      <c r="M11" s="187">
        <v>1607</v>
      </c>
      <c r="N11" s="192">
        <v>1665</v>
      </c>
      <c r="O11" s="193">
        <v>2057</v>
      </c>
      <c r="P11" s="187">
        <v>1044</v>
      </c>
      <c r="Q11" s="191">
        <v>1032</v>
      </c>
      <c r="R11" s="189">
        <v>1524</v>
      </c>
      <c r="S11" s="190">
        <v>1103</v>
      </c>
      <c r="T11" s="187">
        <v>128</v>
      </c>
      <c r="U11" s="191">
        <v>664</v>
      </c>
      <c r="V11" s="189">
        <v>760</v>
      </c>
      <c r="W11" s="190">
        <v>1566</v>
      </c>
      <c r="X11" s="187">
        <v>1040</v>
      </c>
      <c r="Y11" s="191">
        <v>907</v>
      </c>
      <c r="Z11" s="189">
        <v>2990</v>
      </c>
      <c r="AA11" s="187">
        <v>1727</v>
      </c>
      <c r="AB11" s="162">
        <f t="shared" ref="AB11:AB32" si="7">B11+D11+F11+H11+J11+L11+N11+P11+R11+T11+V11+X11+Z11</f>
        <v>18193</v>
      </c>
      <c r="AC11" s="165">
        <f t="shared" si="5"/>
        <v>13360</v>
      </c>
      <c r="AE11" s="254"/>
      <c r="AF11" s="120"/>
      <c r="AG11" s="188"/>
      <c r="AH11" s="189"/>
      <c r="AI11" s="190"/>
      <c r="AJ11" s="187"/>
      <c r="AK11" s="191"/>
      <c r="AL11" s="189"/>
      <c r="AM11" s="190"/>
      <c r="AN11" s="187"/>
      <c r="AO11" s="191"/>
      <c r="AP11" s="189"/>
      <c r="AQ11" s="187"/>
      <c r="AR11" s="192"/>
      <c r="AS11" s="193"/>
      <c r="AT11" s="187"/>
      <c r="AU11" s="191"/>
      <c r="AV11" s="189"/>
      <c r="AW11" s="190"/>
      <c r="AX11" s="187"/>
      <c r="AY11" s="191"/>
      <c r="AZ11" s="189"/>
      <c r="BA11" s="190"/>
      <c r="BB11" s="187"/>
      <c r="BC11" s="191"/>
      <c r="BD11" s="189"/>
      <c r="BE11" s="187"/>
      <c r="BF11" s="164"/>
      <c r="BG11" s="165"/>
      <c r="BH11" s="255"/>
      <c r="BI11" s="139" t="s">
        <v>18</v>
      </c>
      <c r="BJ11" s="123">
        <f t="shared" ref="BJ11:CK11" si="8">B11/B33</f>
        <v>5.6683471862651588E-2</v>
      </c>
      <c r="BK11" s="124">
        <f t="shared" si="8"/>
        <v>1.5252462761147861E-2</v>
      </c>
      <c r="BL11" s="125">
        <f t="shared" si="8"/>
        <v>6.3321629786886588E-2</v>
      </c>
      <c r="BM11" s="126">
        <f t="shared" si="8"/>
        <v>2.1498968599587439E-2</v>
      </c>
      <c r="BN11" s="123">
        <f t="shared" si="8"/>
        <v>7.2292294526918932E-2</v>
      </c>
      <c r="BO11" s="124">
        <f t="shared" si="8"/>
        <v>1.6743896265721741E-2</v>
      </c>
      <c r="BP11" s="125">
        <f t="shared" si="8"/>
        <v>5.0167836435764418E-2</v>
      </c>
      <c r="BQ11" s="126">
        <f t="shared" si="8"/>
        <v>1.4981273408239701E-2</v>
      </c>
      <c r="BR11" s="123">
        <f t="shared" si="8"/>
        <v>1.1896745230078564E-2</v>
      </c>
      <c r="BS11" s="124">
        <f t="shared" si="8"/>
        <v>3.4535352434905763E-2</v>
      </c>
      <c r="BT11" s="125">
        <f t="shared" si="8"/>
        <v>1.6699137211244084E-2</v>
      </c>
      <c r="BU11" s="123">
        <f t="shared" si="8"/>
        <v>4.9370199692780337E-2</v>
      </c>
      <c r="BV11" s="127">
        <f t="shared" si="8"/>
        <v>3.3482142857142856E-2</v>
      </c>
      <c r="BW11" s="128">
        <f t="shared" si="8"/>
        <v>4.119602659617079E-2</v>
      </c>
      <c r="BX11" s="123">
        <f t="shared" si="8"/>
        <v>3.4973702723526852E-2</v>
      </c>
      <c r="BY11" s="124">
        <f t="shared" si="8"/>
        <v>3.7283236994219655E-2</v>
      </c>
      <c r="BZ11" s="125">
        <f t="shared" si="8"/>
        <v>4.1265027618325574E-2</v>
      </c>
      <c r="CA11" s="126">
        <f t="shared" si="8"/>
        <v>3.1276583678330402E-2</v>
      </c>
      <c r="CB11" s="123">
        <f t="shared" si="8"/>
        <v>1.140515013810924E-2</v>
      </c>
      <c r="CC11" s="124">
        <f t="shared" si="8"/>
        <v>5.9922389676022023E-2</v>
      </c>
      <c r="CD11" s="125">
        <f t="shared" si="8"/>
        <v>2.1378340365682136E-2</v>
      </c>
      <c r="CE11" s="126">
        <f t="shared" si="8"/>
        <v>3.6270150083379658E-2</v>
      </c>
      <c r="CF11" s="123">
        <f t="shared" si="8"/>
        <v>3.4916904482121876E-2</v>
      </c>
      <c r="CG11" s="124">
        <f t="shared" si="8"/>
        <v>5.2340008078942811E-2</v>
      </c>
      <c r="CH11" s="125">
        <f t="shared" si="8"/>
        <v>4.8678833661657685E-2</v>
      </c>
      <c r="CI11" s="123">
        <f t="shared" si="8"/>
        <v>2.7045650301464254E-2</v>
      </c>
      <c r="CJ11" s="129">
        <f t="shared" si="8"/>
        <v>4.1659606233942284E-2</v>
      </c>
      <c r="CK11" s="130">
        <f t="shared" si="8"/>
        <v>3.0667523643375265E-2</v>
      </c>
      <c r="CN11" s="215"/>
      <c r="CO11" s="215"/>
    </row>
    <row r="12" spans="1:93" ht="14.4" thickTop="1" thickBot="1" x14ac:dyDescent="0.3">
      <c r="A12" s="131" t="s">
        <v>19</v>
      </c>
      <c r="B12" s="180">
        <v>4201</v>
      </c>
      <c r="C12" s="181">
        <v>1507</v>
      </c>
      <c r="D12" s="182">
        <v>2011</v>
      </c>
      <c r="E12" s="183">
        <v>1173</v>
      </c>
      <c r="F12" s="180">
        <v>2850</v>
      </c>
      <c r="G12" s="184">
        <v>1264</v>
      </c>
      <c r="H12" s="182">
        <v>3769</v>
      </c>
      <c r="I12" s="183">
        <v>2286</v>
      </c>
      <c r="J12" s="180">
        <v>284</v>
      </c>
      <c r="K12" s="184">
        <v>818</v>
      </c>
      <c r="L12" s="182">
        <v>1239</v>
      </c>
      <c r="M12" s="180">
        <v>2907</v>
      </c>
      <c r="N12" s="185">
        <v>3110</v>
      </c>
      <c r="O12" s="186">
        <v>3669</v>
      </c>
      <c r="P12" s="180">
        <v>2137</v>
      </c>
      <c r="Q12" s="184">
        <v>2121</v>
      </c>
      <c r="R12" s="182">
        <v>2989</v>
      </c>
      <c r="S12" s="183">
        <v>1969</v>
      </c>
      <c r="T12" s="180">
        <v>346</v>
      </c>
      <c r="U12" s="184">
        <v>1429</v>
      </c>
      <c r="V12" s="182">
        <v>1560</v>
      </c>
      <c r="W12" s="183">
        <v>3295</v>
      </c>
      <c r="X12" s="180">
        <v>2041</v>
      </c>
      <c r="Y12" s="184">
        <v>1645</v>
      </c>
      <c r="Z12" s="182">
        <v>4359</v>
      </c>
      <c r="AA12" s="180">
        <v>3087</v>
      </c>
      <c r="AB12" s="162">
        <f t="shared" si="7"/>
        <v>30896</v>
      </c>
      <c r="AC12" s="165">
        <f t="shared" si="5"/>
        <v>27170</v>
      </c>
      <c r="AE12" s="251" t="s">
        <v>13</v>
      </c>
      <c r="AF12" s="14">
        <f t="shared" ref="AF12:BG12" si="9">SUM(AF9:AF11)</f>
        <v>8761</v>
      </c>
      <c r="AG12" s="1">
        <f t="shared" si="9"/>
        <v>3808</v>
      </c>
      <c r="AH12" s="14">
        <f t="shared" si="9"/>
        <v>4414</v>
      </c>
      <c r="AI12" s="1">
        <f t="shared" si="9"/>
        <v>3481</v>
      </c>
      <c r="AJ12" s="14">
        <f t="shared" si="9"/>
        <v>5034</v>
      </c>
      <c r="AK12" s="1">
        <f t="shared" si="9"/>
        <v>2763</v>
      </c>
      <c r="AL12" s="14">
        <f t="shared" si="9"/>
        <v>7416</v>
      </c>
      <c r="AM12" s="1">
        <f t="shared" si="9"/>
        <v>5501</v>
      </c>
      <c r="AN12" s="14">
        <f t="shared" si="9"/>
        <v>733</v>
      </c>
      <c r="AO12" s="1">
        <f t="shared" si="9"/>
        <v>2441</v>
      </c>
      <c r="AP12" s="14">
        <f t="shared" si="9"/>
        <v>2479</v>
      </c>
      <c r="AQ12" s="1">
        <f t="shared" si="9"/>
        <v>8163</v>
      </c>
      <c r="AR12" s="14">
        <f t="shared" si="9"/>
        <v>6132</v>
      </c>
      <c r="AS12" s="1">
        <f t="shared" si="9"/>
        <v>9509</v>
      </c>
      <c r="AT12" s="14">
        <f t="shared" si="9"/>
        <v>4931</v>
      </c>
      <c r="AU12" s="1">
        <f t="shared" si="9"/>
        <v>4721</v>
      </c>
      <c r="AV12" s="14">
        <f t="shared" si="9"/>
        <v>6577</v>
      </c>
      <c r="AW12" s="1">
        <f t="shared" si="9"/>
        <v>4570</v>
      </c>
      <c r="AX12" s="14">
        <f t="shared" si="9"/>
        <v>855</v>
      </c>
      <c r="AY12" s="1">
        <f t="shared" si="9"/>
        <v>3542</v>
      </c>
      <c r="AZ12" s="14">
        <f t="shared" si="9"/>
        <v>2925</v>
      </c>
      <c r="BA12" s="1">
        <f t="shared" si="9"/>
        <v>7558</v>
      </c>
      <c r="BB12" s="14">
        <f t="shared" si="9"/>
        <v>4359</v>
      </c>
      <c r="BC12" s="1">
        <f t="shared" si="9"/>
        <v>4342</v>
      </c>
      <c r="BD12" s="14">
        <f t="shared" si="9"/>
        <v>10169</v>
      </c>
      <c r="BE12" s="1">
        <f t="shared" si="9"/>
        <v>7325</v>
      </c>
      <c r="BF12" s="166">
        <f t="shared" si="9"/>
        <v>64785</v>
      </c>
      <c r="BG12" s="167">
        <f t="shared" si="9"/>
        <v>67724</v>
      </c>
      <c r="BH12" s="257"/>
      <c r="BI12" s="131" t="s">
        <v>19</v>
      </c>
      <c r="BJ12" s="123">
        <f t="shared" ref="BJ12:CK12" si="10">B12/B33</f>
        <v>9.5403551800881142E-2</v>
      </c>
      <c r="BK12" s="124">
        <f t="shared" si="10"/>
        <v>3.585875410460191E-2</v>
      </c>
      <c r="BL12" s="125">
        <f t="shared" si="10"/>
        <v>8.2101739201437082E-2</v>
      </c>
      <c r="BM12" s="126">
        <f t="shared" si="10"/>
        <v>5.3770341508136602E-2</v>
      </c>
      <c r="BN12" s="123">
        <f t="shared" si="10"/>
        <v>0.10603862038173903</v>
      </c>
      <c r="BO12" s="124">
        <f t="shared" si="10"/>
        <v>4.9219267162493675E-2</v>
      </c>
      <c r="BP12" s="125">
        <f t="shared" si="10"/>
        <v>7.6675821381344725E-2</v>
      </c>
      <c r="BQ12" s="126">
        <f t="shared" si="10"/>
        <v>4.0770465489566615E-2</v>
      </c>
      <c r="BR12" s="123">
        <f t="shared" si="10"/>
        <v>3.1874298540965205E-2</v>
      </c>
      <c r="BS12" s="124">
        <f t="shared" si="10"/>
        <v>8.9116461488179546E-2</v>
      </c>
      <c r="BT12" s="125">
        <f t="shared" si="10"/>
        <v>4.3104647926523798E-2</v>
      </c>
      <c r="BU12" s="123">
        <f t="shared" si="10"/>
        <v>8.930875576036866E-2</v>
      </c>
      <c r="BV12" s="127">
        <f t="shared" si="10"/>
        <v>6.2540218790218788E-2</v>
      </c>
      <c r="BW12" s="128">
        <f t="shared" si="10"/>
        <v>7.3479932708483534E-2</v>
      </c>
      <c r="BX12" s="123">
        <f t="shared" si="10"/>
        <v>7.1588891494422296E-2</v>
      </c>
      <c r="BY12" s="124">
        <f t="shared" si="10"/>
        <v>7.6625722543352606E-2</v>
      </c>
      <c r="BZ12" s="125">
        <f t="shared" si="10"/>
        <v>8.0932524639878697E-2</v>
      </c>
      <c r="CA12" s="126">
        <f t="shared" si="10"/>
        <v>5.5832813474734871E-2</v>
      </c>
      <c r="CB12" s="123">
        <f t="shared" si="10"/>
        <v>3.082954646707654E-2</v>
      </c>
      <c r="CC12" s="124">
        <f t="shared" si="10"/>
        <v>0.12895948019131848</v>
      </c>
      <c r="CD12" s="125">
        <f t="shared" si="10"/>
        <v>4.3881856540084391E-2</v>
      </c>
      <c r="CE12" s="126">
        <f t="shared" si="10"/>
        <v>7.6315545673522334E-2</v>
      </c>
      <c r="CF12" s="123">
        <f t="shared" si="10"/>
        <v>6.8524425046164184E-2</v>
      </c>
      <c r="CG12" s="124">
        <f t="shared" si="10"/>
        <v>9.4927578048358247E-2</v>
      </c>
      <c r="CH12" s="125">
        <f t="shared" si="10"/>
        <v>7.0966901649219344E-2</v>
      </c>
      <c r="CI12" s="123">
        <f t="shared" si="10"/>
        <v>4.8343904157857644E-2</v>
      </c>
      <c r="CJ12" s="129">
        <f t="shared" si="10"/>
        <v>7.0747825768365899E-2</v>
      </c>
      <c r="CK12" s="130">
        <f t="shared" si="10"/>
        <v>6.23680102837205E-2</v>
      </c>
      <c r="CN12" s="215"/>
      <c r="CO12" s="215"/>
    </row>
    <row r="13" spans="1:93" ht="13.8" thickTop="1" x14ac:dyDescent="0.25">
      <c r="A13" s="288" t="s">
        <v>20</v>
      </c>
      <c r="B13" s="266">
        <v>5049</v>
      </c>
      <c r="C13" s="267">
        <v>2184</v>
      </c>
      <c r="D13" s="268">
        <v>2400</v>
      </c>
      <c r="E13" s="269">
        <v>2027</v>
      </c>
      <c r="F13" s="266">
        <v>2841</v>
      </c>
      <c r="G13" s="270">
        <v>1529</v>
      </c>
      <c r="H13" s="268">
        <v>4056</v>
      </c>
      <c r="I13" s="269">
        <v>2885</v>
      </c>
      <c r="J13" s="266">
        <v>386</v>
      </c>
      <c r="K13" s="270">
        <v>1327</v>
      </c>
      <c r="L13" s="268">
        <v>1314</v>
      </c>
      <c r="M13" s="266">
        <v>4212</v>
      </c>
      <c r="N13" s="271">
        <v>3492</v>
      </c>
      <c r="O13" s="272">
        <v>4891</v>
      </c>
      <c r="P13" s="266">
        <v>2776</v>
      </c>
      <c r="Q13" s="270">
        <v>2432</v>
      </c>
      <c r="R13" s="268">
        <v>3587</v>
      </c>
      <c r="S13" s="269">
        <v>2416</v>
      </c>
      <c r="T13" s="266">
        <v>497</v>
      </c>
      <c r="U13" s="270">
        <v>2015</v>
      </c>
      <c r="V13" s="268">
        <v>1598</v>
      </c>
      <c r="W13" s="269">
        <v>3910</v>
      </c>
      <c r="X13" s="266">
        <v>2361</v>
      </c>
      <c r="Y13" s="270">
        <v>2222</v>
      </c>
      <c r="Z13" s="268">
        <v>5467</v>
      </c>
      <c r="AA13" s="266">
        <v>3751</v>
      </c>
      <c r="AB13" s="286">
        <f t="shared" si="7"/>
        <v>35824</v>
      </c>
      <c r="AC13" s="287">
        <f t="shared" si="5"/>
        <v>35801</v>
      </c>
      <c r="BF13" s="216">
        <f>BF12/2</f>
        <v>32392.5</v>
      </c>
      <c r="BI13" s="139" t="s">
        <v>20</v>
      </c>
      <c r="BJ13" s="123">
        <f t="shared" ref="BJ13:CK13" si="11">B13/B33</f>
        <v>0.11466139801062815</v>
      </c>
      <c r="BK13" s="124">
        <f t="shared" si="11"/>
        <v>5.1967829438918763E-2</v>
      </c>
      <c r="BL13" s="125">
        <f t="shared" si="11"/>
        <v>9.7983179554176528E-2</v>
      </c>
      <c r="BM13" s="126">
        <f t="shared" si="11"/>
        <v>9.2917717167086869E-2</v>
      </c>
      <c r="BN13" s="123">
        <f t="shared" si="11"/>
        <v>0.10570376158053355</v>
      </c>
      <c r="BO13" s="124">
        <f t="shared" si="11"/>
        <v>5.9538179977415208E-2</v>
      </c>
      <c r="BP13" s="125">
        <f t="shared" si="11"/>
        <v>8.2514494964906926E-2</v>
      </c>
      <c r="BQ13" s="126">
        <f t="shared" si="11"/>
        <v>5.1453540217585164E-2</v>
      </c>
      <c r="BR13" s="123">
        <f t="shared" si="11"/>
        <v>4.3322109988776655E-2</v>
      </c>
      <c r="BS13" s="124">
        <f t="shared" si="11"/>
        <v>0.14456912517703455</v>
      </c>
      <c r="BT13" s="125">
        <f t="shared" si="11"/>
        <v>4.5713888115780685E-2</v>
      </c>
      <c r="BU13" s="123">
        <f t="shared" si="11"/>
        <v>0.12940092165898617</v>
      </c>
      <c r="BV13" s="127">
        <f t="shared" si="11"/>
        <v>7.022200772200772E-2</v>
      </c>
      <c r="BW13" s="128">
        <f t="shared" si="11"/>
        <v>9.7953216374269E-2</v>
      </c>
      <c r="BX13" s="123">
        <f t="shared" si="11"/>
        <v>9.2995209540718909E-2</v>
      </c>
      <c r="BY13" s="124">
        <f t="shared" si="11"/>
        <v>8.7861271676300576E-2</v>
      </c>
      <c r="BZ13" s="125">
        <f t="shared" si="11"/>
        <v>9.71244449258096E-2</v>
      </c>
      <c r="CA13" s="126">
        <f t="shared" si="11"/>
        <v>6.8507911302671129E-2</v>
      </c>
      <c r="CB13" s="123">
        <f t="shared" si="11"/>
        <v>4.4284059520627285E-2</v>
      </c>
      <c r="CC13" s="124">
        <f t="shared" si="11"/>
        <v>0.1818427939716632</v>
      </c>
      <c r="CD13" s="125">
        <f t="shared" si="11"/>
        <v>4.4950773558368497E-2</v>
      </c>
      <c r="CE13" s="126">
        <f t="shared" si="11"/>
        <v>9.0559570131554565E-2</v>
      </c>
      <c r="CF13" s="123">
        <f t="shared" si="11"/>
        <v>7.9268087963740144E-2</v>
      </c>
      <c r="CG13" s="124">
        <f t="shared" si="11"/>
        <v>0.1282243637832535</v>
      </c>
      <c r="CH13" s="125">
        <f t="shared" si="11"/>
        <v>8.9005747032870425E-2</v>
      </c>
      <c r="CI13" s="123">
        <f t="shared" si="11"/>
        <v>5.8742463393626182E-2</v>
      </c>
      <c r="CJ13" s="129">
        <f t="shared" si="11"/>
        <v>8.2032305486986673E-2</v>
      </c>
      <c r="CK13" s="130">
        <f t="shared" si="11"/>
        <v>8.2180240565604634E-2</v>
      </c>
      <c r="CN13" s="215"/>
      <c r="CO13" s="215"/>
    </row>
    <row r="14" spans="1:93" ht="13.8" thickBot="1" x14ac:dyDescent="0.3">
      <c r="A14" s="289" t="s">
        <v>21</v>
      </c>
      <c r="B14" s="273">
        <v>3712</v>
      </c>
      <c r="C14" s="274">
        <v>1624</v>
      </c>
      <c r="D14" s="275">
        <v>2014</v>
      </c>
      <c r="E14" s="276">
        <v>1454</v>
      </c>
      <c r="F14" s="273">
        <v>2193</v>
      </c>
      <c r="G14" s="277">
        <v>1234</v>
      </c>
      <c r="H14" s="275">
        <v>3360</v>
      </c>
      <c r="I14" s="276">
        <v>2616</v>
      </c>
      <c r="J14" s="273">
        <v>347</v>
      </c>
      <c r="K14" s="277">
        <v>1114</v>
      </c>
      <c r="L14" s="275">
        <v>1165</v>
      </c>
      <c r="M14" s="273">
        <v>3951</v>
      </c>
      <c r="N14" s="278">
        <v>2640</v>
      </c>
      <c r="O14" s="279">
        <v>4618</v>
      </c>
      <c r="P14" s="273">
        <v>2155</v>
      </c>
      <c r="Q14" s="277">
        <v>2289</v>
      </c>
      <c r="R14" s="275">
        <v>2990</v>
      </c>
      <c r="S14" s="276">
        <v>2154</v>
      </c>
      <c r="T14" s="273">
        <v>358</v>
      </c>
      <c r="U14" s="277">
        <v>1527</v>
      </c>
      <c r="V14" s="275">
        <v>1327</v>
      </c>
      <c r="W14" s="276">
        <v>3648</v>
      </c>
      <c r="X14" s="273">
        <v>1998</v>
      </c>
      <c r="Y14" s="277">
        <v>2120</v>
      </c>
      <c r="Z14" s="275">
        <v>4702</v>
      </c>
      <c r="AA14" s="273">
        <v>3574</v>
      </c>
      <c r="AB14" s="286">
        <f t="shared" si="7"/>
        <v>28961</v>
      </c>
      <c r="AC14" s="287">
        <f t="shared" si="5"/>
        <v>31923</v>
      </c>
      <c r="AE14" t="s">
        <v>85</v>
      </c>
      <c r="BI14" s="131" t="s">
        <v>21</v>
      </c>
      <c r="BJ14" s="123">
        <f t="shared" ref="BJ14:CK14" si="12">B14/B33</f>
        <v>8.4298496616251078E-2</v>
      </c>
      <c r="BK14" s="124">
        <f t="shared" si="12"/>
        <v>3.8642744967401131E-2</v>
      </c>
      <c r="BL14" s="125">
        <f t="shared" si="12"/>
        <v>8.2224218175879812E-2</v>
      </c>
      <c r="BM14" s="126">
        <f t="shared" si="12"/>
        <v>6.665138666055466E-2</v>
      </c>
      <c r="BN14" s="123">
        <f t="shared" si="12"/>
        <v>8.1593927893738136E-2</v>
      </c>
      <c r="BO14" s="124">
        <f t="shared" si="12"/>
        <v>4.8051088353257269E-2</v>
      </c>
      <c r="BP14" s="125">
        <f t="shared" si="12"/>
        <v>6.8355202929508696E-2</v>
      </c>
      <c r="BQ14" s="126">
        <f t="shared" si="12"/>
        <v>4.665596575708935E-2</v>
      </c>
      <c r="BR14" s="123">
        <f t="shared" si="12"/>
        <v>3.894500561167228E-2</v>
      </c>
      <c r="BS14" s="124">
        <f t="shared" si="12"/>
        <v>0.12136398300468461</v>
      </c>
      <c r="BT14" s="125">
        <f t="shared" si="12"/>
        <v>4.0530197606457E-2</v>
      </c>
      <c r="BU14" s="123">
        <f t="shared" si="12"/>
        <v>0.12138248847926267</v>
      </c>
      <c r="BV14" s="127">
        <f t="shared" si="12"/>
        <v>5.3088803088803087E-2</v>
      </c>
      <c r="BW14" s="128">
        <f t="shared" si="12"/>
        <v>9.2485780661699907E-2</v>
      </c>
      <c r="BX14" s="123">
        <f t="shared" si="12"/>
        <v>7.2191886368965869E-2</v>
      </c>
      <c r="BY14" s="124">
        <f t="shared" si="12"/>
        <v>8.2695086705202314E-2</v>
      </c>
      <c r="BZ14" s="125">
        <f t="shared" si="12"/>
        <v>8.0959601429654499E-2</v>
      </c>
      <c r="CA14" s="126">
        <f t="shared" si="12"/>
        <v>6.1078659331934439E-2</v>
      </c>
      <c r="CB14" s="123">
        <f t="shared" si="12"/>
        <v>3.1898779292524278E-2</v>
      </c>
      <c r="CC14" s="124">
        <f t="shared" si="12"/>
        <v>0.13780344734229763</v>
      </c>
      <c r="CD14" s="125">
        <f t="shared" si="12"/>
        <v>3.7327707454289732E-2</v>
      </c>
      <c r="CE14" s="126">
        <f t="shared" si="12"/>
        <v>8.4491384102279049E-2</v>
      </c>
      <c r="CF14" s="123">
        <f t="shared" si="12"/>
        <v>6.70807453416149E-2</v>
      </c>
      <c r="CG14" s="124">
        <f t="shared" si="12"/>
        <v>0.12233827687691154</v>
      </c>
      <c r="CH14" s="125">
        <f t="shared" si="12"/>
        <v>7.6551129055891121E-2</v>
      </c>
      <c r="CI14" s="123">
        <f t="shared" si="12"/>
        <v>5.5970558296139693E-2</v>
      </c>
      <c r="CJ14" s="129">
        <f t="shared" si="12"/>
        <v>6.6316927177551943E-2</v>
      </c>
      <c r="CK14" s="130">
        <f t="shared" si="12"/>
        <v>7.327839500505004E-2</v>
      </c>
      <c r="CN14" s="215"/>
      <c r="CO14" s="215"/>
    </row>
    <row r="15" spans="1:93" ht="14.4" thickTop="1" thickBot="1" x14ac:dyDescent="0.3">
      <c r="A15" s="139" t="s">
        <v>22</v>
      </c>
      <c r="B15" s="187">
        <v>2974</v>
      </c>
      <c r="C15" s="188">
        <v>1392</v>
      </c>
      <c r="D15" s="189">
        <v>1470</v>
      </c>
      <c r="E15" s="190">
        <v>1192</v>
      </c>
      <c r="F15" s="187">
        <v>1753</v>
      </c>
      <c r="G15" s="191">
        <v>990</v>
      </c>
      <c r="H15" s="189">
        <v>2961</v>
      </c>
      <c r="I15" s="190">
        <v>2237</v>
      </c>
      <c r="J15" s="187">
        <v>316</v>
      </c>
      <c r="K15" s="191">
        <v>847</v>
      </c>
      <c r="L15" s="189">
        <v>924</v>
      </c>
      <c r="M15" s="187">
        <v>2449</v>
      </c>
      <c r="N15" s="192">
        <v>2248</v>
      </c>
      <c r="O15" s="193">
        <v>3458</v>
      </c>
      <c r="P15" s="187">
        <v>1496</v>
      </c>
      <c r="Q15" s="191">
        <v>1575</v>
      </c>
      <c r="R15" s="189">
        <v>2248</v>
      </c>
      <c r="S15" s="190">
        <v>1748</v>
      </c>
      <c r="T15" s="187">
        <v>327</v>
      </c>
      <c r="U15" s="191">
        <v>813</v>
      </c>
      <c r="V15" s="189">
        <v>1163</v>
      </c>
      <c r="W15" s="190">
        <v>2798</v>
      </c>
      <c r="X15" s="187">
        <v>1571</v>
      </c>
      <c r="Y15" s="191">
        <v>1128</v>
      </c>
      <c r="Z15" s="189">
        <v>3664</v>
      </c>
      <c r="AA15" s="187">
        <v>2899</v>
      </c>
      <c r="AB15" s="162">
        <f t="shared" si="7"/>
        <v>23115</v>
      </c>
      <c r="AC15" s="165">
        <f t="shared" si="5"/>
        <v>23526</v>
      </c>
      <c r="AE15" s="290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39" t="s">
        <v>22</v>
      </c>
      <c r="BJ15" s="123">
        <f t="shared" ref="BJ15:CK15" si="13">B15/B33</f>
        <v>6.7538720079938233E-2</v>
      </c>
      <c r="BK15" s="124">
        <f t="shared" si="13"/>
        <v>3.3122352829200973E-2</v>
      </c>
      <c r="BL15" s="125">
        <f t="shared" si="13"/>
        <v>6.0014697476933124E-2</v>
      </c>
      <c r="BM15" s="126">
        <f t="shared" si="13"/>
        <v>5.464130185652074E-2</v>
      </c>
      <c r="BN15" s="123">
        <f t="shared" si="13"/>
        <v>6.5223053168136327E-2</v>
      </c>
      <c r="BO15" s="124">
        <f t="shared" si="13"/>
        <v>3.8549900704801215E-2</v>
      </c>
      <c r="BP15" s="125">
        <f t="shared" si="13"/>
        <v>6.0238022581629538E-2</v>
      </c>
      <c r="BQ15" s="126">
        <f t="shared" si="13"/>
        <v>3.9896557874085962E-2</v>
      </c>
      <c r="BR15" s="123">
        <f t="shared" si="13"/>
        <v>3.5465768799102133E-2</v>
      </c>
      <c r="BS15" s="124">
        <f t="shared" si="13"/>
        <v>9.2275847042161449E-2</v>
      </c>
      <c r="BT15" s="125">
        <f t="shared" si="13"/>
        <v>3.2145839131644864E-2</v>
      </c>
      <c r="BU15" s="123">
        <f t="shared" si="13"/>
        <v>7.5238095238095243E-2</v>
      </c>
      <c r="BV15" s="127">
        <f t="shared" si="13"/>
        <v>4.5205920205920208E-2</v>
      </c>
      <c r="BW15" s="128">
        <f t="shared" si="13"/>
        <v>6.9254185692541853E-2</v>
      </c>
      <c r="BX15" s="123">
        <f t="shared" si="13"/>
        <v>5.0115574017620852E-2</v>
      </c>
      <c r="BY15" s="124">
        <f t="shared" si="13"/>
        <v>5.6900289017341038E-2</v>
      </c>
      <c r="BZ15" s="125">
        <f t="shared" si="13"/>
        <v>6.0868623416007801E-2</v>
      </c>
      <c r="CA15" s="126">
        <f t="shared" si="13"/>
        <v>4.956615436964782E-2</v>
      </c>
      <c r="CB15" s="123">
        <f t="shared" si="13"/>
        <v>2.9136594493450949E-2</v>
      </c>
      <c r="CC15" s="124">
        <f t="shared" si="13"/>
        <v>7.3368829528020943E-2</v>
      </c>
      <c r="CD15" s="125">
        <f t="shared" si="13"/>
        <v>3.2714486638537273E-2</v>
      </c>
      <c r="CE15" s="126">
        <f t="shared" si="13"/>
        <v>6.480452103020197E-2</v>
      </c>
      <c r="CF15" s="123">
        <f t="shared" si="13"/>
        <v>5.2744670135974482E-2</v>
      </c>
      <c r="CG15" s="124">
        <f t="shared" si="13"/>
        <v>6.5093196376017085E-2</v>
      </c>
      <c r="CH15" s="125">
        <f t="shared" si="13"/>
        <v>5.9651921918499586E-2</v>
      </c>
      <c r="CI15" s="123">
        <f t="shared" si="13"/>
        <v>4.5399733771826795E-2</v>
      </c>
      <c r="CJ15" s="129">
        <f t="shared" si="13"/>
        <v>5.2930346732126418E-2</v>
      </c>
      <c r="CK15" s="130">
        <f t="shared" si="13"/>
        <v>5.4003305481590304E-2</v>
      </c>
      <c r="CN15" s="215"/>
      <c r="CO15" s="215"/>
    </row>
    <row r="16" spans="1:93" ht="15" thickTop="1" thickBot="1" x14ac:dyDescent="0.35">
      <c r="A16" s="131" t="s">
        <v>23</v>
      </c>
      <c r="B16" s="180">
        <v>2310</v>
      </c>
      <c r="C16" s="181">
        <v>1594</v>
      </c>
      <c r="D16" s="182">
        <v>1376</v>
      </c>
      <c r="E16" s="183">
        <v>884</v>
      </c>
      <c r="F16" s="180">
        <v>1496</v>
      </c>
      <c r="G16" s="184">
        <v>764</v>
      </c>
      <c r="H16" s="182">
        <v>2638</v>
      </c>
      <c r="I16" s="183">
        <v>2204</v>
      </c>
      <c r="J16" s="180">
        <v>321</v>
      </c>
      <c r="K16" s="184">
        <v>810</v>
      </c>
      <c r="L16" s="182">
        <v>771</v>
      </c>
      <c r="M16" s="180">
        <v>2235</v>
      </c>
      <c r="N16" s="185">
        <v>1932</v>
      </c>
      <c r="O16" s="186">
        <v>2838</v>
      </c>
      <c r="P16" s="180">
        <v>1144</v>
      </c>
      <c r="Q16" s="184">
        <v>1219</v>
      </c>
      <c r="R16" s="182">
        <v>2064</v>
      </c>
      <c r="S16" s="183">
        <v>1286</v>
      </c>
      <c r="T16" s="180">
        <v>346</v>
      </c>
      <c r="U16" s="184">
        <v>454</v>
      </c>
      <c r="V16" s="182">
        <v>969</v>
      </c>
      <c r="W16" s="183">
        <v>3033</v>
      </c>
      <c r="X16" s="180">
        <v>1466</v>
      </c>
      <c r="Y16" s="184">
        <v>796</v>
      </c>
      <c r="Z16" s="182">
        <v>3246</v>
      </c>
      <c r="AA16" s="180">
        <v>3235</v>
      </c>
      <c r="AB16" s="162">
        <f t="shared" si="7"/>
        <v>20079</v>
      </c>
      <c r="AC16" s="165">
        <f t="shared" si="5"/>
        <v>21352</v>
      </c>
      <c r="AE16" s="291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68" t="s">
        <v>14</v>
      </c>
      <c r="BG16" s="169" t="s">
        <v>15</v>
      </c>
      <c r="BI16" s="131" t="s">
        <v>23</v>
      </c>
      <c r="BJ16" s="123">
        <f t="shared" ref="BJ16:CK16" si="14">B16/B33</f>
        <v>5.2459463142117455E-2</v>
      </c>
      <c r="BK16" s="124">
        <f t="shared" si="14"/>
        <v>3.7928901156426977E-2</v>
      </c>
      <c r="BL16" s="125">
        <f t="shared" si="14"/>
        <v>5.6177022944394549E-2</v>
      </c>
      <c r="BM16" s="126">
        <f t="shared" si="14"/>
        <v>4.0522576209030485E-2</v>
      </c>
      <c r="BN16" s="123">
        <f t="shared" si="14"/>
        <v>5.5660974067046176E-2</v>
      </c>
      <c r="BO16" s="124">
        <f t="shared" si="14"/>
        <v>2.9749620341886999E-2</v>
      </c>
      <c r="BP16" s="125">
        <f t="shared" si="14"/>
        <v>5.3666971823822601E-2</v>
      </c>
      <c r="BQ16" s="126">
        <f t="shared" si="14"/>
        <v>3.9308007847333688E-2</v>
      </c>
      <c r="BR16" s="123">
        <f t="shared" si="14"/>
        <v>3.6026936026936025E-2</v>
      </c>
      <c r="BS16" s="124">
        <f t="shared" si="14"/>
        <v>8.8244906852598323E-2</v>
      </c>
      <c r="BT16" s="125">
        <f t="shared" si="14"/>
        <v>2.6822989145560812E-2</v>
      </c>
      <c r="BU16" s="123">
        <f t="shared" si="14"/>
        <v>6.866359447004608E-2</v>
      </c>
      <c r="BV16" s="127">
        <f t="shared" si="14"/>
        <v>3.885135135135135E-2</v>
      </c>
      <c r="BW16" s="128">
        <f t="shared" si="14"/>
        <v>5.6837298726267721E-2</v>
      </c>
      <c r="BX16" s="123">
        <f t="shared" si="14"/>
        <v>3.8323674248768883E-2</v>
      </c>
      <c r="BY16" s="124">
        <f t="shared" si="14"/>
        <v>4.403901734104046E-2</v>
      </c>
      <c r="BZ16" s="125">
        <f t="shared" si="14"/>
        <v>5.5886494097259827E-2</v>
      </c>
      <c r="CA16" s="126">
        <f t="shared" si="14"/>
        <v>3.646571768842511E-2</v>
      </c>
      <c r="CB16" s="123">
        <f t="shared" si="14"/>
        <v>3.082954646707654E-2</v>
      </c>
      <c r="CC16" s="124">
        <f t="shared" si="14"/>
        <v>4.0971031495352403E-2</v>
      </c>
      <c r="CD16" s="125">
        <f t="shared" si="14"/>
        <v>2.7257383966244726E-2</v>
      </c>
      <c r="CE16" s="126">
        <f t="shared" si="14"/>
        <v>7.0247359644246804E-2</v>
      </c>
      <c r="CF16" s="123">
        <f t="shared" si="14"/>
        <v>4.9219405741144868E-2</v>
      </c>
      <c r="CG16" s="124">
        <f t="shared" si="14"/>
        <v>4.5934560563217729E-2</v>
      </c>
      <c r="CH16" s="125">
        <f t="shared" si="14"/>
        <v>5.284665353369259E-2</v>
      </c>
      <c r="CI16" s="123">
        <f t="shared" si="14"/>
        <v>5.0661655312818105E-2</v>
      </c>
      <c r="CJ16" s="129">
        <f t="shared" si="14"/>
        <v>4.597830119119041E-2</v>
      </c>
      <c r="CK16" s="130">
        <f t="shared" si="14"/>
        <v>4.9012946469562023E-2</v>
      </c>
      <c r="CN16" s="215"/>
      <c r="CO16" s="215"/>
    </row>
    <row r="17" spans="1:93" ht="13.8" thickTop="1" x14ac:dyDescent="0.25">
      <c r="A17" s="139" t="s">
        <v>24</v>
      </c>
      <c r="B17" s="194">
        <v>2163</v>
      </c>
      <c r="C17" s="188">
        <v>1517</v>
      </c>
      <c r="D17" s="189">
        <v>1144</v>
      </c>
      <c r="E17" s="190">
        <v>757</v>
      </c>
      <c r="F17" s="187">
        <v>1471</v>
      </c>
      <c r="G17" s="191">
        <v>706</v>
      </c>
      <c r="H17" s="189">
        <v>2524</v>
      </c>
      <c r="I17" s="190">
        <v>2090</v>
      </c>
      <c r="J17" s="187">
        <v>341</v>
      </c>
      <c r="K17" s="191">
        <v>589</v>
      </c>
      <c r="L17" s="189">
        <v>705</v>
      </c>
      <c r="M17" s="187">
        <v>1739</v>
      </c>
      <c r="N17" s="192">
        <v>1780</v>
      </c>
      <c r="O17" s="195">
        <v>2480</v>
      </c>
      <c r="P17" s="187">
        <v>1171</v>
      </c>
      <c r="Q17" s="191">
        <v>1012</v>
      </c>
      <c r="R17" s="189">
        <v>1789</v>
      </c>
      <c r="S17" s="190">
        <v>1427</v>
      </c>
      <c r="T17" s="187">
        <v>364</v>
      </c>
      <c r="U17" s="191">
        <v>490</v>
      </c>
      <c r="V17" s="189">
        <v>915</v>
      </c>
      <c r="W17" s="196">
        <v>2491</v>
      </c>
      <c r="X17" s="187">
        <v>1334</v>
      </c>
      <c r="Y17" s="191">
        <v>739</v>
      </c>
      <c r="Z17" s="189">
        <v>2955</v>
      </c>
      <c r="AA17" s="187">
        <v>2899</v>
      </c>
      <c r="AB17" s="162">
        <f t="shared" si="7"/>
        <v>18656</v>
      </c>
      <c r="AC17" s="165">
        <f t="shared" si="5"/>
        <v>18936</v>
      </c>
      <c r="AE17" s="254" t="s">
        <v>30</v>
      </c>
      <c r="AF17" s="120">
        <f t="shared" ref="AF17:AO18" si="15">SUMIF($A$9:$A$32,$AE17,B$9:B$32)</f>
        <v>2340</v>
      </c>
      <c r="AG17" s="177">
        <f t="shared" si="15"/>
        <v>5104</v>
      </c>
      <c r="AH17" s="121">
        <f t="shared" si="15"/>
        <v>1949</v>
      </c>
      <c r="AI17" s="172">
        <f t="shared" si="15"/>
        <v>1843</v>
      </c>
      <c r="AJ17" s="120">
        <f t="shared" si="15"/>
        <v>1637</v>
      </c>
      <c r="AK17" s="122">
        <f t="shared" si="15"/>
        <v>2897</v>
      </c>
      <c r="AL17" s="121">
        <f t="shared" si="15"/>
        <v>3529</v>
      </c>
      <c r="AM17" s="172">
        <f t="shared" si="15"/>
        <v>5730</v>
      </c>
      <c r="AN17" s="120">
        <f t="shared" si="15"/>
        <v>1294</v>
      </c>
      <c r="AO17" s="122">
        <f t="shared" si="15"/>
        <v>405</v>
      </c>
      <c r="AP17" s="121">
        <f t="shared" ref="AP17:AY18" si="16">SUMIF($A$9:$A$32,$AE17,L$9:L$32)</f>
        <v>3771</v>
      </c>
      <c r="AQ17" s="120">
        <f t="shared" si="16"/>
        <v>1278</v>
      </c>
      <c r="AR17" s="171">
        <f t="shared" si="16"/>
        <v>4634</v>
      </c>
      <c r="AS17" s="173">
        <f t="shared" si="16"/>
        <v>3038</v>
      </c>
      <c r="AT17" s="120">
        <f t="shared" si="16"/>
        <v>2670</v>
      </c>
      <c r="AU17" s="122">
        <f t="shared" si="16"/>
        <v>1839</v>
      </c>
      <c r="AV17" s="121">
        <f t="shared" si="16"/>
        <v>2579</v>
      </c>
      <c r="AW17" s="172">
        <f t="shared" si="16"/>
        <v>3211</v>
      </c>
      <c r="AX17" s="120">
        <f t="shared" si="16"/>
        <v>1662</v>
      </c>
      <c r="AY17" s="122">
        <f t="shared" si="16"/>
        <v>382</v>
      </c>
      <c r="AZ17" s="121">
        <f t="shared" ref="AZ17:BE18" si="17">SUMIF($A$9:$A$32,$AE17,V$9:V$32)</f>
        <v>3933</v>
      </c>
      <c r="BA17" s="172">
        <f t="shared" si="17"/>
        <v>2616</v>
      </c>
      <c r="BB17" s="120">
        <f t="shared" si="17"/>
        <v>2854</v>
      </c>
      <c r="BC17" s="122">
        <f t="shared" si="17"/>
        <v>945</v>
      </c>
      <c r="BD17" s="21">
        <f t="shared" si="17"/>
        <v>4060</v>
      </c>
      <c r="BE17" s="176">
        <f t="shared" si="17"/>
        <v>6299</v>
      </c>
      <c r="BF17" s="162">
        <f>AF17+AH17+AJ17+AL17+AN17+AP17+AR17+AT17+AV17+AX17+AZ17+BB17+BD17</f>
        <v>36912</v>
      </c>
      <c r="BG17" s="163">
        <f>AG17+AI17+AK17+AM17+AO17+AQ17+AS17+AU17+AW17+AY17+BA17+BC17+BE17</f>
        <v>35587</v>
      </c>
      <c r="BI17" s="139" t="s">
        <v>24</v>
      </c>
      <c r="BJ17" s="123">
        <f t="shared" ref="BJ17:CK17" si="18">B17/B33</f>
        <v>4.9121133669437253E-2</v>
      </c>
      <c r="BK17" s="124">
        <f t="shared" si="18"/>
        <v>3.60967020415933E-2</v>
      </c>
      <c r="BL17" s="125">
        <f t="shared" si="18"/>
        <v>4.6705315587490817E-2</v>
      </c>
      <c r="BM17" s="126">
        <f t="shared" si="18"/>
        <v>3.4700893880357554E-2</v>
      </c>
      <c r="BN17" s="123">
        <f t="shared" si="18"/>
        <v>5.4730810730364253E-2</v>
      </c>
      <c r="BO17" s="124">
        <f t="shared" si="18"/>
        <v>2.7491141310696625E-2</v>
      </c>
      <c r="BP17" s="125">
        <f t="shared" si="18"/>
        <v>5.134777743871427E-2</v>
      </c>
      <c r="BQ17" s="126">
        <f t="shared" si="18"/>
        <v>3.7274835027644018E-2</v>
      </c>
      <c r="BR17" s="123">
        <f t="shared" si="18"/>
        <v>3.8271604938271607E-2</v>
      </c>
      <c r="BS17" s="124">
        <f t="shared" si="18"/>
        <v>6.4168210044667176E-2</v>
      </c>
      <c r="BT17" s="125">
        <f t="shared" si="18"/>
        <v>2.4526857779014751E-2</v>
      </c>
      <c r="BU17" s="123">
        <f t="shared" si="18"/>
        <v>5.3425499231950842E-2</v>
      </c>
      <c r="BV17" s="127">
        <f t="shared" si="18"/>
        <v>3.5794723294723295E-2</v>
      </c>
      <c r="BW17" s="128">
        <f t="shared" si="18"/>
        <v>4.9667547865096529E-2</v>
      </c>
      <c r="BX17" s="123">
        <f t="shared" si="18"/>
        <v>3.9228166560584234E-2</v>
      </c>
      <c r="BY17" s="124">
        <f t="shared" si="18"/>
        <v>3.65606936416185E-2</v>
      </c>
      <c r="BZ17" s="125">
        <f t="shared" si="18"/>
        <v>4.8440376908913681E-2</v>
      </c>
      <c r="CA17" s="126">
        <f t="shared" si="18"/>
        <v>4.0463902909317756E-2</v>
      </c>
      <c r="CB17" s="123">
        <f t="shared" si="18"/>
        <v>3.2433395705248148E-2</v>
      </c>
      <c r="CC17" s="124">
        <f t="shared" si="18"/>
        <v>4.421983575489577E-2</v>
      </c>
      <c r="CD17" s="125">
        <f t="shared" si="18"/>
        <v>2.5738396624472575E-2</v>
      </c>
      <c r="CE17" s="126">
        <f t="shared" si="18"/>
        <v>5.7694089308875304E-2</v>
      </c>
      <c r="CF17" s="123">
        <f t="shared" si="18"/>
        <v>4.4787644787644784E-2</v>
      </c>
      <c r="CG17" s="124">
        <f t="shared" si="18"/>
        <v>4.2645276703791334E-2</v>
      </c>
      <c r="CH17" s="125">
        <f t="shared" si="18"/>
        <v>4.8109014538527915E-2</v>
      </c>
      <c r="CI17" s="123">
        <f t="shared" si="18"/>
        <v>4.5399733771826795E-2</v>
      </c>
      <c r="CJ17" s="129">
        <f t="shared" si="18"/>
        <v>4.2719816077635753E-2</v>
      </c>
      <c r="CK17" s="130">
        <f t="shared" si="18"/>
        <v>4.3467082912496555E-2</v>
      </c>
      <c r="CN17" s="215"/>
      <c r="CO17" s="215"/>
    </row>
    <row r="18" spans="1:93" x14ac:dyDescent="0.25">
      <c r="A18" s="131" t="s">
        <v>25</v>
      </c>
      <c r="B18" s="197">
        <v>2105</v>
      </c>
      <c r="C18" s="181">
        <v>1489</v>
      </c>
      <c r="D18" s="182">
        <v>1232</v>
      </c>
      <c r="E18" s="183">
        <v>757</v>
      </c>
      <c r="F18" s="180">
        <v>1418</v>
      </c>
      <c r="G18" s="184">
        <v>764</v>
      </c>
      <c r="H18" s="182">
        <v>2516</v>
      </c>
      <c r="I18" s="183">
        <v>2298</v>
      </c>
      <c r="J18" s="180">
        <v>378</v>
      </c>
      <c r="K18" s="181">
        <v>467</v>
      </c>
      <c r="L18" s="182">
        <v>876</v>
      </c>
      <c r="M18" s="180">
        <v>1726</v>
      </c>
      <c r="N18" s="185">
        <v>1955</v>
      </c>
      <c r="O18" s="198">
        <v>2318</v>
      </c>
      <c r="P18" s="180">
        <v>1376</v>
      </c>
      <c r="Q18" s="181">
        <v>1080</v>
      </c>
      <c r="R18" s="182">
        <v>1784</v>
      </c>
      <c r="S18" s="183">
        <v>1440</v>
      </c>
      <c r="T18" s="189">
        <v>358</v>
      </c>
      <c r="U18" s="180">
        <v>447</v>
      </c>
      <c r="V18" s="182">
        <v>1069</v>
      </c>
      <c r="W18" s="199">
        <v>2457</v>
      </c>
      <c r="X18" s="180">
        <v>1222</v>
      </c>
      <c r="Y18" s="184">
        <v>651</v>
      </c>
      <c r="Z18" s="182">
        <v>2999</v>
      </c>
      <c r="AA18" s="180">
        <v>2859</v>
      </c>
      <c r="AB18" s="162">
        <f t="shared" si="7"/>
        <v>19288</v>
      </c>
      <c r="AC18" s="165">
        <f t="shared" si="5"/>
        <v>18753</v>
      </c>
      <c r="AE18" s="256" t="s">
        <v>31</v>
      </c>
      <c r="AF18" s="120">
        <f t="shared" si="15"/>
        <v>2208</v>
      </c>
      <c r="AG18" s="181">
        <f t="shared" si="15"/>
        <v>4162</v>
      </c>
      <c r="AH18" s="182">
        <f t="shared" si="15"/>
        <v>1477</v>
      </c>
      <c r="AI18" s="183">
        <f t="shared" si="15"/>
        <v>1626</v>
      </c>
      <c r="AJ18" s="180">
        <f t="shared" si="15"/>
        <v>1355</v>
      </c>
      <c r="AK18" s="184">
        <f t="shared" si="15"/>
        <v>2434</v>
      </c>
      <c r="AL18" s="182">
        <f t="shared" si="15"/>
        <v>3526</v>
      </c>
      <c r="AM18" s="183">
        <f t="shared" si="15"/>
        <v>5443</v>
      </c>
      <c r="AN18" s="180">
        <f t="shared" si="15"/>
        <v>948</v>
      </c>
      <c r="AO18" s="184">
        <f t="shared" si="15"/>
        <v>344</v>
      </c>
      <c r="AP18" s="182">
        <f t="shared" si="16"/>
        <v>3441</v>
      </c>
      <c r="AQ18" s="180">
        <f t="shared" si="16"/>
        <v>1277</v>
      </c>
      <c r="AR18" s="185">
        <f t="shared" si="16"/>
        <v>5040</v>
      </c>
      <c r="AS18" s="186">
        <f t="shared" si="16"/>
        <v>2949</v>
      </c>
      <c r="AT18" s="180">
        <f t="shared" si="16"/>
        <v>2775</v>
      </c>
      <c r="AU18" s="184">
        <f t="shared" si="16"/>
        <v>2126</v>
      </c>
      <c r="AV18" s="182">
        <f t="shared" si="16"/>
        <v>2611</v>
      </c>
      <c r="AW18" s="183">
        <f t="shared" si="16"/>
        <v>3402</v>
      </c>
      <c r="AX18" s="180">
        <f t="shared" si="16"/>
        <v>1645</v>
      </c>
      <c r="AY18" s="184">
        <f t="shared" si="16"/>
        <v>391</v>
      </c>
      <c r="AZ18" s="182">
        <f t="shared" si="17"/>
        <v>4073</v>
      </c>
      <c r="BA18" s="183">
        <f t="shared" si="17"/>
        <v>2717</v>
      </c>
      <c r="BB18" s="180">
        <f t="shared" si="17"/>
        <v>2958</v>
      </c>
      <c r="BC18" s="184">
        <f t="shared" si="17"/>
        <v>965</v>
      </c>
      <c r="BD18" s="182">
        <f t="shared" si="17"/>
        <v>4373</v>
      </c>
      <c r="BE18" s="180">
        <f t="shared" si="17"/>
        <v>5930</v>
      </c>
      <c r="BF18" s="164">
        <f>SUM(AF18,AH18,AJ18,AL18,AN18,AP18,AR18,AT18,AV18,AX18,AZ18,BB18,BD18)</f>
        <v>36430</v>
      </c>
      <c r="BG18" s="165">
        <f>SUM(AG18,AI18,AK18,AM18,AO18,AQ18,AS18,AU18,AW18,AY18,BA18,BC18,BE18)</f>
        <v>33766</v>
      </c>
      <c r="BI18" s="131" t="s">
        <v>25</v>
      </c>
      <c r="BJ18" s="123">
        <f t="shared" ref="BJ18:CK18" si="19">B18/B33</f>
        <v>4.7803969659808328E-2</v>
      </c>
      <c r="BK18" s="124">
        <f t="shared" si="19"/>
        <v>3.5430447818017415E-2</v>
      </c>
      <c r="BL18" s="125">
        <f t="shared" si="19"/>
        <v>5.0298032171143953E-2</v>
      </c>
      <c r="BM18" s="126">
        <f t="shared" si="19"/>
        <v>3.4700893880357554E-2</v>
      </c>
      <c r="BN18" s="123">
        <f t="shared" si="19"/>
        <v>5.2758864456598581E-2</v>
      </c>
      <c r="BO18" s="124">
        <f t="shared" si="19"/>
        <v>2.9749620341886999E-2</v>
      </c>
      <c r="BP18" s="125">
        <f t="shared" si="19"/>
        <v>5.1185026955548774E-2</v>
      </c>
      <c r="BQ18" s="126">
        <f t="shared" si="19"/>
        <v>4.0984483681112897E-2</v>
      </c>
      <c r="BR18" s="123">
        <f t="shared" si="19"/>
        <v>4.2424242424242427E-2</v>
      </c>
      <c r="BS18" s="124">
        <f t="shared" si="19"/>
        <v>5.0877001852053599E-2</v>
      </c>
      <c r="BT18" s="125">
        <f t="shared" si="19"/>
        <v>3.0475925410520455E-2</v>
      </c>
      <c r="BU18" s="123">
        <f t="shared" si="19"/>
        <v>5.3026113671274959E-2</v>
      </c>
      <c r="BV18" s="127">
        <f t="shared" si="19"/>
        <v>3.9313867438867438E-2</v>
      </c>
      <c r="BW18" s="128">
        <f t="shared" si="19"/>
        <v>4.6423135464231352E-2</v>
      </c>
      <c r="BX18" s="123">
        <f t="shared" si="19"/>
        <v>4.6095608187330404E-2</v>
      </c>
      <c r="BY18" s="124">
        <f t="shared" si="19"/>
        <v>3.9017341040462429E-2</v>
      </c>
      <c r="BZ18" s="125">
        <f t="shared" si="19"/>
        <v>4.8304992960034661E-2</v>
      </c>
      <c r="CA18" s="126">
        <f t="shared" si="19"/>
        <v>4.0832529915499349E-2</v>
      </c>
      <c r="CB18" s="123">
        <f t="shared" si="19"/>
        <v>3.1898779292524278E-2</v>
      </c>
      <c r="CC18" s="124">
        <f t="shared" si="19"/>
        <v>4.0339319555996754E-2</v>
      </c>
      <c r="CD18" s="125">
        <f t="shared" si="19"/>
        <v>3.0070323488045007E-2</v>
      </c>
      <c r="CE18" s="126">
        <f t="shared" si="19"/>
        <v>5.6906614785992217E-2</v>
      </c>
      <c r="CF18" s="123">
        <f t="shared" si="19"/>
        <v>4.10273627664932E-2</v>
      </c>
      <c r="CG18" s="124">
        <f t="shared" si="19"/>
        <v>3.7567084078711989E-2</v>
      </c>
      <c r="CH18" s="125">
        <f t="shared" si="19"/>
        <v>4.882535857903391E-2</v>
      </c>
      <c r="CI18" s="123">
        <f t="shared" si="19"/>
        <v>4.47733145407564E-2</v>
      </c>
      <c r="CJ18" s="129">
        <f t="shared" si="19"/>
        <v>4.4167013963627703E-2</v>
      </c>
      <c r="CK18" s="130">
        <f t="shared" si="19"/>
        <v>4.3047011293728767E-2</v>
      </c>
      <c r="CN18" s="215"/>
      <c r="CO18" s="215"/>
    </row>
    <row r="19" spans="1:93" ht="13.8" thickBot="1" x14ac:dyDescent="0.3">
      <c r="A19" s="139" t="s">
        <v>26</v>
      </c>
      <c r="B19" s="194">
        <v>1975</v>
      </c>
      <c r="C19" s="188">
        <v>1682</v>
      </c>
      <c r="D19" s="189">
        <v>1105</v>
      </c>
      <c r="E19" s="190">
        <v>743</v>
      </c>
      <c r="F19" s="187">
        <v>1186</v>
      </c>
      <c r="G19" s="191">
        <v>784</v>
      </c>
      <c r="H19" s="189">
        <v>2537</v>
      </c>
      <c r="I19" s="190">
        <v>2307</v>
      </c>
      <c r="J19" s="187">
        <v>390</v>
      </c>
      <c r="K19" s="188">
        <v>424</v>
      </c>
      <c r="L19" s="189">
        <v>948</v>
      </c>
      <c r="M19" s="187">
        <v>1705</v>
      </c>
      <c r="N19" s="192">
        <v>1895</v>
      </c>
      <c r="O19" s="195">
        <v>2313</v>
      </c>
      <c r="P19" s="187">
        <v>1238</v>
      </c>
      <c r="Q19" s="188">
        <v>1210</v>
      </c>
      <c r="R19" s="189">
        <v>1741</v>
      </c>
      <c r="S19" s="190">
        <v>1433</v>
      </c>
      <c r="T19" s="187">
        <v>337</v>
      </c>
      <c r="U19" s="191">
        <v>464</v>
      </c>
      <c r="V19" s="189">
        <v>1186</v>
      </c>
      <c r="W19" s="196">
        <v>2325</v>
      </c>
      <c r="X19" s="187">
        <v>1224</v>
      </c>
      <c r="Y19" s="191">
        <v>718</v>
      </c>
      <c r="Z19" s="189">
        <v>3260</v>
      </c>
      <c r="AA19" s="187">
        <v>3126</v>
      </c>
      <c r="AB19" s="162">
        <f t="shared" si="7"/>
        <v>19022</v>
      </c>
      <c r="AC19" s="165">
        <f t="shared" si="5"/>
        <v>19234</v>
      </c>
      <c r="AE19" s="254"/>
      <c r="AF19" s="120"/>
      <c r="AG19" s="188"/>
      <c r="AH19" s="189"/>
      <c r="AI19" s="190"/>
      <c r="AJ19" s="187"/>
      <c r="AK19" s="191"/>
      <c r="AL19" s="189"/>
      <c r="AM19" s="190"/>
      <c r="AN19" s="187"/>
      <c r="AO19" s="191"/>
      <c r="AP19" s="189"/>
      <c r="AQ19" s="187"/>
      <c r="AR19" s="192"/>
      <c r="AS19" s="193"/>
      <c r="AT19" s="187"/>
      <c r="AU19" s="191"/>
      <c r="AV19" s="189"/>
      <c r="AW19" s="190"/>
      <c r="AX19" s="187"/>
      <c r="AY19" s="191"/>
      <c r="AZ19" s="189"/>
      <c r="BA19" s="190"/>
      <c r="BB19" s="187"/>
      <c r="BC19" s="191"/>
      <c r="BD19" s="189"/>
      <c r="BE19" s="187"/>
      <c r="BF19" s="164"/>
      <c r="BG19" s="165"/>
      <c r="BI19" s="139" t="s">
        <v>26</v>
      </c>
      <c r="BJ19" s="123">
        <f t="shared" ref="BJ19:CK19" si="20">B19/B33</f>
        <v>4.4851705500295228E-2</v>
      </c>
      <c r="BK19" s="124">
        <f t="shared" si="20"/>
        <v>4.0022843001951171E-2</v>
      </c>
      <c r="BL19" s="125">
        <f t="shared" si="20"/>
        <v>4.5113088919735443E-2</v>
      </c>
      <c r="BM19" s="126">
        <f t="shared" si="20"/>
        <v>3.4059133623653447E-2</v>
      </c>
      <c r="BN19" s="123">
        <f t="shared" si="20"/>
        <v>4.4126948692190346E-2</v>
      </c>
      <c r="BO19" s="124">
        <f t="shared" si="20"/>
        <v>3.0528406214711264E-2</v>
      </c>
      <c r="BP19" s="125">
        <f t="shared" si="20"/>
        <v>5.1612246973858203E-2</v>
      </c>
      <c r="BQ19" s="126">
        <f t="shared" si="20"/>
        <v>4.1144997324772607E-2</v>
      </c>
      <c r="BR19" s="123">
        <f t="shared" si="20"/>
        <v>4.3771043771043773E-2</v>
      </c>
      <c r="BS19" s="124">
        <f t="shared" si="20"/>
        <v>4.6192395685804556E-2</v>
      </c>
      <c r="BT19" s="125">
        <f t="shared" si="20"/>
        <v>3.2980795992207067E-2</v>
      </c>
      <c r="BU19" s="123">
        <f t="shared" si="20"/>
        <v>5.2380952380952382E-2</v>
      </c>
      <c r="BV19" s="127">
        <f t="shared" si="20"/>
        <v>3.8107303732303734E-2</v>
      </c>
      <c r="BW19" s="128">
        <f t="shared" si="20"/>
        <v>4.6322999279019464E-2</v>
      </c>
      <c r="BX19" s="123">
        <f t="shared" si="20"/>
        <v>4.1472647482496398E-2</v>
      </c>
      <c r="BY19" s="124">
        <f t="shared" si="20"/>
        <v>4.3713872832369945E-2</v>
      </c>
      <c r="BZ19" s="125">
        <f t="shared" si="20"/>
        <v>4.7140690999675078E-2</v>
      </c>
      <c r="CA19" s="126">
        <f t="shared" si="20"/>
        <v>4.0634038450632334E-2</v>
      </c>
      <c r="CB19" s="123">
        <f t="shared" si="20"/>
        <v>3.0027621847990734E-2</v>
      </c>
      <c r="CC19" s="124">
        <f t="shared" si="20"/>
        <v>4.1873477123003336E-2</v>
      </c>
      <c r="CD19" s="125">
        <f t="shared" si="20"/>
        <v>3.3361462728551339E-2</v>
      </c>
      <c r="CE19" s="126">
        <f t="shared" si="20"/>
        <v>5.3849360755975545E-2</v>
      </c>
      <c r="CF19" s="123">
        <f t="shared" si="20"/>
        <v>4.1094510659728051E-2</v>
      </c>
      <c r="CG19" s="124">
        <f t="shared" si="20"/>
        <v>4.1433435281897399E-2</v>
      </c>
      <c r="CH19" s="125">
        <f t="shared" si="20"/>
        <v>5.3074581182944502E-2</v>
      </c>
      <c r="CI19" s="123">
        <f t="shared" si="20"/>
        <v>4.8954662908151279E-2</v>
      </c>
      <c r="CJ19" s="129">
        <f t="shared" si="20"/>
        <v>4.3557908524270335E-2</v>
      </c>
      <c r="CK19" s="130">
        <f t="shared" si="20"/>
        <v>4.4151133963823343E-2</v>
      </c>
      <c r="CN19" s="215"/>
      <c r="CO19" s="215"/>
    </row>
    <row r="20" spans="1:93" ht="14.4" thickTop="1" thickBot="1" x14ac:dyDescent="0.3">
      <c r="A20" s="131" t="s">
        <v>27</v>
      </c>
      <c r="B20" s="197">
        <v>1822</v>
      </c>
      <c r="C20" s="181">
        <v>1754</v>
      </c>
      <c r="D20" s="182">
        <v>920</v>
      </c>
      <c r="E20" s="183">
        <v>897</v>
      </c>
      <c r="F20" s="180">
        <v>1116</v>
      </c>
      <c r="G20" s="184">
        <v>981</v>
      </c>
      <c r="H20" s="182">
        <v>2116</v>
      </c>
      <c r="I20" s="183">
        <v>2693</v>
      </c>
      <c r="J20" s="180">
        <v>480</v>
      </c>
      <c r="K20" s="181">
        <v>325</v>
      </c>
      <c r="L20" s="182">
        <v>1222</v>
      </c>
      <c r="M20" s="180">
        <v>1269</v>
      </c>
      <c r="N20" s="185">
        <v>1997</v>
      </c>
      <c r="O20" s="198">
        <v>2040</v>
      </c>
      <c r="P20" s="180">
        <v>1457</v>
      </c>
      <c r="Q20" s="181">
        <v>1120</v>
      </c>
      <c r="R20" s="182">
        <v>1568</v>
      </c>
      <c r="S20" s="183">
        <v>1506</v>
      </c>
      <c r="T20" s="180">
        <v>490</v>
      </c>
      <c r="U20" s="184">
        <v>388</v>
      </c>
      <c r="V20" s="182">
        <v>1469</v>
      </c>
      <c r="W20" s="199">
        <v>1849</v>
      </c>
      <c r="X20" s="180">
        <v>1253</v>
      </c>
      <c r="Y20" s="184">
        <v>618</v>
      </c>
      <c r="Z20" s="182">
        <v>3076</v>
      </c>
      <c r="AA20" s="180">
        <v>3120</v>
      </c>
      <c r="AB20" s="162">
        <f t="shared" si="7"/>
        <v>18986</v>
      </c>
      <c r="AC20" s="165">
        <f t="shared" si="5"/>
        <v>18560</v>
      </c>
      <c r="AE20" s="251" t="s">
        <v>13</v>
      </c>
      <c r="AF20" s="14">
        <f t="shared" ref="AF20:BG20" si="21">SUM(AF17:AF19)</f>
        <v>4548</v>
      </c>
      <c r="AG20" s="1">
        <f t="shared" si="21"/>
        <v>9266</v>
      </c>
      <c r="AH20" s="14">
        <f t="shared" si="21"/>
        <v>3426</v>
      </c>
      <c r="AI20" s="1">
        <f t="shared" si="21"/>
        <v>3469</v>
      </c>
      <c r="AJ20" s="14">
        <f t="shared" si="21"/>
        <v>2992</v>
      </c>
      <c r="AK20" s="1">
        <f t="shared" si="21"/>
        <v>5331</v>
      </c>
      <c r="AL20" s="14">
        <f t="shared" si="21"/>
        <v>7055</v>
      </c>
      <c r="AM20" s="1">
        <f t="shared" si="21"/>
        <v>11173</v>
      </c>
      <c r="AN20" s="14">
        <f t="shared" si="21"/>
        <v>2242</v>
      </c>
      <c r="AO20" s="1">
        <f t="shared" si="21"/>
        <v>749</v>
      </c>
      <c r="AP20" s="14">
        <f t="shared" si="21"/>
        <v>7212</v>
      </c>
      <c r="AQ20" s="1">
        <f t="shared" si="21"/>
        <v>2555</v>
      </c>
      <c r="AR20" s="14">
        <f t="shared" si="21"/>
        <v>9674</v>
      </c>
      <c r="AS20" s="1">
        <f t="shared" si="21"/>
        <v>5987</v>
      </c>
      <c r="AT20" s="14">
        <f t="shared" si="21"/>
        <v>5445</v>
      </c>
      <c r="AU20" s="1">
        <f t="shared" si="21"/>
        <v>3965</v>
      </c>
      <c r="AV20" s="14">
        <f t="shared" si="21"/>
        <v>5190</v>
      </c>
      <c r="AW20" s="1">
        <f t="shared" si="21"/>
        <v>6613</v>
      </c>
      <c r="AX20" s="14">
        <f t="shared" si="21"/>
        <v>3307</v>
      </c>
      <c r="AY20" s="1">
        <f t="shared" si="21"/>
        <v>773</v>
      </c>
      <c r="AZ20" s="14">
        <f t="shared" si="21"/>
        <v>8006</v>
      </c>
      <c r="BA20" s="1">
        <f t="shared" si="21"/>
        <v>5333</v>
      </c>
      <c r="BB20" s="14">
        <f t="shared" si="21"/>
        <v>5812</v>
      </c>
      <c r="BC20" s="1">
        <f t="shared" si="21"/>
        <v>1910</v>
      </c>
      <c r="BD20" s="14">
        <f t="shared" si="21"/>
        <v>8433</v>
      </c>
      <c r="BE20" s="1">
        <f t="shared" si="21"/>
        <v>12229</v>
      </c>
      <c r="BF20" s="166">
        <f t="shared" si="21"/>
        <v>73342</v>
      </c>
      <c r="BG20" s="167">
        <f t="shared" si="21"/>
        <v>69353</v>
      </c>
      <c r="BI20" s="131" t="s">
        <v>27</v>
      </c>
      <c r="BJ20" s="123">
        <f t="shared" ref="BJ20:CK20" si="22">B20/B33</f>
        <v>4.1377117681791344E-2</v>
      </c>
      <c r="BK20" s="124">
        <f t="shared" si="22"/>
        <v>4.1736068148289153E-2</v>
      </c>
      <c r="BL20" s="125">
        <f t="shared" si="22"/>
        <v>3.7560218829101003E-2</v>
      </c>
      <c r="BM20" s="126">
        <f t="shared" si="22"/>
        <v>4.1118496447398581E-2</v>
      </c>
      <c r="BN20" s="123">
        <f t="shared" si="22"/>
        <v>4.1522491349480967E-2</v>
      </c>
      <c r="BO20" s="124">
        <f t="shared" si="22"/>
        <v>3.8199447062030295E-2</v>
      </c>
      <c r="BP20" s="125">
        <f t="shared" si="22"/>
        <v>4.3047502797273929E-2</v>
      </c>
      <c r="BQ20" s="126">
        <f t="shared" si="22"/>
        <v>4.8029249152844657E-2</v>
      </c>
      <c r="BR20" s="123">
        <f t="shared" si="22"/>
        <v>5.387205387205387E-2</v>
      </c>
      <c r="BS20" s="124">
        <f t="shared" si="22"/>
        <v>3.5406907070486979E-2</v>
      </c>
      <c r="BT20" s="125">
        <f t="shared" si="22"/>
        <v>4.2513220150292234E-2</v>
      </c>
      <c r="BU20" s="123">
        <f t="shared" si="22"/>
        <v>3.8986175115207376E-2</v>
      </c>
      <c r="BV20" s="127">
        <f t="shared" si="22"/>
        <v>4.0158462033462031E-2</v>
      </c>
      <c r="BW20" s="128">
        <f t="shared" si="22"/>
        <v>4.085556356645037E-2</v>
      </c>
      <c r="BX20" s="123">
        <f t="shared" si="22"/>
        <v>4.8809085122776458E-2</v>
      </c>
      <c r="BY20" s="124">
        <f t="shared" si="22"/>
        <v>4.046242774566474E-2</v>
      </c>
      <c r="BZ20" s="125">
        <f t="shared" si="22"/>
        <v>4.2456406368460958E-2</v>
      </c>
      <c r="CA20" s="126">
        <f t="shared" si="22"/>
        <v>4.2704020869959732E-2</v>
      </c>
      <c r="CB20" s="123">
        <f t="shared" si="22"/>
        <v>4.3660340372449431E-2</v>
      </c>
      <c r="CC20" s="124">
        <f t="shared" si="22"/>
        <v>3.5014890352856237E-2</v>
      </c>
      <c r="CD20" s="125">
        <f t="shared" si="22"/>
        <v>4.1322081575246132E-2</v>
      </c>
      <c r="CE20" s="126">
        <f t="shared" si="22"/>
        <v>4.2824717435612378E-2</v>
      </c>
      <c r="CF20" s="123">
        <f t="shared" si="22"/>
        <v>4.2068155111633372E-2</v>
      </c>
      <c r="CG20" s="124">
        <f t="shared" si="22"/>
        <v>3.5662761844307229E-2</v>
      </c>
      <c r="CH20" s="125">
        <f t="shared" si="22"/>
        <v>5.0078960649919409E-2</v>
      </c>
      <c r="CI20" s="123">
        <f t="shared" si="22"/>
        <v>4.8860700023490723E-2</v>
      </c>
      <c r="CJ20" s="129">
        <f t="shared" si="22"/>
        <v>4.3475473201650537E-2</v>
      </c>
      <c r="CK20" s="130">
        <f t="shared" si="22"/>
        <v>4.2603984941694976E-2</v>
      </c>
      <c r="CN20" s="215"/>
      <c r="CO20" s="215"/>
    </row>
    <row r="21" spans="1:93" ht="13.8" thickTop="1" x14ac:dyDescent="0.25">
      <c r="A21" s="139" t="s">
        <v>28</v>
      </c>
      <c r="B21" s="194">
        <v>1710</v>
      </c>
      <c r="C21" s="188">
        <v>2298</v>
      </c>
      <c r="D21" s="189">
        <v>1036</v>
      </c>
      <c r="E21" s="190">
        <v>1079</v>
      </c>
      <c r="F21" s="187">
        <v>1148</v>
      </c>
      <c r="G21" s="191">
        <v>1195</v>
      </c>
      <c r="H21" s="189">
        <v>2279</v>
      </c>
      <c r="I21" s="190">
        <v>3343</v>
      </c>
      <c r="J21" s="187">
        <v>533</v>
      </c>
      <c r="K21" s="188">
        <v>329</v>
      </c>
      <c r="L21" s="189">
        <v>1973</v>
      </c>
      <c r="M21" s="187">
        <v>1158</v>
      </c>
      <c r="N21" s="192">
        <v>2753</v>
      </c>
      <c r="O21" s="195">
        <v>2066</v>
      </c>
      <c r="P21" s="187">
        <v>1617</v>
      </c>
      <c r="Q21" s="188">
        <v>1175</v>
      </c>
      <c r="R21" s="189">
        <v>1655</v>
      </c>
      <c r="S21" s="190">
        <v>1799</v>
      </c>
      <c r="T21" s="187">
        <v>659</v>
      </c>
      <c r="U21" s="191">
        <v>290</v>
      </c>
      <c r="V21" s="189">
        <v>2125</v>
      </c>
      <c r="W21" s="196">
        <v>1893</v>
      </c>
      <c r="X21" s="187">
        <v>1418</v>
      </c>
      <c r="Y21" s="191">
        <v>588</v>
      </c>
      <c r="Z21" s="189">
        <v>3135</v>
      </c>
      <c r="AA21" s="187">
        <v>3449</v>
      </c>
      <c r="AB21" s="162">
        <f t="shared" si="7"/>
        <v>22041</v>
      </c>
      <c r="AC21" s="165">
        <f t="shared" si="5"/>
        <v>20662</v>
      </c>
      <c r="BF21" s="216">
        <f>BF20/2</f>
        <v>36671</v>
      </c>
      <c r="BI21" s="139" t="s">
        <v>28</v>
      </c>
      <c r="BJ21" s="123">
        <f t="shared" ref="BJ21:CK21" si="23">B21/B33</f>
        <v>3.8833628559749284E-2</v>
      </c>
      <c r="BK21" s="124">
        <f t="shared" si="23"/>
        <v>5.4680435920620565E-2</v>
      </c>
      <c r="BL21" s="125">
        <f t="shared" si="23"/>
        <v>4.2296072507552872E-2</v>
      </c>
      <c r="BM21" s="126">
        <f t="shared" si="23"/>
        <v>4.9461379784551916E-2</v>
      </c>
      <c r="BN21" s="123">
        <f t="shared" si="23"/>
        <v>4.271310042043383E-2</v>
      </c>
      <c r="BO21" s="124">
        <f t="shared" si="23"/>
        <v>4.653245590124995E-2</v>
      </c>
      <c r="BP21" s="125">
        <f t="shared" si="23"/>
        <v>4.6363543891770928E-2</v>
      </c>
      <c r="BQ21" s="126">
        <f t="shared" si="23"/>
        <v>5.96219011949349E-2</v>
      </c>
      <c r="BR21" s="123">
        <f t="shared" si="23"/>
        <v>5.9820426487093153E-2</v>
      </c>
      <c r="BS21" s="124">
        <f t="shared" si="23"/>
        <v>3.584268438827759E-2</v>
      </c>
      <c r="BT21" s="125">
        <f t="shared" si="23"/>
        <v>6.8640411912051211E-2</v>
      </c>
      <c r="BU21" s="123">
        <f t="shared" si="23"/>
        <v>3.5576036866359448E-2</v>
      </c>
      <c r="BV21" s="127">
        <f t="shared" si="23"/>
        <v>5.5361164736164738E-2</v>
      </c>
      <c r="BW21" s="128">
        <f t="shared" si="23"/>
        <v>4.1376271729552189E-2</v>
      </c>
      <c r="BX21" s="123">
        <f t="shared" si="23"/>
        <v>5.4169039563163712E-2</v>
      </c>
      <c r="BY21" s="124">
        <f t="shared" si="23"/>
        <v>4.2449421965317917E-2</v>
      </c>
      <c r="BZ21" s="125">
        <f t="shared" si="23"/>
        <v>4.4812087078955919E-2</v>
      </c>
      <c r="CA21" s="126">
        <f t="shared" si="23"/>
        <v>5.1012306470821757E-2</v>
      </c>
      <c r="CB21" s="123">
        <f t="shared" si="23"/>
        <v>5.8718702664171792E-2</v>
      </c>
      <c r="CC21" s="124">
        <f t="shared" si="23"/>
        <v>2.6170923201877087E-2</v>
      </c>
      <c r="CD21" s="125">
        <f t="shared" si="23"/>
        <v>5.9774964838255978E-2</v>
      </c>
      <c r="CE21" s="126">
        <f t="shared" si="23"/>
        <v>4.3843802112284599E-2</v>
      </c>
      <c r="CF21" s="123">
        <f t="shared" si="23"/>
        <v>4.7607856303508479E-2</v>
      </c>
      <c r="CG21" s="124">
        <f t="shared" si="23"/>
        <v>3.3931559813030178E-2</v>
      </c>
      <c r="CH21" s="125">
        <f t="shared" si="23"/>
        <v>5.1039512886052456E-2</v>
      </c>
      <c r="CI21" s="123">
        <f t="shared" si="23"/>
        <v>5.4012998199044711E-2</v>
      </c>
      <c r="CJ21" s="129">
        <f t="shared" si="23"/>
        <v>5.0471026273969218E-2</v>
      </c>
      <c r="CK21" s="130">
        <f t="shared" si="23"/>
        <v>4.7429069874208064E-2</v>
      </c>
      <c r="CN21" s="215"/>
      <c r="CO21" s="215"/>
    </row>
    <row r="22" spans="1:93" x14ac:dyDescent="0.25">
      <c r="A22" s="131" t="s">
        <v>29</v>
      </c>
      <c r="B22" s="197">
        <v>2055</v>
      </c>
      <c r="C22" s="181">
        <v>3248</v>
      </c>
      <c r="D22" s="182">
        <v>1650</v>
      </c>
      <c r="E22" s="183">
        <v>1392</v>
      </c>
      <c r="F22" s="180">
        <v>1364</v>
      </c>
      <c r="G22" s="184">
        <v>1968</v>
      </c>
      <c r="H22" s="182">
        <v>2701</v>
      </c>
      <c r="I22" s="183">
        <v>4194</v>
      </c>
      <c r="J22" s="180">
        <v>927</v>
      </c>
      <c r="K22" s="181">
        <v>338</v>
      </c>
      <c r="L22" s="182">
        <v>2666</v>
      </c>
      <c r="M22" s="180">
        <v>1172</v>
      </c>
      <c r="N22" s="185">
        <v>3842</v>
      </c>
      <c r="O22" s="198">
        <v>2437</v>
      </c>
      <c r="P22" s="180">
        <v>2013</v>
      </c>
      <c r="Q22" s="181">
        <v>1407</v>
      </c>
      <c r="R22" s="182">
        <v>2090</v>
      </c>
      <c r="S22" s="183">
        <v>2505</v>
      </c>
      <c r="T22" s="180">
        <v>1327</v>
      </c>
      <c r="U22" s="184">
        <v>330</v>
      </c>
      <c r="V22" s="182">
        <v>2869</v>
      </c>
      <c r="W22" s="199">
        <v>2137</v>
      </c>
      <c r="X22" s="180">
        <v>2152</v>
      </c>
      <c r="Y22" s="184">
        <v>730</v>
      </c>
      <c r="Z22" s="182">
        <v>3673</v>
      </c>
      <c r="AA22" s="180">
        <v>4626</v>
      </c>
      <c r="AB22" s="162">
        <f t="shared" si="7"/>
        <v>29329</v>
      </c>
      <c r="AC22" s="165">
        <f t="shared" si="5"/>
        <v>26484</v>
      </c>
      <c r="BI22" s="131" t="s">
        <v>29</v>
      </c>
      <c r="BJ22" s="123">
        <f t="shared" ref="BJ22:CK22" si="24">B22/B33</f>
        <v>4.6668483444610984E-2</v>
      </c>
      <c r="BK22" s="124">
        <f t="shared" si="24"/>
        <v>7.7285489934802262E-2</v>
      </c>
      <c r="BL22" s="125">
        <f t="shared" si="24"/>
        <v>6.7363435943496364E-2</v>
      </c>
      <c r="BM22" s="126">
        <f t="shared" si="24"/>
        <v>6.3809305523722215E-2</v>
      </c>
      <c r="BN22" s="123">
        <f t="shared" si="24"/>
        <v>5.0749711649365627E-2</v>
      </c>
      <c r="BO22" s="124">
        <f t="shared" si="24"/>
        <v>7.6632529885907866E-2</v>
      </c>
      <c r="BP22" s="125">
        <f t="shared" si="24"/>
        <v>5.4948631878750889E-2</v>
      </c>
      <c r="BQ22" s="126">
        <f t="shared" si="24"/>
        <v>7.479935794542536E-2</v>
      </c>
      <c r="BR22" s="123">
        <f t="shared" si="24"/>
        <v>0.10404040404040404</v>
      </c>
      <c r="BS22" s="124">
        <f t="shared" si="24"/>
        <v>3.6823183353306463E-2</v>
      </c>
      <c r="BT22" s="125">
        <f t="shared" si="24"/>
        <v>9.2749791260784864E-2</v>
      </c>
      <c r="BU22" s="123">
        <f t="shared" si="24"/>
        <v>3.6006144393241166E-2</v>
      </c>
      <c r="BV22" s="127">
        <f t="shared" si="24"/>
        <v>7.7260296010296006E-2</v>
      </c>
      <c r="BW22" s="128">
        <f t="shared" si="24"/>
        <v>4.880637667227429E-2</v>
      </c>
      <c r="BX22" s="123">
        <f t="shared" si="24"/>
        <v>6.7434926803122172E-2</v>
      </c>
      <c r="BY22" s="124">
        <f t="shared" si="24"/>
        <v>5.083092485549133E-2</v>
      </c>
      <c r="BZ22" s="125">
        <f t="shared" si="24"/>
        <v>5.6590490631430734E-2</v>
      </c>
      <c r="CA22" s="126">
        <f t="shared" si="24"/>
        <v>7.1031588498837409E-2</v>
      </c>
      <c r="CB22" s="123">
        <f t="shared" si="24"/>
        <v>0.11823932994742939</v>
      </c>
      <c r="CC22" s="124">
        <f t="shared" si="24"/>
        <v>2.9780705712480822E-2</v>
      </c>
      <c r="CD22" s="125">
        <f t="shared" si="24"/>
        <v>8.0703234880450073E-2</v>
      </c>
      <c r="CE22" s="126">
        <f t="shared" si="24"/>
        <v>4.9495089864739668E-2</v>
      </c>
      <c r="CF22" s="123">
        <f t="shared" si="24"/>
        <v>7.2251133120698335E-2</v>
      </c>
      <c r="CG22" s="124">
        <f t="shared" si="24"/>
        <v>4.2125916094408217E-2</v>
      </c>
      <c r="CH22" s="125">
        <f t="shared" si="24"/>
        <v>5.9798446835875811E-2</v>
      </c>
      <c r="CI22" s="123">
        <f t="shared" si="24"/>
        <v>7.2445384073291055E-2</v>
      </c>
      <c r="CJ22" s="129">
        <f t="shared" si="24"/>
        <v>6.7159599364332065E-2</v>
      </c>
      <c r="CK22" s="130">
        <f t="shared" si="24"/>
        <v>6.079331558167294E-2</v>
      </c>
      <c r="CN22" s="215"/>
      <c r="CO22" s="215"/>
    </row>
    <row r="23" spans="1:93" x14ac:dyDescent="0.25">
      <c r="A23" s="288" t="s">
        <v>30</v>
      </c>
      <c r="B23" s="280">
        <v>2340</v>
      </c>
      <c r="C23" s="267">
        <v>5104</v>
      </c>
      <c r="D23" s="268">
        <v>1949</v>
      </c>
      <c r="E23" s="269">
        <v>1843</v>
      </c>
      <c r="F23" s="266">
        <v>1637</v>
      </c>
      <c r="G23" s="270">
        <v>2897</v>
      </c>
      <c r="H23" s="268">
        <v>3529</v>
      </c>
      <c r="I23" s="269">
        <v>5730</v>
      </c>
      <c r="J23" s="266">
        <v>1294</v>
      </c>
      <c r="K23" s="267">
        <v>405</v>
      </c>
      <c r="L23" s="268">
        <v>3771</v>
      </c>
      <c r="M23" s="266">
        <v>1278</v>
      </c>
      <c r="N23" s="271">
        <v>4634</v>
      </c>
      <c r="O23" s="281">
        <v>3038</v>
      </c>
      <c r="P23" s="266">
        <v>2670</v>
      </c>
      <c r="Q23" s="267">
        <v>1839</v>
      </c>
      <c r="R23" s="268">
        <v>2579</v>
      </c>
      <c r="S23" s="269">
        <v>3211</v>
      </c>
      <c r="T23" s="266">
        <v>1662</v>
      </c>
      <c r="U23" s="270">
        <v>382</v>
      </c>
      <c r="V23" s="268">
        <v>3933</v>
      </c>
      <c r="W23" s="282">
        <v>2616</v>
      </c>
      <c r="X23" s="266">
        <v>2854</v>
      </c>
      <c r="Y23" s="270">
        <v>945</v>
      </c>
      <c r="Z23" s="268">
        <v>4060</v>
      </c>
      <c r="AA23" s="266">
        <v>6299</v>
      </c>
      <c r="AB23" s="286">
        <f t="shared" si="7"/>
        <v>36912</v>
      </c>
      <c r="AC23" s="287">
        <f t="shared" si="5"/>
        <v>35587</v>
      </c>
      <c r="BI23" s="139" t="s">
        <v>30</v>
      </c>
      <c r="BJ23" s="123">
        <f t="shared" ref="BJ23:CK23" si="25">B23/B33</f>
        <v>5.3140754871235867E-2</v>
      </c>
      <c r="BK23" s="124">
        <f t="shared" si="25"/>
        <v>0.12144862704040356</v>
      </c>
      <c r="BL23" s="125">
        <f t="shared" si="25"/>
        <v>7.9570507062954196E-2</v>
      </c>
      <c r="BM23" s="126">
        <f t="shared" si="25"/>
        <v>8.4483153793261517E-2</v>
      </c>
      <c r="BN23" s="123">
        <f t="shared" si="25"/>
        <v>6.090709528593221E-2</v>
      </c>
      <c r="BO23" s="124">
        <f t="shared" si="25"/>
        <v>0.11280713367859507</v>
      </c>
      <c r="BP23" s="125">
        <f t="shared" si="25"/>
        <v>7.1793306886379818E-2</v>
      </c>
      <c r="BQ23" s="126">
        <f t="shared" si="25"/>
        <v>0.10219368646334938</v>
      </c>
      <c r="BR23" s="123">
        <f t="shared" si="25"/>
        <v>0.14523007856341189</v>
      </c>
      <c r="BS23" s="124">
        <f t="shared" si="25"/>
        <v>4.4122453426299162E-2</v>
      </c>
      <c r="BT23" s="125">
        <f t="shared" si="25"/>
        <v>0.13119259671583636</v>
      </c>
      <c r="BU23" s="123">
        <f t="shared" si="25"/>
        <v>3.9262672811059905E-2</v>
      </c>
      <c r="BV23" s="127">
        <f t="shared" si="25"/>
        <v>9.3186936936936943E-2</v>
      </c>
      <c r="BW23" s="128">
        <f t="shared" si="25"/>
        <v>6.0842746134743247E-2</v>
      </c>
      <c r="BX23" s="123">
        <f t="shared" si="25"/>
        <v>8.9444239723962343E-2</v>
      </c>
      <c r="BY23" s="124">
        <f t="shared" si="25"/>
        <v>6.6437861271676307E-2</v>
      </c>
      <c r="BZ23" s="125">
        <f t="shared" si="25"/>
        <v>6.9831040831798988E-2</v>
      </c>
      <c r="CA23" s="126">
        <f t="shared" si="25"/>
        <v>9.1050870526853053E-2</v>
      </c>
      <c r="CB23" s="123">
        <f t="shared" si="25"/>
        <v>0.14808874632451216</v>
      </c>
      <c r="CC23" s="124">
        <f t="shared" si="25"/>
        <v>3.4473422976265683E-2</v>
      </c>
      <c r="CD23" s="125">
        <f t="shared" si="25"/>
        <v>0.11063291139240507</v>
      </c>
      <c r="CE23" s="126">
        <f t="shared" si="25"/>
        <v>6.0589216231239577E-2</v>
      </c>
      <c r="CF23" s="123">
        <f t="shared" si="25"/>
        <v>9.5820043646130601E-2</v>
      </c>
      <c r="CG23" s="124">
        <f t="shared" si="25"/>
        <v>5.4532863985227074E-2</v>
      </c>
      <c r="CH23" s="125">
        <f t="shared" si="25"/>
        <v>6.6099018283053576E-2</v>
      </c>
      <c r="CI23" s="123">
        <f t="shared" si="25"/>
        <v>9.8645368412810269E-2</v>
      </c>
      <c r="CJ23" s="129">
        <f t="shared" si="25"/>
        <v>8.4523684126162679E-2</v>
      </c>
      <c r="CK23" s="130">
        <f t="shared" si="25"/>
        <v>8.168900927371224E-2</v>
      </c>
      <c r="CN23" s="215"/>
      <c r="CO23" s="215"/>
    </row>
    <row r="24" spans="1:93" x14ac:dyDescent="0.25">
      <c r="A24" s="289" t="s">
        <v>31</v>
      </c>
      <c r="B24" s="283">
        <v>2208</v>
      </c>
      <c r="C24" s="274">
        <v>4162</v>
      </c>
      <c r="D24" s="275">
        <v>1477</v>
      </c>
      <c r="E24" s="276">
        <v>1626</v>
      </c>
      <c r="F24" s="273">
        <v>1355</v>
      </c>
      <c r="G24" s="277">
        <v>2434</v>
      </c>
      <c r="H24" s="275">
        <v>3526</v>
      </c>
      <c r="I24" s="276">
        <v>5443</v>
      </c>
      <c r="J24" s="273">
        <v>948</v>
      </c>
      <c r="K24" s="274">
        <v>344</v>
      </c>
      <c r="L24" s="275">
        <v>3441</v>
      </c>
      <c r="M24" s="273">
        <v>1277</v>
      </c>
      <c r="N24" s="278">
        <v>5040</v>
      </c>
      <c r="O24" s="284">
        <v>2949</v>
      </c>
      <c r="P24" s="273">
        <v>2775</v>
      </c>
      <c r="Q24" s="274">
        <v>2126</v>
      </c>
      <c r="R24" s="275">
        <v>2611</v>
      </c>
      <c r="S24" s="276">
        <v>3402</v>
      </c>
      <c r="T24" s="273">
        <v>1645</v>
      </c>
      <c r="U24" s="277">
        <v>391</v>
      </c>
      <c r="V24" s="275">
        <v>4073</v>
      </c>
      <c r="W24" s="285">
        <v>2717</v>
      </c>
      <c r="X24" s="273">
        <v>2958</v>
      </c>
      <c r="Y24" s="277">
        <v>965</v>
      </c>
      <c r="Z24" s="275">
        <v>4373</v>
      </c>
      <c r="AA24" s="273">
        <v>5930</v>
      </c>
      <c r="AB24" s="286">
        <f t="shared" si="7"/>
        <v>36430</v>
      </c>
      <c r="AC24" s="287">
        <f t="shared" si="5"/>
        <v>33766</v>
      </c>
      <c r="BI24" s="131" t="s">
        <v>31</v>
      </c>
      <c r="BJ24" s="123">
        <f t="shared" ref="BJ24:CK24" si="26">B24/B33</f>
        <v>5.0143071263114868E-2</v>
      </c>
      <c r="BK24" s="124">
        <f t="shared" si="26"/>
        <v>9.9033931375814968E-2</v>
      </c>
      <c r="BL24" s="125">
        <f t="shared" si="26"/>
        <v>6.0300481750632809E-2</v>
      </c>
      <c r="BM24" s="126">
        <f t="shared" si="26"/>
        <v>7.4535869814347927E-2</v>
      </c>
      <c r="BN24" s="123">
        <f t="shared" si="26"/>
        <v>5.0414852848160135E-2</v>
      </c>
      <c r="BO24" s="124">
        <f t="shared" si="26"/>
        <v>9.4778240722713292E-2</v>
      </c>
      <c r="BP24" s="125">
        <f t="shared" si="26"/>
        <v>7.1732275455192757E-2</v>
      </c>
      <c r="BQ24" s="126">
        <f t="shared" si="26"/>
        <v>9.7075084715534152E-2</v>
      </c>
      <c r="BR24" s="123">
        <f t="shared" si="26"/>
        <v>0.10639730639730639</v>
      </c>
      <c r="BS24" s="124">
        <f t="shared" si="26"/>
        <v>3.7476849329992373E-2</v>
      </c>
      <c r="BT24" s="125">
        <f t="shared" si="26"/>
        <v>0.11971193988310604</v>
      </c>
      <c r="BU24" s="123">
        <f t="shared" si="26"/>
        <v>3.923195084485407E-2</v>
      </c>
      <c r="BV24" s="127">
        <f t="shared" si="26"/>
        <v>0.10135135135135136</v>
      </c>
      <c r="BW24" s="128">
        <f t="shared" si="26"/>
        <v>5.9060322037971638E-2</v>
      </c>
      <c r="BX24" s="123">
        <f t="shared" si="26"/>
        <v>9.296170982546649E-2</v>
      </c>
      <c r="BY24" s="124">
        <f t="shared" si="26"/>
        <v>7.680635838150289E-2</v>
      </c>
      <c r="BZ24" s="125">
        <f t="shared" si="26"/>
        <v>7.0697498104624709E-2</v>
      </c>
      <c r="CA24" s="126">
        <f t="shared" si="26"/>
        <v>9.6466851925367206E-2</v>
      </c>
      <c r="CB24" s="123">
        <f t="shared" si="26"/>
        <v>0.14657399982179453</v>
      </c>
      <c r="CC24" s="124">
        <f t="shared" si="26"/>
        <v>3.5285624041151521E-2</v>
      </c>
      <c r="CD24" s="125">
        <f t="shared" si="26"/>
        <v>0.11457102672292546</v>
      </c>
      <c r="CE24" s="126">
        <f t="shared" si="26"/>
        <v>6.2928478784509911E-2</v>
      </c>
      <c r="CF24" s="123">
        <f t="shared" si="26"/>
        <v>9.9311734094342796E-2</v>
      </c>
      <c r="CG24" s="124">
        <f t="shared" si="26"/>
        <v>5.5686998672745111E-2</v>
      </c>
      <c r="CH24" s="125">
        <f t="shared" si="26"/>
        <v>7.1194829298471263E-2</v>
      </c>
      <c r="CI24" s="123">
        <f t="shared" si="26"/>
        <v>9.2866651006185894E-2</v>
      </c>
      <c r="CJ24" s="129">
        <f t="shared" si="26"/>
        <v>8.3419966751086538E-2</v>
      </c>
      <c r="CK24" s="130">
        <f t="shared" si="26"/>
        <v>7.7508952345973742E-2</v>
      </c>
      <c r="CN24" s="215"/>
      <c r="CO24" s="215"/>
    </row>
    <row r="25" spans="1:93" x14ac:dyDescent="0.25">
      <c r="A25" s="139" t="s">
        <v>32</v>
      </c>
      <c r="B25" s="194">
        <v>2502</v>
      </c>
      <c r="C25" s="188">
        <v>4626</v>
      </c>
      <c r="D25" s="189">
        <v>1134</v>
      </c>
      <c r="E25" s="190">
        <v>1950</v>
      </c>
      <c r="F25" s="187">
        <v>1010</v>
      </c>
      <c r="G25" s="191">
        <v>2986</v>
      </c>
      <c r="H25" s="189">
        <v>2999</v>
      </c>
      <c r="I25" s="190">
        <v>6164</v>
      </c>
      <c r="J25" s="187">
        <v>690</v>
      </c>
      <c r="K25" s="188">
        <v>321</v>
      </c>
      <c r="L25" s="189">
        <v>2800</v>
      </c>
      <c r="M25" s="187">
        <v>1207</v>
      </c>
      <c r="N25" s="192">
        <v>4143</v>
      </c>
      <c r="O25" s="195">
        <v>3051</v>
      </c>
      <c r="P25" s="187">
        <v>2001</v>
      </c>
      <c r="Q25" s="188">
        <v>2036</v>
      </c>
      <c r="R25" s="189">
        <v>2175</v>
      </c>
      <c r="S25" s="190">
        <v>2985</v>
      </c>
      <c r="T25" s="187">
        <v>1182</v>
      </c>
      <c r="U25" s="191">
        <v>281</v>
      </c>
      <c r="V25" s="189">
        <v>3643</v>
      </c>
      <c r="W25" s="196">
        <v>2413</v>
      </c>
      <c r="X25" s="187">
        <v>2125</v>
      </c>
      <c r="Y25" s="191">
        <v>856</v>
      </c>
      <c r="Z25" s="189">
        <v>3560</v>
      </c>
      <c r="AA25" s="187">
        <v>5569</v>
      </c>
      <c r="AB25" s="162">
        <f t="shared" si="7"/>
        <v>29964</v>
      </c>
      <c r="AC25" s="165">
        <f t="shared" si="5"/>
        <v>34445</v>
      </c>
      <c r="BI25" s="139" t="s">
        <v>32</v>
      </c>
      <c r="BJ25" s="123">
        <f t="shared" ref="BJ25:CK25" si="27">B25/B33</f>
        <v>5.6819730208475271E-2</v>
      </c>
      <c r="BK25" s="124">
        <f t="shared" si="27"/>
        <v>0.1100747156522153</v>
      </c>
      <c r="BL25" s="125">
        <f t="shared" si="27"/>
        <v>4.6297052339348409E-2</v>
      </c>
      <c r="BM25" s="126">
        <f t="shared" si="27"/>
        <v>8.9388035755214298E-2</v>
      </c>
      <c r="BN25" s="123">
        <f t="shared" si="27"/>
        <v>3.7578598801949623E-2</v>
      </c>
      <c r="BO25" s="124">
        <f t="shared" si="27"/>
        <v>0.11627273081266305</v>
      </c>
      <c r="BP25" s="125">
        <f t="shared" si="27"/>
        <v>6.1011087376665649E-2</v>
      </c>
      <c r="BQ25" s="126">
        <f t="shared" si="27"/>
        <v>0.10993401105760656</v>
      </c>
      <c r="BR25" s="123">
        <f t="shared" si="27"/>
        <v>7.7441077441077436E-2</v>
      </c>
      <c r="BS25" s="124">
        <f t="shared" si="27"/>
        <v>3.4971129752696374E-2</v>
      </c>
      <c r="BT25" s="125">
        <f t="shared" si="27"/>
        <v>9.7411633732257169E-2</v>
      </c>
      <c r="BU25" s="123">
        <f t="shared" si="27"/>
        <v>3.7081413210445467E-2</v>
      </c>
      <c r="BV25" s="127">
        <f t="shared" si="27"/>
        <v>8.3313223938223935E-2</v>
      </c>
      <c r="BW25" s="128">
        <f t="shared" si="27"/>
        <v>6.1103100216294157E-2</v>
      </c>
      <c r="BX25" s="123">
        <f t="shared" si="27"/>
        <v>6.7032930220093129E-2</v>
      </c>
      <c r="BY25" s="124">
        <f t="shared" si="27"/>
        <v>7.3554913294797686E-2</v>
      </c>
      <c r="BZ25" s="125">
        <f t="shared" si="27"/>
        <v>5.8892017762374092E-2</v>
      </c>
      <c r="CA25" s="126">
        <f t="shared" si="27"/>
        <v>8.4642431804003854E-2</v>
      </c>
      <c r="CB25" s="123">
        <f t="shared" si="27"/>
        <v>0.10531943330660251</v>
      </c>
      <c r="CC25" s="124">
        <f t="shared" si="27"/>
        <v>2.5358722136991245E-2</v>
      </c>
      <c r="CD25" s="125">
        <f t="shared" si="27"/>
        <v>0.10247538677918425</v>
      </c>
      <c r="CE25" s="126">
        <f t="shared" si="27"/>
        <v>5.5887530109319995E-2</v>
      </c>
      <c r="CF25" s="123">
        <f t="shared" si="27"/>
        <v>7.1344636562027872E-2</v>
      </c>
      <c r="CG25" s="124">
        <f t="shared" si="27"/>
        <v>4.9396964625771825E-2</v>
      </c>
      <c r="CH25" s="125">
        <f t="shared" si="27"/>
        <v>5.7958745095485403E-2</v>
      </c>
      <c r="CI25" s="123">
        <f t="shared" si="27"/>
        <v>8.7213217445775579E-2</v>
      </c>
      <c r="CJ25" s="129">
        <f t="shared" si="27"/>
        <v>6.8613666860542336E-2</v>
      </c>
      <c r="CK25" s="130">
        <f t="shared" si="27"/>
        <v>7.9067578734735106E-2</v>
      </c>
      <c r="CN25" s="215"/>
      <c r="CO25" s="215"/>
    </row>
    <row r="26" spans="1:93" x14ac:dyDescent="0.25">
      <c r="A26" s="131" t="s">
        <v>33</v>
      </c>
      <c r="B26" s="197">
        <v>2682</v>
      </c>
      <c r="C26" s="181">
        <v>3561</v>
      </c>
      <c r="D26" s="182">
        <v>1029</v>
      </c>
      <c r="E26" s="183">
        <v>1570</v>
      </c>
      <c r="F26" s="180">
        <v>998</v>
      </c>
      <c r="G26" s="184">
        <v>2073</v>
      </c>
      <c r="H26" s="182">
        <v>2779</v>
      </c>
      <c r="I26" s="183">
        <v>4137</v>
      </c>
      <c r="J26" s="180">
        <v>602</v>
      </c>
      <c r="K26" s="181">
        <v>179</v>
      </c>
      <c r="L26" s="182">
        <v>2141</v>
      </c>
      <c r="M26" s="180">
        <v>1268</v>
      </c>
      <c r="N26" s="185">
        <v>3304</v>
      </c>
      <c r="O26" s="198">
        <v>2656</v>
      </c>
      <c r="P26" s="180">
        <v>1494</v>
      </c>
      <c r="Q26" s="181">
        <v>1923</v>
      </c>
      <c r="R26" s="182">
        <v>1858</v>
      </c>
      <c r="S26" s="183">
        <v>2566</v>
      </c>
      <c r="T26" s="180">
        <v>732</v>
      </c>
      <c r="U26" s="184">
        <v>336</v>
      </c>
      <c r="V26" s="182">
        <v>3487</v>
      </c>
      <c r="W26" s="199">
        <v>2138</v>
      </c>
      <c r="X26" s="180">
        <v>1555</v>
      </c>
      <c r="Y26" s="184">
        <v>878</v>
      </c>
      <c r="Z26" s="182">
        <v>3216</v>
      </c>
      <c r="AA26" s="180">
        <v>4061</v>
      </c>
      <c r="AB26" s="162">
        <f t="shared" si="7"/>
        <v>25877</v>
      </c>
      <c r="AC26" s="165">
        <f t="shared" si="5"/>
        <v>27346</v>
      </c>
      <c r="BI26" s="131" t="s">
        <v>33</v>
      </c>
      <c r="BJ26" s="123">
        <f t="shared" ref="BJ26:CK26" si="28">B26/B33</f>
        <v>6.0907480583185722E-2</v>
      </c>
      <c r="BK26" s="124">
        <f t="shared" si="28"/>
        <v>8.4733260362632651E-2</v>
      </c>
      <c r="BL26" s="125">
        <f t="shared" si="28"/>
        <v>4.2010288233853187E-2</v>
      </c>
      <c r="BM26" s="126">
        <f t="shared" si="28"/>
        <v>7.1968828787531511E-2</v>
      </c>
      <c r="BN26" s="123">
        <f t="shared" si="28"/>
        <v>3.7132120400342299E-2</v>
      </c>
      <c r="BO26" s="124">
        <f t="shared" si="28"/>
        <v>8.0721155718235266E-2</v>
      </c>
      <c r="BP26" s="125">
        <f t="shared" si="28"/>
        <v>5.6535449089614484E-2</v>
      </c>
      <c r="BQ26" s="126">
        <f t="shared" si="28"/>
        <v>7.3782771535580521E-2</v>
      </c>
      <c r="BR26" s="123">
        <f t="shared" si="28"/>
        <v>6.7564534231200901E-2</v>
      </c>
      <c r="BS26" s="124">
        <f t="shared" si="28"/>
        <v>1.9501034971129753E-2</v>
      </c>
      <c r="BT26" s="125">
        <f t="shared" si="28"/>
        <v>7.4485109935986643E-2</v>
      </c>
      <c r="BU26" s="123">
        <f t="shared" si="28"/>
        <v>3.8955453149001534E-2</v>
      </c>
      <c r="BV26" s="127">
        <f t="shared" si="28"/>
        <v>6.6441441441441443E-2</v>
      </c>
      <c r="BW26" s="128">
        <f t="shared" si="28"/>
        <v>5.3192341584554992E-2</v>
      </c>
      <c r="BX26" s="123">
        <f t="shared" si="28"/>
        <v>5.0048574587116007E-2</v>
      </c>
      <c r="BY26" s="124">
        <f t="shared" si="28"/>
        <v>6.9472543352601154E-2</v>
      </c>
      <c r="BZ26" s="125">
        <f t="shared" si="28"/>
        <v>5.0308675403444171E-2</v>
      </c>
      <c r="CA26" s="126">
        <f t="shared" si="28"/>
        <v>7.2761299835535642E-2</v>
      </c>
      <c r="CB26" s="123">
        <f t="shared" si="28"/>
        <v>6.5223202352312215E-2</v>
      </c>
      <c r="CC26" s="124">
        <f t="shared" si="28"/>
        <v>3.0322173089071383E-2</v>
      </c>
      <c r="CD26" s="125">
        <f t="shared" si="28"/>
        <v>9.8087201125175813E-2</v>
      </c>
      <c r="CE26" s="126">
        <f t="shared" si="28"/>
        <v>4.9518250880118582E-2</v>
      </c>
      <c r="CF26" s="123">
        <f t="shared" si="28"/>
        <v>5.2207486990095683E-2</v>
      </c>
      <c r="CG26" s="124">
        <f t="shared" si="28"/>
        <v>5.0666512782041664E-2</v>
      </c>
      <c r="CH26" s="125">
        <f t="shared" si="28"/>
        <v>5.23582371424385E-2</v>
      </c>
      <c r="CI26" s="123">
        <f t="shared" si="28"/>
        <v>6.3597212434421735E-2</v>
      </c>
      <c r="CJ26" s="129">
        <f t="shared" si="28"/>
        <v>5.9254967873122878E-2</v>
      </c>
      <c r="CK26" s="130">
        <f t="shared" si="28"/>
        <v>6.2772013589202091E-2</v>
      </c>
      <c r="CN26" s="215"/>
      <c r="CO26" s="215"/>
    </row>
    <row r="27" spans="1:93" x14ac:dyDescent="0.25">
      <c r="A27" s="139" t="s">
        <v>34</v>
      </c>
      <c r="B27" s="194">
        <v>1124</v>
      </c>
      <c r="C27" s="188">
        <v>2241</v>
      </c>
      <c r="D27" s="189">
        <v>547</v>
      </c>
      <c r="E27" s="190">
        <v>1239</v>
      </c>
      <c r="F27" s="187">
        <v>471</v>
      </c>
      <c r="G27" s="191">
        <v>1697</v>
      </c>
      <c r="H27" s="189">
        <v>1673</v>
      </c>
      <c r="I27" s="190">
        <v>3231</v>
      </c>
      <c r="J27" s="187">
        <v>426</v>
      </c>
      <c r="K27" s="188">
        <v>136</v>
      </c>
      <c r="L27" s="189">
        <v>1724</v>
      </c>
      <c r="M27" s="187">
        <v>1065</v>
      </c>
      <c r="N27" s="192">
        <v>2333</v>
      </c>
      <c r="O27" s="195">
        <v>2420</v>
      </c>
      <c r="P27" s="187">
        <v>956</v>
      </c>
      <c r="Q27" s="188">
        <v>1704</v>
      </c>
      <c r="R27" s="189">
        <v>1378</v>
      </c>
      <c r="S27" s="190">
        <v>1947</v>
      </c>
      <c r="T27" s="187">
        <v>389</v>
      </c>
      <c r="U27" s="191">
        <v>316</v>
      </c>
      <c r="V27" s="189">
        <v>2892</v>
      </c>
      <c r="W27" s="196">
        <v>1707</v>
      </c>
      <c r="X27" s="187">
        <v>1110</v>
      </c>
      <c r="Y27" s="191">
        <v>733</v>
      </c>
      <c r="Z27" s="189">
        <v>2594</v>
      </c>
      <c r="AA27" s="187">
        <v>3475</v>
      </c>
      <c r="AB27" s="162">
        <f t="shared" si="7"/>
        <v>17617</v>
      </c>
      <c r="AC27" s="165">
        <f t="shared" si="5"/>
        <v>21911</v>
      </c>
      <c r="BI27" s="139" t="s">
        <v>34</v>
      </c>
      <c r="BJ27" s="123">
        <f t="shared" ref="BJ27:CK27" si="29">B27/B33</f>
        <v>2.5525730117636373E-2</v>
      </c>
      <c r="BK27" s="124">
        <f t="shared" si="29"/>
        <v>5.3324132679769667E-2</v>
      </c>
      <c r="BL27" s="125">
        <f t="shared" si="29"/>
        <v>2.2331999673389401E-2</v>
      </c>
      <c r="BM27" s="126">
        <f t="shared" si="29"/>
        <v>5.6795782718313086E-2</v>
      </c>
      <c r="BN27" s="123">
        <f t="shared" si="29"/>
        <v>1.7524277263087397E-2</v>
      </c>
      <c r="BO27" s="124">
        <f t="shared" si="29"/>
        <v>6.6079981309139058E-2</v>
      </c>
      <c r="BP27" s="125">
        <f t="shared" si="29"/>
        <v>3.4035194791984538E-2</v>
      </c>
      <c r="BQ27" s="126">
        <f t="shared" si="29"/>
        <v>5.7624398073836278E-2</v>
      </c>
      <c r="BR27" s="123">
        <f t="shared" si="29"/>
        <v>4.7811447811447812E-2</v>
      </c>
      <c r="BS27" s="124">
        <f t="shared" si="29"/>
        <v>1.4816428804880707E-2</v>
      </c>
      <c r="BT27" s="125">
        <f t="shared" si="29"/>
        <v>5.9977734483718341E-2</v>
      </c>
      <c r="BU27" s="123">
        <f t="shared" si="29"/>
        <v>3.2718894009216591E-2</v>
      </c>
      <c r="BV27" s="127">
        <f t="shared" si="29"/>
        <v>4.6915218790218788E-2</v>
      </c>
      <c r="BW27" s="128">
        <f t="shared" si="29"/>
        <v>4.8465913642553871E-2</v>
      </c>
      <c r="BX27" s="123">
        <f t="shared" si="29"/>
        <v>3.2025727781313858E-2</v>
      </c>
      <c r="BY27" s="124">
        <f t="shared" si="29"/>
        <v>6.1560693641618494E-2</v>
      </c>
      <c r="BZ27" s="125">
        <f t="shared" si="29"/>
        <v>3.7311816311058163E-2</v>
      </c>
      <c r="CA27" s="126">
        <f t="shared" si="29"/>
        <v>5.5208983156581411E-2</v>
      </c>
      <c r="CB27" s="123">
        <f t="shared" si="29"/>
        <v>3.4660964091597614E-2</v>
      </c>
      <c r="CC27" s="124">
        <f t="shared" si="29"/>
        <v>2.8517281833769514E-2</v>
      </c>
      <c r="CD27" s="125">
        <f t="shared" si="29"/>
        <v>8.1350210970464132E-2</v>
      </c>
      <c r="CE27" s="126">
        <f t="shared" si="29"/>
        <v>3.9535853251806558E-2</v>
      </c>
      <c r="CF27" s="123">
        <f t="shared" si="29"/>
        <v>3.7267080745341616E-2</v>
      </c>
      <c r="CG27" s="124">
        <f t="shared" si="29"/>
        <v>4.2299036297535925E-2</v>
      </c>
      <c r="CH27" s="125">
        <f t="shared" si="29"/>
        <v>4.2231737297103694E-2</v>
      </c>
      <c r="CI27" s="123">
        <f t="shared" si="29"/>
        <v>5.4420170699240468E-2</v>
      </c>
      <c r="CJ27" s="129">
        <f t="shared" si="29"/>
        <v>4.0340641072025576E-2</v>
      </c>
      <c r="CK27" s="130">
        <f t="shared" si="29"/>
        <v>5.0296116059131396E-2</v>
      </c>
      <c r="CN27" s="215"/>
      <c r="CO27" s="215"/>
    </row>
    <row r="28" spans="1:93" x14ac:dyDescent="0.25">
      <c r="A28" s="131" t="s">
        <v>35</v>
      </c>
      <c r="B28" s="197">
        <v>0</v>
      </c>
      <c r="C28" s="181">
        <v>1402</v>
      </c>
      <c r="D28" s="182">
        <v>11</v>
      </c>
      <c r="E28" s="183">
        <v>763</v>
      </c>
      <c r="F28" s="180">
        <v>6</v>
      </c>
      <c r="G28" s="184">
        <v>976</v>
      </c>
      <c r="H28" s="182">
        <v>157</v>
      </c>
      <c r="I28" s="183">
        <v>1339</v>
      </c>
      <c r="J28" s="180">
        <v>116</v>
      </c>
      <c r="K28" s="181">
        <v>55</v>
      </c>
      <c r="L28" s="182">
        <v>530</v>
      </c>
      <c r="M28" s="180">
        <v>177</v>
      </c>
      <c r="N28" s="185">
        <v>703</v>
      </c>
      <c r="O28" s="198">
        <v>416</v>
      </c>
      <c r="P28" s="180">
        <v>217</v>
      </c>
      <c r="Q28" s="181">
        <v>267</v>
      </c>
      <c r="R28" s="182">
        <v>234</v>
      </c>
      <c r="S28" s="183">
        <v>219</v>
      </c>
      <c r="T28" s="180">
        <v>75</v>
      </c>
      <c r="U28" s="184">
        <v>9</v>
      </c>
      <c r="V28" s="182">
        <v>491</v>
      </c>
      <c r="W28" s="199">
        <v>53</v>
      </c>
      <c r="X28" s="180">
        <v>99</v>
      </c>
      <c r="Y28" s="184">
        <v>16</v>
      </c>
      <c r="Z28" s="182">
        <v>91</v>
      </c>
      <c r="AA28" s="180">
        <v>108</v>
      </c>
      <c r="AB28" s="162">
        <f t="shared" si="7"/>
        <v>2730</v>
      </c>
      <c r="AC28" s="165">
        <f t="shared" si="5"/>
        <v>5800</v>
      </c>
      <c r="BI28" s="131" t="s">
        <v>35</v>
      </c>
      <c r="BJ28" s="123">
        <f t="shared" ref="BJ28:CK28" si="30">B28/B33</f>
        <v>0</v>
      </c>
      <c r="BK28" s="124">
        <f t="shared" si="30"/>
        <v>3.3360300766192355E-2</v>
      </c>
      <c r="BL28" s="125">
        <f t="shared" si="30"/>
        <v>4.4908957295664243E-4</v>
      </c>
      <c r="BM28" s="126">
        <f t="shared" si="30"/>
        <v>3.4975933990373596E-2</v>
      </c>
      <c r="BN28" s="123">
        <f t="shared" si="30"/>
        <v>2.2323920080366113E-4</v>
      </c>
      <c r="BO28" s="124">
        <f t="shared" si="30"/>
        <v>3.800475059382423E-2</v>
      </c>
      <c r="BP28" s="125">
        <f t="shared" si="30"/>
        <v>3.1939782321228766E-3</v>
      </c>
      <c r="BQ28" s="126">
        <f t="shared" si="30"/>
        <v>2.3880863206705905E-2</v>
      </c>
      <c r="BR28" s="123">
        <f t="shared" si="30"/>
        <v>1.3019079685746353E-2</v>
      </c>
      <c r="BS28" s="124">
        <f t="shared" si="30"/>
        <v>5.9919381196208736E-3</v>
      </c>
      <c r="BT28" s="125">
        <f t="shared" si="30"/>
        <v>1.8438630670748676E-2</v>
      </c>
      <c r="BU28" s="123">
        <f t="shared" si="30"/>
        <v>5.4377880184331802E-3</v>
      </c>
      <c r="BV28" s="127">
        <f t="shared" si="30"/>
        <v>1.4136904761904762E-2</v>
      </c>
      <c r="BW28" s="128">
        <f t="shared" si="30"/>
        <v>8.3313306096290951E-3</v>
      </c>
      <c r="BX28" s="123">
        <f t="shared" si="30"/>
        <v>7.2694382097752168E-3</v>
      </c>
      <c r="BY28" s="124">
        <f t="shared" si="30"/>
        <v>9.6459537572254339E-3</v>
      </c>
      <c r="BZ28" s="125">
        <f t="shared" si="30"/>
        <v>6.3359688075381787E-3</v>
      </c>
      <c r="CA28" s="126">
        <f t="shared" si="30"/>
        <v>6.2099472579821924E-3</v>
      </c>
      <c r="CB28" s="123">
        <f t="shared" si="30"/>
        <v>6.6827051590483827E-3</v>
      </c>
      <c r="CC28" s="124">
        <f t="shared" si="30"/>
        <v>8.1220106488584065E-4</v>
      </c>
      <c r="CD28" s="125">
        <f t="shared" si="30"/>
        <v>1.3811533052039381E-2</v>
      </c>
      <c r="CE28" s="126">
        <f t="shared" si="30"/>
        <v>1.2275338150824532E-3</v>
      </c>
      <c r="CF28" s="123">
        <f t="shared" si="30"/>
        <v>3.3238207151250628E-3</v>
      </c>
      <c r="CG28" s="124">
        <f t="shared" si="30"/>
        <v>9.2330775001442671E-4</v>
      </c>
      <c r="CH28" s="125">
        <f t="shared" si="30"/>
        <v>1.4815297201374079E-3</v>
      </c>
      <c r="CI28" s="123">
        <f t="shared" si="30"/>
        <v>1.6913319238900633E-3</v>
      </c>
      <c r="CJ28" s="129">
        <f t="shared" si="30"/>
        <v>6.2513452986677539E-3</v>
      </c>
      <c r="CK28" s="130">
        <f t="shared" si="30"/>
        <v>1.3313745294279681E-2</v>
      </c>
      <c r="CN28" s="215"/>
      <c r="CO28" s="215"/>
    </row>
    <row r="29" spans="1:93" x14ac:dyDescent="0.25">
      <c r="A29" s="139" t="s">
        <v>36</v>
      </c>
      <c r="B29" s="194">
        <v>0</v>
      </c>
      <c r="C29" s="188">
        <v>0</v>
      </c>
      <c r="D29" s="189">
        <v>0</v>
      </c>
      <c r="E29" s="190">
        <v>0</v>
      </c>
      <c r="F29" s="187">
        <v>0</v>
      </c>
      <c r="G29" s="191">
        <v>0</v>
      </c>
      <c r="H29" s="189">
        <v>0</v>
      </c>
      <c r="I29" s="190">
        <v>0</v>
      </c>
      <c r="J29" s="187">
        <v>0</v>
      </c>
      <c r="K29" s="191">
        <v>0</v>
      </c>
      <c r="L29" s="189">
        <v>0</v>
      </c>
      <c r="M29" s="187">
        <v>0</v>
      </c>
      <c r="N29" s="192">
        <v>0</v>
      </c>
      <c r="O29" s="195">
        <v>0</v>
      </c>
      <c r="P29" s="187">
        <v>0</v>
      </c>
      <c r="Q29" s="191">
        <v>0</v>
      </c>
      <c r="R29" s="189">
        <v>0</v>
      </c>
      <c r="S29" s="190">
        <v>0</v>
      </c>
      <c r="T29" s="187">
        <v>0</v>
      </c>
      <c r="U29" s="191">
        <v>0</v>
      </c>
      <c r="V29" s="189">
        <v>0</v>
      </c>
      <c r="W29" s="190">
        <v>0</v>
      </c>
      <c r="X29" s="187">
        <v>0</v>
      </c>
      <c r="Y29" s="191">
        <v>0</v>
      </c>
      <c r="Z29" s="189">
        <v>0</v>
      </c>
      <c r="AA29" s="187">
        <v>0</v>
      </c>
      <c r="AB29" s="162">
        <f t="shared" si="7"/>
        <v>0</v>
      </c>
      <c r="AC29" s="165">
        <f t="shared" si="5"/>
        <v>0</v>
      </c>
      <c r="BI29" s="139" t="s">
        <v>36</v>
      </c>
      <c r="BJ29" s="123">
        <f t="shared" ref="BJ29:CK29" si="31">B29/B33</f>
        <v>0</v>
      </c>
      <c r="BK29" s="124">
        <f t="shared" si="31"/>
        <v>0</v>
      </c>
      <c r="BL29" s="125">
        <f t="shared" si="31"/>
        <v>0</v>
      </c>
      <c r="BM29" s="126">
        <f t="shared" si="31"/>
        <v>0</v>
      </c>
      <c r="BN29" s="123">
        <f t="shared" si="31"/>
        <v>0</v>
      </c>
      <c r="BO29" s="124">
        <f t="shared" si="31"/>
        <v>0</v>
      </c>
      <c r="BP29" s="125">
        <f t="shared" si="31"/>
        <v>0</v>
      </c>
      <c r="BQ29" s="126">
        <f t="shared" si="31"/>
        <v>0</v>
      </c>
      <c r="BR29" s="123">
        <f t="shared" si="31"/>
        <v>0</v>
      </c>
      <c r="BS29" s="124">
        <f t="shared" si="31"/>
        <v>0</v>
      </c>
      <c r="BT29" s="125">
        <f t="shared" si="31"/>
        <v>0</v>
      </c>
      <c r="BU29" s="123">
        <f t="shared" si="31"/>
        <v>0</v>
      </c>
      <c r="BV29" s="127">
        <f t="shared" si="31"/>
        <v>0</v>
      </c>
      <c r="BW29" s="128">
        <f t="shared" si="31"/>
        <v>0</v>
      </c>
      <c r="BX29" s="123">
        <f t="shared" si="31"/>
        <v>0</v>
      </c>
      <c r="BY29" s="124">
        <f t="shared" si="31"/>
        <v>0</v>
      </c>
      <c r="BZ29" s="125">
        <f t="shared" si="31"/>
        <v>0</v>
      </c>
      <c r="CA29" s="126">
        <f t="shared" si="31"/>
        <v>0</v>
      </c>
      <c r="CB29" s="123">
        <f t="shared" si="31"/>
        <v>0</v>
      </c>
      <c r="CC29" s="124">
        <f t="shared" si="31"/>
        <v>0</v>
      </c>
      <c r="CD29" s="125">
        <f t="shared" si="31"/>
        <v>0</v>
      </c>
      <c r="CE29" s="126">
        <f t="shared" si="31"/>
        <v>0</v>
      </c>
      <c r="CF29" s="123">
        <f t="shared" si="31"/>
        <v>0</v>
      </c>
      <c r="CG29" s="124">
        <f t="shared" si="31"/>
        <v>0</v>
      </c>
      <c r="CH29" s="125">
        <f t="shared" si="31"/>
        <v>0</v>
      </c>
      <c r="CI29" s="123">
        <f t="shared" si="31"/>
        <v>0</v>
      </c>
      <c r="CJ29" s="129">
        <f t="shared" si="31"/>
        <v>0</v>
      </c>
      <c r="CK29" s="130">
        <f t="shared" si="31"/>
        <v>0</v>
      </c>
      <c r="CN29" s="215"/>
      <c r="CO29" s="215"/>
    </row>
    <row r="30" spans="1:93" x14ac:dyDescent="0.25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62">
        <f t="shared" si="7"/>
        <v>0</v>
      </c>
      <c r="AC30" s="165">
        <f t="shared" si="5"/>
        <v>0</v>
      </c>
      <c r="BI30" s="131" t="s">
        <v>37</v>
      </c>
      <c r="BJ30" s="123">
        <f t="shared" ref="BJ30:CK30" si="32">B30/B33</f>
        <v>0</v>
      </c>
      <c r="BK30" s="124">
        <f t="shared" si="32"/>
        <v>0</v>
      </c>
      <c r="BL30" s="125">
        <f t="shared" si="32"/>
        <v>0</v>
      </c>
      <c r="BM30" s="126">
        <f t="shared" si="32"/>
        <v>0</v>
      </c>
      <c r="BN30" s="123">
        <f t="shared" si="32"/>
        <v>0</v>
      </c>
      <c r="BO30" s="124">
        <f t="shared" si="32"/>
        <v>0</v>
      </c>
      <c r="BP30" s="125">
        <f t="shared" si="32"/>
        <v>0</v>
      </c>
      <c r="BQ30" s="126">
        <f t="shared" si="32"/>
        <v>0</v>
      </c>
      <c r="BR30" s="123">
        <f t="shared" si="32"/>
        <v>0</v>
      </c>
      <c r="BS30" s="124">
        <f t="shared" si="32"/>
        <v>0</v>
      </c>
      <c r="BT30" s="125">
        <f t="shared" si="32"/>
        <v>0</v>
      </c>
      <c r="BU30" s="123">
        <f t="shared" si="32"/>
        <v>0</v>
      </c>
      <c r="BV30" s="127">
        <f t="shared" si="32"/>
        <v>0</v>
      </c>
      <c r="BW30" s="128">
        <f t="shared" si="32"/>
        <v>0</v>
      </c>
      <c r="BX30" s="123">
        <f t="shared" si="32"/>
        <v>0</v>
      </c>
      <c r="BY30" s="124">
        <f t="shared" si="32"/>
        <v>0</v>
      </c>
      <c r="BZ30" s="125">
        <f t="shared" si="32"/>
        <v>0</v>
      </c>
      <c r="CA30" s="126">
        <f t="shared" si="32"/>
        <v>0</v>
      </c>
      <c r="CB30" s="123">
        <f t="shared" si="32"/>
        <v>0</v>
      </c>
      <c r="CC30" s="124">
        <f t="shared" si="32"/>
        <v>0</v>
      </c>
      <c r="CD30" s="125">
        <f t="shared" si="32"/>
        <v>0</v>
      </c>
      <c r="CE30" s="126">
        <f t="shared" si="32"/>
        <v>0</v>
      </c>
      <c r="CF30" s="123">
        <f t="shared" si="32"/>
        <v>0</v>
      </c>
      <c r="CG30" s="124">
        <f t="shared" si="32"/>
        <v>0</v>
      </c>
      <c r="CH30" s="125">
        <f t="shared" si="32"/>
        <v>0</v>
      </c>
      <c r="CI30" s="123">
        <f t="shared" si="32"/>
        <v>0</v>
      </c>
      <c r="CJ30" s="129">
        <f t="shared" si="32"/>
        <v>0</v>
      </c>
      <c r="CK30" s="130">
        <f t="shared" si="32"/>
        <v>0</v>
      </c>
      <c r="CN30" s="215"/>
      <c r="CO30" s="215"/>
    </row>
    <row r="31" spans="1:93" x14ac:dyDescent="0.25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62">
        <f t="shared" si="7"/>
        <v>0</v>
      </c>
      <c r="AC31" s="165">
        <f t="shared" si="5"/>
        <v>0</v>
      </c>
      <c r="BI31" s="139" t="s">
        <v>38</v>
      </c>
      <c r="BJ31" s="123">
        <f t="shared" ref="BJ31:CK31" si="33">B31/B33</f>
        <v>0</v>
      </c>
      <c r="BK31" s="124">
        <f t="shared" si="33"/>
        <v>0</v>
      </c>
      <c r="BL31" s="125">
        <f t="shared" si="33"/>
        <v>0</v>
      </c>
      <c r="BM31" s="126">
        <f t="shared" si="33"/>
        <v>0</v>
      </c>
      <c r="BN31" s="123">
        <f t="shared" si="33"/>
        <v>0</v>
      </c>
      <c r="BO31" s="124">
        <f t="shared" si="33"/>
        <v>0</v>
      </c>
      <c r="BP31" s="125">
        <f t="shared" si="33"/>
        <v>0</v>
      </c>
      <c r="BQ31" s="126">
        <f t="shared" si="33"/>
        <v>0</v>
      </c>
      <c r="BR31" s="123">
        <f t="shared" si="33"/>
        <v>0</v>
      </c>
      <c r="BS31" s="124">
        <f t="shared" si="33"/>
        <v>0</v>
      </c>
      <c r="BT31" s="125">
        <f t="shared" si="33"/>
        <v>0</v>
      </c>
      <c r="BU31" s="123">
        <f t="shared" si="33"/>
        <v>0</v>
      </c>
      <c r="BV31" s="127">
        <f t="shared" si="33"/>
        <v>0</v>
      </c>
      <c r="BW31" s="128">
        <f t="shared" si="33"/>
        <v>0</v>
      </c>
      <c r="BX31" s="123">
        <f t="shared" si="33"/>
        <v>0</v>
      </c>
      <c r="BY31" s="124">
        <f t="shared" si="33"/>
        <v>0</v>
      </c>
      <c r="BZ31" s="125">
        <f t="shared" si="33"/>
        <v>0</v>
      </c>
      <c r="CA31" s="126">
        <f t="shared" si="33"/>
        <v>0</v>
      </c>
      <c r="CB31" s="123">
        <f t="shared" si="33"/>
        <v>0</v>
      </c>
      <c r="CC31" s="124">
        <f t="shared" si="33"/>
        <v>0</v>
      </c>
      <c r="CD31" s="125">
        <f t="shared" si="33"/>
        <v>0</v>
      </c>
      <c r="CE31" s="126">
        <f t="shared" si="33"/>
        <v>0</v>
      </c>
      <c r="CF31" s="123">
        <f t="shared" si="33"/>
        <v>0</v>
      </c>
      <c r="CG31" s="124">
        <f t="shared" si="33"/>
        <v>0</v>
      </c>
      <c r="CH31" s="125">
        <f t="shared" si="33"/>
        <v>0</v>
      </c>
      <c r="CI31" s="123">
        <f t="shared" si="33"/>
        <v>0</v>
      </c>
      <c r="CJ31" s="129">
        <f t="shared" si="33"/>
        <v>0</v>
      </c>
      <c r="CK31" s="130">
        <f t="shared" si="33"/>
        <v>0</v>
      </c>
      <c r="CN31" s="215"/>
      <c r="CO31" s="215"/>
    </row>
    <row r="32" spans="1:93" ht="13.8" thickBot="1" x14ac:dyDescent="0.3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62">
        <f t="shared" si="7"/>
        <v>0</v>
      </c>
      <c r="AC32" s="165">
        <f t="shared" si="5"/>
        <v>0</v>
      </c>
      <c r="BI32" s="131" t="s">
        <v>39</v>
      </c>
      <c r="BJ32" s="123">
        <f t="shared" ref="BJ32:CK32" si="34">B32/B33</f>
        <v>0</v>
      </c>
      <c r="BK32" s="124">
        <f t="shared" si="34"/>
        <v>0</v>
      </c>
      <c r="BL32" s="125">
        <f t="shared" si="34"/>
        <v>0</v>
      </c>
      <c r="BM32" s="126">
        <f t="shared" si="34"/>
        <v>0</v>
      </c>
      <c r="BN32" s="123">
        <f t="shared" si="34"/>
        <v>0</v>
      </c>
      <c r="BO32" s="124">
        <f t="shared" si="34"/>
        <v>0</v>
      </c>
      <c r="BP32" s="125">
        <f t="shared" si="34"/>
        <v>0</v>
      </c>
      <c r="BQ32" s="126">
        <f t="shared" si="34"/>
        <v>0</v>
      </c>
      <c r="BR32" s="123">
        <f t="shared" si="34"/>
        <v>0</v>
      </c>
      <c r="BS32" s="124">
        <f t="shared" si="34"/>
        <v>0</v>
      </c>
      <c r="BT32" s="125">
        <f t="shared" si="34"/>
        <v>0</v>
      </c>
      <c r="BU32" s="123">
        <f t="shared" si="34"/>
        <v>0</v>
      </c>
      <c r="BV32" s="127">
        <f t="shared" si="34"/>
        <v>0</v>
      </c>
      <c r="BW32" s="128">
        <f t="shared" si="34"/>
        <v>0</v>
      </c>
      <c r="BX32" s="123">
        <f t="shared" si="34"/>
        <v>0</v>
      </c>
      <c r="BY32" s="124">
        <f t="shared" si="34"/>
        <v>0</v>
      </c>
      <c r="BZ32" s="125">
        <f t="shared" si="34"/>
        <v>0</v>
      </c>
      <c r="CA32" s="126">
        <f t="shared" si="34"/>
        <v>0</v>
      </c>
      <c r="CB32" s="123">
        <f t="shared" si="34"/>
        <v>0</v>
      </c>
      <c r="CC32" s="124">
        <f t="shared" si="34"/>
        <v>0</v>
      </c>
      <c r="CD32" s="125">
        <f t="shared" si="34"/>
        <v>0</v>
      </c>
      <c r="CE32" s="126">
        <f t="shared" si="34"/>
        <v>0</v>
      </c>
      <c r="CF32" s="123">
        <f t="shared" si="34"/>
        <v>0</v>
      </c>
      <c r="CG32" s="124">
        <f t="shared" si="34"/>
        <v>0</v>
      </c>
      <c r="CH32" s="125">
        <f t="shared" si="34"/>
        <v>0</v>
      </c>
      <c r="CI32" s="123">
        <f t="shared" si="34"/>
        <v>0</v>
      </c>
      <c r="CJ32" s="129">
        <f t="shared" si="34"/>
        <v>0</v>
      </c>
      <c r="CK32" s="130">
        <f t="shared" si="34"/>
        <v>0</v>
      </c>
      <c r="CN32" s="215"/>
      <c r="CO32" s="215"/>
    </row>
    <row r="33" spans="1:93" ht="14.4" thickTop="1" thickBot="1" x14ac:dyDescent="0.3">
      <c r="A33" s="251" t="s">
        <v>13</v>
      </c>
      <c r="B33" s="14">
        <f>SUM(B10:B32)</f>
        <v>44034</v>
      </c>
      <c r="C33" s="1">
        <f t="shared" ref="C33:AA33" si="35">SUM(C10:C32)</f>
        <v>42026</v>
      </c>
      <c r="D33" s="14">
        <f t="shared" si="35"/>
        <v>24494</v>
      </c>
      <c r="E33" s="1">
        <f t="shared" si="35"/>
        <v>21815</v>
      </c>
      <c r="F33" s="14">
        <f t="shared" si="35"/>
        <v>26877</v>
      </c>
      <c r="G33" s="1">
        <f t="shared" si="35"/>
        <v>25681</v>
      </c>
      <c r="H33" s="14">
        <f t="shared" si="35"/>
        <v>49155</v>
      </c>
      <c r="I33" s="1">
        <f t="shared" si="35"/>
        <v>56070</v>
      </c>
      <c r="J33" s="14">
        <f t="shared" si="35"/>
        <v>8910</v>
      </c>
      <c r="K33" s="1">
        <f t="shared" si="35"/>
        <v>9179</v>
      </c>
      <c r="L33" s="14">
        <f t="shared" si="35"/>
        <v>28744</v>
      </c>
      <c r="M33" s="1">
        <f t="shared" si="35"/>
        <v>32550</v>
      </c>
      <c r="N33" s="14">
        <f t="shared" si="35"/>
        <v>49728</v>
      </c>
      <c r="O33" s="1">
        <f t="shared" si="35"/>
        <v>49932</v>
      </c>
      <c r="P33" s="14">
        <f t="shared" si="35"/>
        <v>29851</v>
      </c>
      <c r="Q33" s="1">
        <f t="shared" si="35"/>
        <v>27680</v>
      </c>
      <c r="R33" s="14">
        <f t="shared" si="35"/>
        <v>36932</v>
      </c>
      <c r="S33" s="1">
        <f t="shared" si="35"/>
        <v>35266</v>
      </c>
      <c r="T33" s="14">
        <f t="shared" si="35"/>
        <v>11223</v>
      </c>
      <c r="U33" s="1">
        <f t="shared" si="35"/>
        <v>11081</v>
      </c>
      <c r="V33" s="14">
        <f t="shared" si="35"/>
        <v>35550</v>
      </c>
      <c r="W33" s="1">
        <f t="shared" si="35"/>
        <v>43176</v>
      </c>
      <c r="X33" s="14">
        <f t="shared" si="35"/>
        <v>29785</v>
      </c>
      <c r="Y33" s="1">
        <f t="shared" si="35"/>
        <v>17329</v>
      </c>
      <c r="Z33" s="14">
        <f t="shared" si="35"/>
        <v>61423</v>
      </c>
      <c r="AA33" s="1">
        <f t="shared" si="35"/>
        <v>63855</v>
      </c>
      <c r="AB33" s="166">
        <f t="shared" ref="AB33:AC33" si="36">SUM(AB9:AB32)</f>
        <v>436706</v>
      </c>
      <c r="AC33" s="167">
        <f t="shared" si="36"/>
        <v>435640</v>
      </c>
      <c r="BI33" s="251" t="s">
        <v>13</v>
      </c>
      <c r="BJ33" s="147">
        <f>SUM(BJ9:BJ32)</f>
        <v>1</v>
      </c>
      <c r="BK33" s="148">
        <f t="shared" ref="BK33:CK33" si="37">SUM(BK9:BK32)</f>
        <v>0.99999999999999989</v>
      </c>
      <c r="BL33" s="147">
        <f t="shared" si="37"/>
        <v>1</v>
      </c>
      <c r="BM33" s="148">
        <f t="shared" si="37"/>
        <v>1</v>
      </c>
      <c r="BN33" s="147">
        <f t="shared" si="37"/>
        <v>1</v>
      </c>
      <c r="BO33" s="148">
        <f t="shared" si="37"/>
        <v>1</v>
      </c>
      <c r="BP33" s="147">
        <f t="shared" si="37"/>
        <v>1.0000000000000002</v>
      </c>
      <c r="BQ33" s="148">
        <f t="shared" si="37"/>
        <v>1</v>
      </c>
      <c r="BR33" s="147">
        <f t="shared" si="37"/>
        <v>1</v>
      </c>
      <c r="BS33" s="148">
        <f t="shared" si="37"/>
        <v>1.0000000000000002</v>
      </c>
      <c r="BT33" s="147">
        <f t="shared" si="37"/>
        <v>1</v>
      </c>
      <c r="BU33" s="148">
        <f t="shared" si="37"/>
        <v>1</v>
      </c>
      <c r="BV33" s="147">
        <f t="shared" si="37"/>
        <v>1</v>
      </c>
      <c r="BW33" s="148">
        <f t="shared" si="37"/>
        <v>1</v>
      </c>
      <c r="BX33" s="147">
        <f t="shared" si="37"/>
        <v>0.99999999999999978</v>
      </c>
      <c r="BY33" s="148">
        <f t="shared" si="37"/>
        <v>1</v>
      </c>
      <c r="BZ33" s="147">
        <f t="shared" si="37"/>
        <v>1</v>
      </c>
      <c r="CA33" s="148">
        <f t="shared" si="37"/>
        <v>0.99999999999999978</v>
      </c>
      <c r="CB33" s="147">
        <f t="shared" si="37"/>
        <v>1</v>
      </c>
      <c r="CC33" s="148">
        <f t="shared" si="37"/>
        <v>1</v>
      </c>
      <c r="CD33" s="147">
        <f t="shared" si="37"/>
        <v>0.99999999999999989</v>
      </c>
      <c r="CE33" s="148">
        <f t="shared" si="37"/>
        <v>1</v>
      </c>
      <c r="CF33" s="147">
        <f t="shared" si="37"/>
        <v>1</v>
      </c>
      <c r="CG33" s="148">
        <f t="shared" si="37"/>
        <v>1</v>
      </c>
      <c r="CH33" s="147">
        <f t="shared" si="37"/>
        <v>0.99999999999999989</v>
      </c>
      <c r="CI33" s="148">
        <f t="shared" si="37"/>
        <v>0.99999999999999989</v>
      </c>
      <c r="CJ33" s="147">
        <f t="shared" si="37"/>
        <v>1</v>
      </c>
      <c r="CK33" s="148">
        <f t="shared" si="37"/>
        <v>1</v>
      </c>
      <c r="CM33" s="118"/>
      <c r="CN33" s="118"/>
      <c r="CO33" s="215"/>
    </row>
    <row r="34" spans="1:93" ht="13.8" thickTop="1" x14ac:dyDescent="0.25">
      <c r="A34" s="178"/>
    </row>
    <row r="35" spans="1:93" x14ac:dyDescent="0.25">
      <c r="A35" s="179"/>
    </row>
    <row r="36" spans="1:93" x14ac:dyDescent="0.25">
      <c r="A36" s="299">
        <f>+A5+1</f>
        <v>45262</v>
      </c>
      <c r="B36" s="299"/>
      <c r="C36" s="299"/>
      <c r="D36" s="299"/>
      <c r="BI36" s="298">
        <f>+BI5+1</f>
        <v>45262</v>
      </c>
      <c r="BJ36" s="298"/>
      <c r="BK36" s="298"/>
      <c r="BL36" s="298"/>
    </row>
    <row r="37" spans="1:93" ht="13.8" thickBot="1" x14ac:dyDescent="0.3">
      <c r="AE37" t="s">
        <v>84</v>
      </c>
    </row>
    <row r="38" spans="1:93" ht="14.4" thickTop="1" thickBot="1" x14ac:dyDescent="0.3">
      <c r="A38" s="290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0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0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35">
      <c r="A39" s="291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68" t="s">
        <v>14</v>
      </c>
      <c r="AC39" s="169" t="s">
        <v>15</v>
      </c>
      <c r="AE39" s="291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68" t="s">
        <v>14</v>
      </c>
      <c r="BG39" s="169" t="s">
        <v>15</v>
      </c>
      <c r="BI39" s="291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8" thickTop="1" x14ac:dyDescent="0.25">
      <c r="A40" s="119" t="s">
        <v>16</v>
      </c>
      <c r="B40" s="120"/>
      <c r="C40" s="177"/>
      <c r="D40" s="121"/>
      <c r="E40" s="172"/>
      <c r="F40" s="120"/>
      <c r="G40" s="122"/>
      <c r="H40" s="121"/>
      <c r="I40" s="172"/>
      <c r="J40" s="120"/>
      <c r="K40" s="122"/>
      <c r="L40" s="121"/>
      <c r="M40" s="120"/>
      <c r="N40" s="171"/>
      <c r="O40" s="173"/>
      <c r="P40" s="120"/>
      <c r="Q40" s="122"/>
      <c r="R40" s="121"/>
      <c r="S40" s="172"/>
      <c r="T40" s="120"/>
      <c r="U40" s="122"/>
      <c r="V40" s="121"/>
      <c r="W40" s="172"/>
      <c r="X40" s="120"/>
      <c r="Y40" s="122"/>
      <c r="Z40" s="21"/>
      <c r="AA40" s="176"/>
      <c r="AB40" s="162">
        <f t="shared" ref="AB40:AB63" si="38">B40+D40+F40+H40+J40+L40+N40+P40+R40+T40+V40+X40+Z40</f>
        <v>0</v>
      </c>
      <c r="AC40" s="163">
        <f>C40+E40+G40+I40+K40+M40+O40+Q40+S40+U40+W40+Y40+AA40</f>
        <v>0</v>
      </c>
      <c r="AE40" s="254" t="str">
        <f>$AE$9</f>
        <v>07:00 - 07:59</v>
      </c>
      <c r="AF40" s="120">
        <f t="shared" ref="AF40:AO41" si="39">SUMIF($A$9:$A$32,$AE40,B$40:B$63)</f>
        <v>2106</v>
      </c>
      <c r="AG40" s="177">
        <f t="shared" si="39"/>
        <v>1671</v>
      </c>
      <c r="AH40" s="121">
        <f t="shared" si="39"/>
        <v>1284</v>
      </c>
      <c r="AI40" s="172">
        <f t="shared" si="39"/>
        <v>1066</v>
      </c>
      <c r="AJ40" s="120">
        <f t="shared" si="39"/>
        <v>1731</v>
      </c>
      <c r="AK40" s="122">
        <f t="shared" si="39"/>
        <v>1191</v>
      </c>
      <c r="AL40" s="121">
        <f t="shared" si="39"/>
        <v>2507</v>
      </c>
      <c r="AM40" s="172">
        <f t="shared" si="39"/>
        <v>2598</v>
      </c>
      <c r="AN40" s="120">
        <f t="shared" si="39"/>
        <v>227</v>
      </c>
      <c r="AO40" s="122">
        <f t="shared" si="39"/>
        <v>605</v>
      </c>
      <c r="AP40" s="121">
        <f t="shared" ref="AP40:AY41" si="40">SUMIF($A$9:$A$32,$AE40,L$40:L$63)</f>
        <v>984</v>
      </c>
      <c r="AQ40" s="120">
        <f t="shared" si="40"/>
        <v>1732</v>
      </c>
      <c r="AR40" s="171">
        <f t="shared" si="40"/>
        <v>2716</v>
      </c>
      <c r="AS40" s="173">
        <f t="shared" si="40"/>
        <v>2757</v>
      </c>
      <c r="AT40" s="120">
        <f t="shared" si="40"/>
        <v>1563</v>
      </c>
      <c r="AU40" s="122">
        <f t="shared" si="40"/>
        <v>1331</v>
      </c>
      <c r="AV40" s="121">
        <f t="shared" si="40"/>
        <v>2379</v>
      </c>
      <c r="AW40" s="172">
        <f t="shared" si="40"/>
        <v>1549</v>
      </c>
      <c r="AX40" s="120">
        <f t="shared" si="40"/>
        <v>365</v>
      </c>
      <c r="AY40" s="122">
        <f t="shared" si="40"/>
        <v>799</v>
      </c>
      <c r="AZ40" s="121">
        <f t="shared" ref="AZ40:BE41" si="41">SUMIF($A$9:$A$32,$AE40,V$40:V$63)</f>
        <v>1375</v>
      </c>
      <c r="BA40" s="172">
        <f t="shared" si="41"/>
        <v>2196</v>
      </c>
      <c r="BB40" s="120">
        <f t="shared" si="41"/>
        <v>1411</v>
      </c>
      <c r="BC40" s="122">
        <f t="shared" si="41"/>
        <v>1106</v>
      </c>
      <c r="BD40" s="21">
        <f t="shared" si="41"/>
        <v>3024</v>
      </c>
      <c r="BE40" s="176">
        <f t="shared" si="41"/>
        <v>3224</v>
      </c>
      <c r="BF40" s="162">
        <f>AF40+AH40+AJ40+AL40+AN40+AP40+AR40+AT40+AV40+AX40+AZ40+BB40+BD40</f>
        <v>21672</v>
      </c>
      <c r="BG40" s="163">
        <f>AG40+AI40+AK40+AM40+AO40+AQ40+AS40+AU40+AW40+AY40+BA40+BC40+BE40</f>
        <v>21825</v>
      </c>
      <c r="BI40" s="119" t="s">
        <v>16</v>
      </c>
      <c r="BJ40" s="123">
        <f>B40/B64</f>
        <v>0</v>
      </c>
      <c r="BK40" s="124">
        <f t="shared" ref="BK40" si="42">C40/C64</f>
        <v>0</v>
      </c>
      <c r="BL40" s="125">
        <f t="shared" ref="BL40" si="43">D40/D64</f>
        <v>0</v>
      </c>
      <c r="BM40" s="126">
        <f t="shared" ref="BM40" si="44">E40/E64</f>
        <v>0</v>
      </c>
      <c r="BN40" s="123">
        <f t="shared" ref="BN40" si="45">F40/F64</f>
        <v>0</v>
      </c>
      <c r="BO40" s="124">
        <f t="shared" ref="BO40" si="46">G40/G64</f>
        <v>0</v>
      </c>
      <c r="BP40" s="125">
        <f t="shared" ref="BP40" si="47">H40/H64</f>
        <v>0</v>
      </c>
      <c r="BQ40" s="126">
        <f t="shared" ref="BQ40" si="48">I40/I64</f>
        <v>0</v>
      </c>
      <c r="BR40" s="123">
        <f t="shared" ref="BR40" si="49">J40/J64</f>
        <v>0</v>
      </c>
      <c r="BS40" s="124">
        <f t="shared" ref="BS40" si="50">K40/K64</f>
        <v>0</v>
      </c>
      <c r="BT40" s="125">
        <f t="shared" ref="BT40" si="51">L40/L64</f>
        <v>0</v>
      </c>
      <c r="BU40" s="123">
        <f t="shared" ref="BU40" si="52">M40/M64</f>
        <v>0</v>
      </c>
      <c r="BV40" s="127">
        <f t="shared" ref="BV40" si="53">N40/N64</f>
        <v>0</v>
      </c>
      <c r="BW40" s="128">
        <f t="shared" ref="BW40" si="54">O40/O64</f>
        <v>0</v>
      </c>
      <c r="BX40" s="123">
        <f t="shared" ref="BX40" si="55">P40/P64</f>
        <v>0</v>
      </c>
      <c r="BY40" s="124">
        <f t="shared" ref="BY40" si="56">Q40/Q64</f>
        <v>0</v>
      </c>
      <c r="BZ40" s="125">
        <f t="shared" ref="BZ40" si="57">R40/R64</f>
        <v>0</v>
      </c>
      <c r="CA40" s="126">
        <f t="shared" ref="CA40" si="58">S40/S64</f>
        <v>0</v>
      </c>
      <c r="CB40" s="123">
        <f t="shared" ref="CB40" si="59">T40/T64</f>
        <v>0</v>
      </c>
      <c r="CC40" s="124">
        <f t="shared" ref="CC40" si="60">U40/U64</f>
        <v>0</v>
      </c>
      <c r="CD40" s="125">
        <f t="shared" ref="CD40" si="61">V40/V64</f>
        <v>0</v>
      </c>
      <c r="CE40" s="126">
        <f t="shared" ref="CE40" si="62">W40/W64</f>
        <v>0</v>
      </c>
      <c r="CF40" s="123">
        <f t="shared" ref="CF40" si="63">X40/X64</f>
        <v>0</v>
      </c>
      <c r="CG40" s="124">
        <f t="shared" ref="CG40" si="64">Y40/Y64</f>
        <v>0</v>
      </c>
      <c r="CH40" s="125">
        <f t="shared" ref="CH40" si="65">Z40/Z64</f>
        <v>0</v>
      </c>
      <c r="CI40" s="123">
        <f t="shared" ref="CI40" si="66">AA40/AA64</f>
        <v>0</v>
      </c>
      <c r="CJ40" s="129">
        <f t="shared" ref="CJ40" si="67">AB40/AB64</f>
        <v>0</v>
      </c>
      <c r="CK40" s="130">
        <f t="shared" ref="CK40" si="68">AC40/AC64</f>
        <v>0</v>
      </c>
    </row>
    <row r="41" spans="1:93" x14ac:dyDescent="0.25">
      <c r="A41" s="131" t="s">
        <v>17</v>
      </c>
      <c r="B41" s="180">
        <v>312</v>
      </c>
      <c r="C41" s="181">
        <v>0</v>
      </c>
      <c r="D41" s="182">
        <v>335</v>
      </c>
      <c r="E41" s="183">
        <v>1</v>
      </c>
      <c r="F41" s="180">
        <v>453</v>
      </c>
      <c r="G41" s="184">
        <v>2</v>
      </c>
      <c r="H41" s="182">
        <v>416</v>
      </c>
      <c r="I41" s="183">
        <v>34</v>
      </c>
      <c r="J41" s="180">
        <v>8</v>
      </c>
      <c r="K41" s="184">
        <v>28</v>
      </c>
      <c r="L41" s="182">
        <v>31</v>
      </c>
      <c r="M41" s="180">
        <v>73</v>
      </c>
      <c r="N41" s="185">
        <v>199</v>
      </c>
      <c r="O41" s="186">
        <v>147</v>
      </c>
      <c r="P41" s="180">
        <v>85</v>
      </c>
      <c r="Q41" s="184">
        <v>73</v>
      </c>
      <c r="R41" s="182">
        <v>54</v>
      </c>
      <c r="S41" s="183">
        <v>69</v>
      </c>
      <c r="T41" s="180">
        <v>1</v>
      </c>
      <c r="U41" s="184">
        <v>40</v>
      </c>
      <c r="V41" s="182">
        <v>26</v>
      </c>
      <c r="W41" s="183">
        <v>107</v>
      </c>
      <c r="X41" s="180">
        <v>5</v>
      </c>
      <c r="Y41" s="184">
        <v>0</v>
      </c>
      <c r="Z41" s="182">
        <v>0</v>
      </c>
      <c r="AA41" s="180">
        <v>0</v>
      </c>
      <c r="AB41" s="162">
        <f>B41+D41+F41+H41+J41+L41+N41+P41+R41+T41+V41+X41+Z41</f>
        <v>1925</v>
      </c>
      <c r="AC41" s="165">
        <f t="shared" ref="AC41:AC63" si="69">SUM(C41,E41,G41,I41,K41,M41,O41,Q41,S41,U41,W41,Y41,AA41)</f>
        <v>574</v>
      </c>
      <c r="AE41" s="256" t="str">
        <f>$AE$10</f>
        <v>08:00 - 08:59</v>
      </c>
      <c r="AF41" s="120">
        <f t="shared" si="39"/>
        <v>2179</v>
      </c>
      <c r="AG41" s="181">
        <f t="shared" si="39"/>
        <v>1668</v>
      </c>
      <c r="AH41" s="182">
        <f t="shared" si="39"/>
        <v>1086</v>
      </c>
      <c r="AI41" s="183">
        <f t="shared" si="39"/>
        <v>972</v>
      </c>
      <c r="AJ41" s="180">
        <f t="shared" si="39"/>
        <v>1357</v>
      </c>
      <c r="AK41" s="184">
        <f t="shared" si="39"/>
        <v>989</v>
      </c>
      <c r="AL41" s="182">
        <f t="shared" si="39"/>
        <v>2496</v>
      </c>
      <c r="AM41" s="183">
        <f t="shared" si="39"/>
        <v>2208</v>
      </c>
      <c r="AN41" s="180">
        <f t="shared" si="39"/>
        <v>229</v>
      </c>
      <c r="AO41" s="184">
        <f t="shared" si="39"/>
        <v>577</v>
      </c>
      <c r="AP41" s="182">
        <f t="shared" si="40"/>
        <v>816</v>
      </c>
      <c r="AQ41" s="180">
        <f t="shared" si="40"/>
        <v>1595</v>
      </c>
      <c r="AR41" s="185">
        <f t="shared" si="40"/>
        <v>2164</v>
      </c>
      <c r="AS41" s="186">
        <f t="shared" si="40"/>
        <v>2479</v>
      </c>
      <c r="AT41" s="180">
        <f t="shared" si="40"/>
        <v>1405</v>
      </c>
      <c r="AU41" s="184">
        <f t="shared" si="40"/>
        <v>1228</v>
      </c>
      <c r="AV41" s="182">
        <f t="shared" si="40"/>
        <v>2268</v>
      </c>
      <c r="AW41" s="183">
        <f t="shared" si="40"/>
        <v>1463</v>
      </c>
      <c r="AX41" s="180">
        <f t="shared" si="40"/>
        <v>274</v>
      </c>
      <c r="AY41" s="184">
        <f t="shared" si="40"/>
        <v>536</v>
      </c>
      <c r="AZ41" s="182">
        <f t="shared" si="41"/>
        <v>1026</v>
      </c>
      <c r="BA41" s="183">
        <f t="shared" si="41"/>
        <v>2230</v>
      </c>
      <c r="BB41" s="180">
        <f t="shared" si="41"/>
        <v>1220</v>
      </c>
      <c r="BC41" s="184">
        <f t="shared" si="41"/>
        <v>925</v>
      </c>
      <c r="BD41" s="182">
        <f t="shared" si="41"/>
        <v>2986</v>
      </c>
      <c r="BE41" s="180">
        <f t="shared" si="41"/>
        <v>2913</v>
      </c>
      <c r="BF41" s="164">
        <f>SUM(AF41,AH41,AJ41,AL41,AN41,AP41,AR41,AT41,AV41,AX41,AZ41,BB41,BD41)</f>
        <v>19506</v>
      </c>
      <c r="BG41" s="165">
        <f>SUM(AG41,AI41,AK41,AM41,AO41,AQ41,AS41,AU41,AW41,AY41,BA41,BC41,BE41)</f>
        <v>19783</v>
      </c>
      <c r="BI41" s="131" t="s">
        <v>17</v>
      </c>
      <c r="BJ41" s="123">
        <f t="shared" ref="BJ41:CI41" si="70">B41/B64</f>
        <v>9.2403376277210136E-3</v>
      </c>
      <c r="BK41" s="124">
        <f t="shared" si="70"/>
        <v>0</v>
      </c>
      <c r="BL41" s="125">
        <f t="shared" si="70"/>
        <v>1.9012485811577752E-2</v>
      </c>
      <c r="BM41" s="126">
        <f t="shared" si="70"/>
        <v>6.0277275467148887E-5</v>
      </c>
      <c r="BN41" s="123">
        <f t="shared" si="70"/>
        <v>2.2036289341830034E-2</v>
      </c>
      <c r="BO41" s="124">
        <f t="shared" si="70"/>
        <v>8.0755874989905517E-5</v>
      </c>
      <c r="BP41" s="125">
        <f t="shared" si="70"/>
        <v>9.5198864936610374E-3</v>
      </c>
      <c r="BQ41" s="126">
        <f t="shared" si="70"/>
        <v>6.8904020752269784E-4</v>
      </c>
      <c r="BR41" s="123">
        <f t="shared" si="70"/>
        <v>1.1778563015312131E-3</v>
      </c>
      <c r="BS41" s="124">
        <f t="shared" si="70"/>
        <v>4.0709508578075024E-3</v>
      </c>
      <c r="BT41" s="125">
        <f t="shared" si="70"/>
        <v>1.5497675348697696E-3</v>
      </c>
      <c r="BU41" s="123">
        <f t="shared" si="70"/>
        <v>3.4115337882045051E-3</v>
      </c>
      <c r="BV41" s="127">
        <f t="shared" si="70"/>
        <v>4.6222098343901702E-3</v>
      </c>
      <c r="BW41" s="128">
        <f t="shared" si="70"/>
        <v>3.6611790490896864E-3</v>
      </c>
      <c r="BX41" s="123">
        <f t="shared" si="70"/>
        <v>3.5907401149036836E-3</v>
      </c>
      <c r="BY41" s="124">
        <f t="shared" si="70"/>
        <v>3.7741701995657119E-3</v>
      </c>
      <c r="BZ41" s="125">
        <f t="shared" si="70"/>
        <v>1.6348278889528019E-3</v>
      </c>
      <c r="CA41" s="126">
        <f t="shared" si="70"/>
        <v>2.4181677998177612E-3</v>
      </c>
      <c r="CB41" s="123">
        <f t="shared" si="70"/>
        <v>1.5386982612709647E-4</v>
      </c>
      <c r="CC41" s="124">
        <f t="shared" si="70"/>
        <v>6.5563022455335188E-3</v>
      </c>
      <c r="CD41" s="125">
        <f t="shared" si="70"/>
        <v>9.3883151585180907E-4</v>
      </c>
      <c r="CE41" s="126">
        <f t="shared" si="70"/>
        <v>3.1101938784408338E-3</v>
      </c>
      <c r="CF41" s="123">
        <f t="shared" si="70"/>
        <v>2.1393119972616805E-4</v>
      </c>
      <c r="CG41" s="124">
        <f t="shared" si="70"/>
        <v>0</v>
      </c>
      <c r="CH41" s="125">
        <f t="shared" si="70"/>
        <v>0</v>
      </c>
      <c r="CI41" s="123">
        <f t="shared" si="70"/>
        <v>0</v>
      </c>
      <c r="CJ41" s="129">
        <f t="shared" ref="CJ41" si="71">AB41/AB64</f>
        <v>5.4654427860414013E-3</v>
      </c>
      <c r="CK41" s="130">
        <f t="shared" ref="CK41" si="72">AC41/AC64</f>
        <v>1.6350807427938231E-3</v>
      </c>
    </row>
    <row r="42" spans="1:93" ht="13.8" thickBot="1" x14ac:dyDescent="0.3">
      <c r="A42" s="139" t="s">
        <v>18</v>
      </c>
      <c r="B42" s="187">
        <v>1380</v>
      </c>
      <c r="C42" s="188">
        <v>534</v>
      </c>
      <c r="D42" s="189">
        <v>1032</v>
      </c>
      <c r="E42" s="190">
        <v>295</v>
      </c>
      <c r="F42" s="187">
        <v>1554</v>
      </c>
      <c r="G42" s="191">
        <v>416</v>
      </c>
      <c r="H42" s="189">
        <v>1729</v>
      </c>
      <c r="I42" s="190">
        <v>745</v>
      </c>
      <c r="J42" s="187">
        <v>72</v>
      </c>
      <c r="K42" s="191">
        <v>261</v>
      </c>
      <c r="L42" s="189">
        <v>353</v>
      </c>
      <c r="M42" s="187">
        <v>885</v>
      </c>
      <c r="N42" s="192">
        <v>1361</v>
      </c>
      <c r="O42" s="193">
        <v>1618</v>
      </c>
      <c r="P42" s="187">
        <v>725</v>
      </c>
      <c r="Q42" s="191">
        <v>704</v>
      </c>
      <c r="R42" s="189">
        <v>1171</v>
      </c>
      <c r="S42" s="190">
        <v>867</v>
      </c>
      <c r="T42" s="187">
        <v>97</v>
      </c>
      <c r="U42" s="191">
        <v>487</v>
      </c>
      <c r="V42" s="189">
        <v>579</v>
      </c>
      <c r="W42" s="190">
        <v>984</v>
      </c>
      <c r="X42" s="187">
        <v>817</v>
      </c>
      <c r="Y42" s="191">
        <v>638</v>
      </c>
      <c r="Z42" s="189">
        <v>2102</v>
      </c>
      <c r="AA42" s="187">
        <v>1417</v>
      </c>
      <c r="AB42" s="162">
        <f t="shared" si="38"/>
        <v>12972</v>
      </c>
      <c r="AC42" s="165">
        <f t="shared" si="69"/>
        <v>9851</v>
      </c>
      <c r="AE42" s="254"/>
      <c r="AF42" s="120"/>
      <c r="AG42" s="188"/>
      <c r="AH42" s="189"/>
      <c r="AI42" s="190"/>
      <c r="AJ42" s="187"/>
      <c r="AK42" s="191"/>
      <c r="AL42" s="189"/>
      <c r="AM42" s="190"/>
      <c r="AN42" s="187"/>
      <c r="AO42" s="191"/>
      <c r="AP42" s="189"/>
      <c r="AQ42" s="187"/>
      <c r="AR42" s="192"/>
      <c r="AS42" s="193"/>
      <c r="AT42" s="187"/>
      <c r="AU42" s="191"/>
      <c r="AV42" s="189"/>
      <c r="AW42" s="190"/>
      <c r="AX42" s="187"/>
      <c r="AY42" s="191"/>
      <c r="AZ42" s="189"/>
      <c r="BA42" s="190"/>
      <c r="BB42" s="187"/>
      <c r="BC42" s="191"/>
      <c r="BD42" s="189"/>
      <c r="BE42" s="187"/>
      <c r="BF42" s="164"/>
      <c r="BG42" s="165"/>
      <c r="BI42" s="139" t="s">
        <v>18</v>
      </c>
      <c r="BJ42" s="123">
        <f t="shared" ref="BJ42:CI42" si="73">B42/B64</f>
        <v>4.0870724122612175E-2</v>
      </c>
      <c r="BK42" s="124">
        <f t="shared" si="73"/>
        <v>1.4523498694516971E-2</v>
      </c>
      <c r="BL42" s="125">
        <f t="shared" si="73"/>
        <v>5.8569807037457434E-2</v>
      </c>
      <c r="BM42" s="126">
        <f t="shared" si="73"/>
        <v>1.7781796262808919E-2</v>
      </c>
      <c r="BN42" s="123">
        <f t="shared" si="73"/>
        <v>7.5594687940847394E-2</v>
      </c>
      <c r="BO42" s="124">
        <f t="shared" si="73"/>
        <v>1.6797221997900347E-2</v>
      </c>
      <c r="BP42" s="125">
        <f t="shared" si="73"/>
        <v>3.9567028239278684E-2</v>
      </c>
      <c r="BQ42" s="126">
        <f t="shared" si="73"/>
        <v>1.5098086900129702E-2</v>
      </c>
      <c r="BR42" s="123">
        <f t="shared" si="73"/>
        <v>1.0600706713780919E-2</v>
      </c>
      <c r="BS42" s="124">
        <f t="shared" si="73"/>
        <v>3.7947077638848505E-2</v>
      </c>
      <c r="BT42" s="125">
        <f t="shared" si="73"/>
        <v>1.7647352897065441E-2</v>
      </c>
      <c r="BU42" s="123">
        <f t="shared" si="73"/>
        <v>4.1359005514534065E-2</v>
      </c>
      <c r="BV42" s="127">
        <f t="shared" si="73"/>
        <v>3.1612198917613174E-2</v>
      </c>
      <c r="BW42" s="128">
        <f t="shared" si="73"/>
        <v>4.0297875519912332E-2</v>
      </c>
      <c r="BX42" s="123">
        <f t="shared" si="73"/>
        <v>3.062690098006083E-2</v>
      </c>
      <c r="BY42" s="124">
        <f t="shared" si="73"/>
        <v>3.6397476993072074E-2</v>
      </c>
      <c r="BZ42" s="125">
        <f t="shared" si="73"/>
        <v>3.5451545517846871E-2</v>
      </c>
      <c r="CA42" s="126">
        <f t="shared" si="73"/>
        <v>3.0384804093362305E-2</v>
      </c>
      <c r="CB42" s="123">
        <f t="shared" si="73"/>
        <v>1.4925373134328358E-2</v>
      </c>
      <c r="CC42" s="124">
        <f t="shared" si="73"/>
        <v>7.9822979839370589E-2</v>
      </c>
      <c r="CD42" s="125">
        <f t="shared" si="73"/>
        <v>2.0907055679930672E-2</v>
      </c>
      <c r="CE42" s="126">
        <f t="shared" si="73"/>
        <v>2.8602156788652154E-2</v>
      </c>
      <c r="CF42" s="123">
        <f t="shared" si="73"/>
        <v>3.4956358035255861E-2</v>
      </c>
      <c r="CG42" s="124">
        <f t="shared" si="73"/>
        <v>5.8457027670881435E-2</v>
      </c>
      <c r="CH42" s="125">
        <f t="shared" si="73"/>
        <v>4.0070915225803992E-2</v>
      </c>
      <c r="CI42" s="123">
        <f t="shared" si="73"/>
        <v>2.5365172561936131E-2</v>
      </c>
      <c r="CJ42" s="129">
        <f t="shared" ref="CJ42" si="74">AB42/AB64</f>
        <v>3.6829986400274836E-2</v>
      </c>
      <c r="CK42" s="130">
        <f t="shared" ref="CK42" si="75">AC42/AC64</f>
        <v>2.8061289890700263E-2</v>
      </c>
    </row>
    <row r="43" spans="1:93" ht="14.4" thickTop="1" thickBot="1" x14ac:dyDescent="0.3">
      <c r="A43" s="131" t="s">
        <v>19</v>
      </c>
      <c r="B43" s="180">
        <v>1988</v>
      </c>
      <c r="C43" s="181">
        <v>1593</v>
      </c>
      <c r="D43" s="182">
        <v>1226</v>
      </c>
      <c r="E43" s="183">
        <v>913</v>
      </c>
      <c r="F43" s="180">
        <v>1926</v>
      </c>
      <c r="G43" s="184">
        <v>1029</v>
      </c>
      <c r="H43" s="182">
        <v>2476</v>
      </c>
      <c r="I43" s="183">
        <v>1950</v>
      </c>
      <c r="J43" s="180">
        <v>195</v>
      </c>
      <c r="K43" s="184">
        <v>561</v>
      </c>
      <c r="L43" s="182">
        <v>939</v>
      </c>
      <c r="M43" s="180">
        <v>1535</v>
      </c>
      <c r="N43" s="185">
        <v>2396</v>
      </c>
      <c r="O43" s="186">
        <v>2458</v>
      </c>
      <c r="P43" s="180">
        <v>1524</v>
      </c>
      <c r="Q43" s="184">
        <v>1333</v>
      </c>
      <c r="R43" s="182">
        <v>2114</v>
      </c>
      <c r="S43" s="183">
        <v>1450</v>
      </c>
      <c r="T43" s="180">
        <v>322</v>
      </c>
      <c r="U43" s="184">
        <v>849</v>
      </c>
      <c r="V43" s="182">
        <v>1195</v>
      </c>
      <c r="W43" s="183">
        <v>1780</v>
      </c>
      <c r="X43" s="180">
        <v>1367</v>
      </c>
      <c r="Y43" s="184">
        <v>1010</v>
      </c>
      <c r="Z43" s="182">
        <v>2753</v>
      </c>
      <c r="AA43" s="180">
        <v>2389</v>
      </c>
      <c r="AB43" s="162">
        <f t="shared" si="38"/>
        <v>20421</v>
      </c>
      <c r="AC43" s="165">
        <f t="shared" si="69"/>
        <v>18850</v>
      </c>
      <c r="AE43" s="251" t="s">
        <v>13</v>
      </c>
      <c r="AF43" s="14">
        <f t="shared" ref="AF43:BG43" si="76">SUM(AF40:AF42)</f>
        <v>4285</v>
      </c>
      <c r="AG43" s="1">
        <f t="shared" si="76"/>
        <v>3339</v>
      </c>
      <c r="AH43" s="14">
        <f t="shared" si="76"/>
        <v>2370</v>
      </c>
      <c r="AI43" s="1">
        <f t="shared" si="76"/>
        <v>2038</v>
      </c>
      <c r="AJ43" s="14">
        <f t="shared" si="76"/>
        <v>3088</v>
      </c>
      <c r="AK43" s="1">
        <f t="shared" si="76"/>
        <v>2180</v>
      </c>
      <c r="AL43" s="14">
        <f t="shared" si="76"/>
        <v>5003</v>
      </c>
      <c r="AM43" s="1">
        <f t="shared" si="76"/>
        <v>4806</v>
      </c>
      <c r="AN43" s="14">
        <f t="shared" si="76"/>
        <v>456</v>
      </c>
      <c r="AO43" s="1">
        <f t="shared" si="76"/>
        <v>1182</v>
      </c>
      <c r="AP43" s="14">
        <f t="shared" si="76"/>
        <v>1800</v>
      </c>
      <c r="AQ43" s="1">
        <f t="shared" si="76"/>
        <v>3327</v>
      </c>
      <c r="AR43" s="14">
        <f t="shared" si="76"/>
        <v>4880</v>
      </c>
      <c r="AS43" s="1">
        <f t="shared" si="76"/>
        <v>5236</v>
      </c>
      <c r="AT43" s="14">
        <f t="shared" si="76"/>
        <v>2968</v>
      </c>
      <c r="AU43" s="1">
        <f t="shared" si="76"/>
        <v>2559</v>
      </c>
      <c r="AV43" s="14">
        <f t="shared" si="76"/>
        <v>4647</v>
      </c>
      <c r="AW43" s="1">
        <f t="shared" si="76"/>
        <v>3012</v>
      </c>
      <c r="AX43" s="14">
        <f t="shared" si="76"/>
        <v>639</v>
      </c>
      <c r="AY43" s="1">
        <f t="shared" si="76"/>
        <v>1335</v>
      </c>
      <c r="AZ43" s="14">
        <f t="shared" si="76"/>
        <v>2401</v>
      </c>
      <c r="BA43" s="1">
        <f t="shared" si="76"/>
        <v>4426</v>
      </c>
      <c r="BB43" s="14">
        <f t="shared" si="76"/>
        <v>2631</v>
      </c>
      <c r="BC43" s="1">
        <f t="shared" si="76"/>
        <v>2031</v>
      </c>
      <c r="BD43" s="14">
        <f t="shared" si="76"/>
        <v>6010</v>
      </c>
      <c r="BE43" s="1">
        <f t="shared" si="76"/>
        <v>6137</v>
      </c>
      <c r="BF43" s="166">
        <f t="shared" si="76"/>
        <v>41178</v>
      </c>
      <c r="BG43" s="167">
        <f t="shared" si="76"/>
        <v>41608</v>
      </c>
      <c r="BI43" s="131" t="s">
        <v>19</v>
      </c>
      <c r="BJ43" s="123">
        <f t="shared" ref="BJ43:CI43" si="77">B43/B64</f>
        <v>5.8877535909965938E-2</v>
      </c>
      <c r="BK43" s="124">
        <f t="shared" si="77"/>
        <v>4.3325718015665794E-2</v>
      </c>
      <c r="BL43" s="125">
        <f t="shared" si="77"/>
        <v>6.9580022701475591E-2</v>
      </c>
      <c r="BM43" s="126">
        <f t="shared" si="77"/>
        <v>5.5033152501506935E-2</v>
      </c>
      <c r="BN43" s="123">
        <f t="shared" si="77"/>
        <v>9.3690713625529012E-2</v>
      </c>
      <c r="BO43" s="124">
        <f t="shared" si="77"/>
        <v>4.1548897682306386E-2</v>
      </c>
      <c r="BP43" s="125">
        <f t="shared" si="77"/>
        <v>5.6661632111309444E-2</v>
      </c>
      <c r="BQ43" s="126">
        <f t="shared" si="77"/>
        <v>3.9518482490272372E-2</v>
      </c>
      <c r="BR43" s="123">
        <f t="shared" si="77"/>
        <v>2.8710247349823321E-2</v>
      </c>
      <c r="BS43" s="124">
        <f t="shared" si="77"/>
        <v>8.1564408258214594E-2</v>
      </c>
      <c r="BT43" s="125">
        <f t="shared" si="77"/>
        <v>4.6942958556216566E-2</v>
      </c>
      <c r="BU43" s="123">
        <f t="shared" si="77"/>
        <v>7.1735676231423504E-2</v>
      </c>
      <c r="BV43" s="127">
        <f t="shared" si="77"/>
        <v>5.5652335493461547E-2</v>
      </c>
      <c r="BW43" s="128">
        <f t="shared" si="77"/>
        <v>6.1218898657567682E-2</v>
      </c>
      <c r="BX43" s="123">
        <f t="shared" si="77"/>
        <v>6.4379858060155462E-2</v>
      </c>
      <c r="BY43" s="124">
        <f t="shared" si="77"/>
        <v>6.8917381863302651E-2</v>
      </c>
      <c r="BZ43" s="125">
        <f t="shared" si="77"/>
        <v>6.4000484393448576E-2</v>
      </c>
      <c r="CA43" s="126">
        <f t="shared" si="77"/>
        <v>5.0816569706315276E-2</v>
      </c>
      <c r="CB43" s="123">
        <f t="shared" si="77"/>
        <v>4.9546084012925068E-2</v>
      </c>
      <c r="CC43" s="124">
        <f t="shared" si="77"/>
        <v>0.13915751516144895</v>
      </c>
      <c r="CD43" s="125">
        <f t="shared" si="77"/>
        <v>4.315014082472738E-2</v>
      </c>
      <c r="CE43" s="126">
        <f t="shared" si="77"/>
        <v>5.1739673865651252E-2</v>
      </c>
      <c r="CF43" s="123">
        <f t="shared" si="77"/>
        <v>5.848879000513435E-2</v>
      </c>
      <c r="CG43" s="124">
        <f t="shared" si="77"/>
        <v>9.2541689573025471E-2</v>
      </c>
      <c r="CH43" s="125">
        <f t="shared" si="77"/>
        <v>5.2481079741502561E-2</v>
      </c>
      <c r="CI43" s="123">
        <f t="shared" si="77"/>
        <v>4.2764571101245881E-2</v>
      </c>
      <c r="CJ43" s="129">
        <f t="shared" ref="CJ43" si="78">AB43/AB64</f>
        <v>5.7979120588961791E-2</v>
      </c>
      <c r="CK43" s="130">
        <f t="shared" ref="CK43" si="79">AC43/AC64</f>
        <v>5.3695595821713529E-2</v>
      </c>
    </row>
    <row r="44" spans="1:93" ht="13.8" thickTop="1" x14ac:dyDescent="0.25">
      <c r="A44" s="139" t="s">
        <v>20</v>
      </c>
      <c r="B44" s="266">
        <v>2106</v>
      </c>
      <c r="C44" s="267">
        <v>1671</v>
      </c>
      <c r="D44" s="268">
        <v>1284</v>
      </c>
      <c r="E44" s="269">
        <v>1066</v>
      </c>
      <c r="F44" s="266">
        <v>1731</v>
      </c>
      <c r="G44" s="270">
        <v>1191</v>
      </c>
      <c r="H44" s="268">
        <v>2507</v>
      </c>
      <c r="I44" s="269">
        <v>2598</v>
      </c>
      <c r="J44" s="266">
        <v>227</v>
      </c>
      <c r="K44" s="270">
        <v>605</v>
      </c>
      <c r="L44" s="268">
        <v>984</v>
      </c>
      <c r="M44" s="266">
        <v>1732</v>
      </c>
      <c r="N44" s="271">
        <v>2716</v>
      </c>
      <c r="O44" s="272">
        <v>2757</v>
      </c>
      <c r="P44" s="266">
        <v>1563</v>
      </c>
      <c r="Q44" s="270">
        <v>1331</v>
      </c>
      <c r="R44" s="268">
        <v>2379</v>
      </c>
      <c r="S44" s="269">
        <v>1549</v>
      </c>
      <c r="T44" s="266">
        <v>365</v>
      </c>
      <c r="U44" s="270">
        <v>799</v>
      </c>
      <c r="V44" s="268">
        <v>1375</v>
      </c>
      <c r="W44" s="269">
        <v>2196</v>
      </c>
      <c r="X44" s="266">
        <v>1411</v>
      </c>
      <c r="Y44" s="270">
        <v>1106</v>
      </c>
      <c r="Z44" s="268">
        <v>3024</v>
      </c>
      <c r="AA44" s="266">
        <v>3224</v>
      </c>
      <c r="AB44" s="286">
        <f t="shared" si="38"/>
        <v>21672</v>
      </c>
      <c r="AC44" s="287">
        <f t="shared" si="69"/>
        <v>21825</v>
      </c>
      <c r="BI44" s="139" t="s">
        <v>20</v>
      </c>
      <c r="BJ44" s="123">
        <f t="shared" ref="BJ44:CI44" si="80">B44/B64</f>
        <v>6.2372278987116836E-2</v>
      </c>
      <c r="BK44" s="124">
        <f t="shared" si="80"/>
        <v>4.5447127937336816E-2</v>
      </c>
      <c r="BL44" s="125">
        <f t="shared" si="80"/>
        <v>7.2871736662883088E-2</v>
      </c>
      <c r="BM44" s="126">
        <f t="shared" si="80"/>
        <v>6.4255575647980706E-2</v>
      </c>
      <c r="BN44" s="123">
        <f t="shared" si="80"/>
        <v>8.4204893710171716E-2</v>
      </c>
      <c r="BO44" s="124">
        <f t="shared" si="80"/>
        <v>4.8090123556488736E-2</v>
      </c>
      <c r="BP44" s="125">
        <f t="shared" si="80"/>
        <v>5.737104672982745E-2</v>
      </c>
      <c r="BQ44" s="126">
        <f t="shared" si="80"/>
        <v>5.2650778210116732E-2</v>
      </c>
      <c r="BR44" s="123">
        <f t="shared" si="80"/>
        <v>3.3421672555948176E-2</v>
      </c>
      <c r="BS44" s="124">
        <f t="shared" si="80"/>
        <v>8.7961616749054963E-2</v>
      </c>
      <c r="BT44" s="125">
        <f t="shared" si="80"/>
        <v>4.9192621106833978E-2</v>
      </c>
      <c r="BU44" s="123">
        <f t="shared" si="80"/>
        <v>8.0942144125619217E-2</v>
      </c>
      <c r="BV44" s="127">
        <f t="shared" si="80"/>
        <v>6.308503472464172E-2</v>
      </c>
      <c r="BW44" s="128">
        <f t="shared" si="80"/>
        <v>6.8665786655375954E-2</v>
      </c>
      <c r="BX44" s="123">
        <f t="shared" si="80"/>
        <v>6.6027374112875972E-2</v>
      </c>
      <c r="BY44" s="124">
        <f t="shared" si="80"/>
        <v>6.8813979940026887E-2</v>
      </c>
      <c r="BZ44" s="125">
        <f t="shared" si="80"/>
        <v>7.202325088553177E-2</v>
      </c>
      <c r="CA44" s="126">
        <f t="shared" si="80"/>
        <v>5.4286114810401624E-2</v>
      </c>
      <c r="CB44" s="123">
        <f t="shared" si="80"/>
        <v>5.6162486536390215E-2</v>
      </c>
      <c r="CC44" s="124">
        <f t="shared" si="80"/>
        <v>0.13096213735453205</v>
      </c>
      <c r="CD44" s="125">
        <f t="shared" si="80"/>
        <v>4.9649743626778362E-2</v>
      </c>
      <c r="CE44" s="126">
        <f t="shared" si="80"/>
        <v>6.3831642589309068E-2</v>
      </c>
      <c r="CF44" s="123">
        <f t="shared" si="80"/>
        <v>6.0371384562724631E-2</v>
      </c>
      <c r="CG44" s="124">
        <f t="shared" si="80"/>
        <v>0.10133773135422393</v>
      </c>
      <c r="CH44" s="125">
        <f t="shared" si="80"/>
        <v>5.7647215814857884E-2</v>
      </c>
      <c r="CI44" s="123">
        <f t="shared" si="80"/>
        <v>5.7711585278533581E-2</v>
      </c>
      <c r="CJ44" s="129">
        <f t="shared" ref="CJ44" si="81">AB44/AB64</f>
        <v>6.1530948602124283E-2</v>
      </c>
      <c r="CK44" s="130">
        <f t="shared" ref="CK44" si="82">AC44/AC64</f>
        <v>6.2170099671559564E-2</v>
      </c>
    </row>
    <row r="45" spans="1:93" ht="13.8" thickBot="1" x14ac:dyDescent="0.3">
      <c r="A45" s="131" t="s">
        <v>21</v>
      </c>
      <c r="B45" s="273">
        <v>2179</v>
      </c>
      <c r="C45" s="274">
        <v>1668</v>
      </c>
      <c r="D45" s="275">
        <v>1086</v>
      </c>
      <c r="E45" s="276">
        <v>972</v>
      </c>
      <c r="F45" s="273">
        <v>1357</v>
      </c>
      <c r="G45" s="277">
        <v>989</v>
      </c>
      <c r="H45" s="275">
        <v>2496</v>
      </c>
      <c r="I45" s="276">
        <v>2208</v>
      </c>
      <c r="J45" s="273">
        <v>229</v>
      </c>
      <c r="K45" s="277">
        <v>577</v>
      </c>
      <c r="L45" s="275">
        <v>816</v>
      </c>
      <c r="M45" s="273">
        <v>1595</v>
      </c>
      <c r="N45" s="278">
        <v>2164</v>
      </c>
      <c r="O45" s="279">
        <v>2479</v>
      </c>
      <c r="P45" s="273">
        <v>1405</v>
      </c>
      <c r="Q45" s="277">
        <v>1228</v>
      </c>
      <c r="R45" s="275">
        <v>2268</v>
      </c>
      <c r="S45" s="276">
        <v>1463</v>
      </c>
      <c r="T45" s="273">
        <v>274</v>
      </c>
      <c r="U45" s="277">
        <v>536</v>
      </c>
      <c r="V45" s="275">
        <v>1026</v>
      </c>
      <c r="W45" s="276">
        <v>2230</v>
      </c>
      <c r="X45" s="273">
        <v>1220</v>
      </c>
      <c r="Y45" s="277">
        <v>925</v>
      </c>
      <c r="Z45" s="275">
        <v>2986</v>
      </c>
      <c r="AA45" s="273">
        <v>2913</v>
      </c>
      <c r="AB45" s="286">
        <f t="shared" si="38"/>
        <v>19506</v>
      </c>
      <c r="AC45" s="287">
        <f t="shared" si="69"/>
        <v>19783</v>
      </c>
      <c r="AE45" t="s">
        <v>85</v>
      </c>
      <c r="BI45" s="131" t="s">
        <v>21</v>
      </c>
      <c r="BJ45" s="123">
        <f t="shared" ref="BJ45:CI45" si="83">B45/B64</f>
        <v>6.453428106026951E-2</v>
      </c>
      <c r="BK45" s="124">
        <f t="shared" si="83"/>
        <v>4.5365535248041773E-2</v>
      </c>
      <c r="BL45" s="125">
        <f t="shared" si="83"/>
        <v>6.1634506242905791E-2</v>
      </c>
      <c r="BM45" s="126">
        <f t="shared" si="83"/>
        <v>5.8589511754068714E-2</v>
      </c>
      <c r="BN45" s="123">
        <f t="shared" si="83"/>
        <v>6.6011577564819776E-2</v>
      </c>
      <c r="BO45" s="124">
        <f t="shared" si="83"/>
        <v>3.9933780182508274E-2</v>
      </c>
      <c r="BP45" s="125">
        <f t="shared" si="83"/>
        <v>5.7119318961966224E-2</v>
      </c>
      <c r="BQ45" s="126">
        <f t="shared" si="83"/>
        <v>4.4747081712062257E-2</v>
      </c>
      <c r="BR45" s="123">
        <f t="shared" si="83"/>
        <v>3.3716136631330974E-2</v>
      </c>
      <c r="BS45" s="124">
        <f t="shared" si="83"/>
        <v>8.3890665891247454E-2</v>
      </c>
      <c r="BT45" s="125">
        <f t="shared" si="83"/>
        <v>4.0793880917862319E-2</v>
      </c>
      <c r="BU45" s="123">
        <f t="shared" si="83"/>
        <v>7.453967660529022E-2</v>
      </c>
      <c r="BV45" s="127">
        <f t="shared" si="83"/>
        <v>5.0263628550855921E-2</v>
      </c>
      <c r="BW45" s="128">
        <f t="shared" si="83"/>
        <v>6.1741924236009063E-2</v>
      </c>
      <c r="BX45" s="123">
        <f t="shared" si="83"/>
        <v>5.9352821899290302E-2</v>
      </c>
      <c r="BY45" s="124">
        <f t="shared" si="83"/>
        <v>6.3488780891324578E-2</v>
      </c>
      <c r="BZ45" s="125">
        <f t="shared" si="83"/>
        <v>6.8662771336017683E-2</v>
      </c>
      <c r="CA45" s="126">
        <f t="shared" si="83"/>
        <v>5.1272166538164993E-2</v>
      </c>
      <c r="CB45" s="123">
        <f t="shared" si="83"/>
        <v>4.2160332358824437E-2</v>
      </c>
      <c r="CC45" s="124">
        <f t="shared" si="83"/>
        <v>8.7854450090149153E-2</v>
      </c>
      <c r="CD45" s="125">
        <f t="shared" si="83"/>
        <v>3.7047735971690622E-2</v>
      </c>
      <c r="CE45" s="126">
        <f t="shared" si="83"/>
        <v>6.4819928494608034E-2</v>
      </c>
      <c r="CF45" s="123">
        <f t="shared" si="83"/>
        <v>5.2199212733185008E-2</v>
      </c>
      <c r="CG45" s="124">
        <f t="shared" si="83"/>
        <v>8.4753527579255999E-2</v>
      </c>
      <c r="CH45" s="125">
        <f t="shared" si="83"/>
        <v>5.6922812970623557E-2</v>
      </c>
      <c r="CI45" s="123">
        <f t="shared" si="83"/>
        <v>5.2144493770585706E-2</v>
      </c>
      <c r="CJ45" s="129">
        <f t="shared" ref="CJ45" si="84">AB45/AB64</f>
        <v>5.5381260771181072E-2</v>
      </c>
      <c r="CK45" s="130">
        <f t="shared" ref="CK45" si="85">AC45/AC64</f>
        <v>5.6353314171934149E-2</v>
      </c>
    </row>
    <row r="46" spans="1:93" ht="14.4" thickTop="1" thickBot="1" x14ac:dyDescent="0.3">
      <c r="A46" s="139" t="s">
        <v>22</v>
      </c>
      <c r="B46" s="187">
        <v>2029</v>
      </c>
      <c r="C46" s="188">
        <v>1689</v>
      </c>
      <c r="D46" s="189">
        <v>1294</v>
      </c>
      <c r="E46" s="190">
        <v>792</v>
      </c>
      <c r="F46" s="187">
        <v>1351</v>
      </c>
      <c r="G46" s="191">
        <v>744</v>
      </c>
      <c r="H46" s="189">
        <v>2659</v>
      </c>
      <c r="I46" s="190">
        <v>2151</v>
      </c>
      <c r="J46" s="187">
        <v>190</v>
      </c>
      <c r="K46" s="191">
        <v>541</v>
      </c>
      <c r="L46" s="189">
        <v>684</v>
      </c>
      <c r="M46" s="187">
        <v>1706</v>
      </c>
      <c r="N46" s="192">
        <v>1931</v>
      </c>
      <c r="O46" s="193">
        <v>2781</v>
      </c>
      <c r="P46" s="187">
        <v>1301</v>
      </c>
      <c r="Q46" s="191">
        <v>960</v>
      </c>
      <c r="R46" s="189">
        <v>2148</v>
      </c>
      <c r="S46" s="190">
        <v>1385</v>
      </c>
      <c r="T46" s="187">
        <v>220</v>
      </c>
      <c r="U46" s="191">
        <v>373</v>
      </c>
      <c r="V46" s="189">
        <v>979</v>
      </c>
      <c r="W46" s="190">
        <v>2667</v>
      </c>
      <c r="X46" s="187">
        <v>1192</v>
      </c>
      <c r="Y46" s="191">
        <v>644</v>
      </c>
      <c r="Z46" s="189">
        <v>3001</v>
      </c>
      <c r="AA46" s="187">
        <v>2757</v>
      </c>
      <c r="AB46" s="162">
        <f t="shared" si="38"/>
        <v>18979</v>
      </c>
      <c r="AC46" s="165">
        <f t="shared" si="69"/>
        <v>19190</v>
      </c>
      <c r="AE46" s="290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39" t="s">
        <v>22</v>
      </c>
      <c r="BJ46" s="123">
        <f t="shared" ref="BJ46:CI46" si="86">B46/B64</f>
        <v>6.0091811046942098E-2</v>
      </c>
      <c r="BK46" s="124">
        <f t="shared" si="86"/>
        <v>4.5936684073107047E-2</v>
      </c>
      <c r="BL46" s="125">
        <f t="shared" si="86"/>
        <v>7.3439273552780931E-2</v>
      </c>
      <c r="BM46" s="126">
        <f t="shared" si="86"/>
        <v>4.7739602169981916E-2</v>
      </c>
      <c r="BN46" s="123">
        <f t="shared" si="86"/>
        <v>6.5719706182808771E-2</v>
      </c>
      <c r="BO46" s="124">
        <f t="shared" si="86"/>
        <v>3.0041185496244852E-2</v>
      </c>
      <c r="BP46" s="125">
        <f t="shared" si="86"/>
        <v>6.0849466794818986E-2</v>
      </c>
      <c r="BQ46" s="126">
        <f t="shared" si="86"/>
        <v>4.3591926070038908E-2</v>
      </c>
      <c r="BR46" s="123">
        <f t="shared" si="86"/>
        <v>2.7974087161366314E-2</v>
      </c>
      <c r="BS46" s="124">
        <f t="shared" si="86"/>
        <v>7.8656586216923521E-2</v>
      </c>
      <c r="BT46" s="125">
        <f t="shared" si="86"/>
        <v>3.4194870769384593E-2</v>
      </c>
      <c r="BU46" s="123">
        <f t="shared" si="86"/>
        <v>7.9727077296943644E-2</v>
      </c>
      <c r="BV46" s="127">
        <f t="shared" si="86"/>
        <v>4.4851694423152857E-2</v>
      </c>
      <c r="BW46" s="128">
        <f t="shared" si="86"/>
        <v>6.9263530173594684E-2</v>
      </c>
      <c r="BX46" s="123">
        <f t="shared" si="86"/>
        <v>5.4959445758702263E-2</v>
      </c>
      <c r="BY46" s="124">
        <f t="shared" si="86"/>
        <v>4.9632923172371009E-2</v>
      </c>
      <c r="BZ46" s="125">
        <f t="shared" si="86"/>
        <v>6.5029820471678115E-2</v>
      </c>
      <c r="CA46" s="126">
        <f t="shared" si="86"/>
        <v>4.8538585547066658E-2</v>
      </c>
      <c r="CB46" s="123">
        <f t="shared" si="86"/>
        <v>3.3851361747961224E-2</v>
      </c>
      <c r="CC46" s="124">
        <f t="shared" si="86"/>
        <v>6.1137518439600066E-2</v>
      </c>
      <c r="CD46" s="125">
        <f t="shared" si="86"/>
        <v>3.5350617462266191E-2</v>
      </c>
      <c r="CE46" s="126">
        <f t="shared" si="86"/>
        <v>7.7522309100950496E-2</v>
      </c>
      <c r="CF46" s="123">
        <f t="shared" si="86"/>
        <v>5.1001198014718467E-2</v>
      </c>
      <c r="CG46" s="124">
        <f t="shared" si="86"/>
        <v>5.9006780282206343E-2</v>
      </c>
      <c r="CH46" s="125">
        <f t="shared" si="86"/>
        <v>5.720876146176869E-2</v>
      </c>
      <c r="CI46" s="123">
        <f t="shared" si="86"/>
        <v>4.9351997708721181E-2</v>
      </c>
      <c r="CJ46" s="129">
        <f t="shared" ref="CJ46" si="87">AB46/AB64</f>
        <v>5.3885007083781689E-2</v>
      </c>
      <c r="CK46" s="130">
        <f t="shared" ref="CK46" si="88">AC46/AC64</f>
        <v>5.4664110547410223E-2</v>
      </c>
    </row>
    <row r="47" spans="1:93" ht="15" thickTop="1" thickBot="1" x14ac:dyDescent="0.35">
      <c r="A47" s="131" t="s">
        <v>23</v>
      </c>
      <c r="B47" s="180">
        <v>2116</v>
      </c>
      <c r="C47" s="181">
        <v>1677</v>
      </c>
      <c r="D47" s="182">
        <v>1072</v>
      </c>
      <c r="E47" s="183">
        <v>678</v>
      </c>
      <c r="F47" s="180">
        <v>1252</v>
      </c>
      <c r="G47" s="184">
        <v>714</v>
      </c>
      <c r="H47" s="182">
        <v>2372</v>
      </c>
      <c r="I47" s="183">
        <v>2310</v>
      </c>
      <c r="J47" s="180">
        <v>246</v>
      </c>
      <c r="K47" s="184">
        <v>679</v>
      </c>
      <c r="L47" s="182">
        <v>551</v>
      </c>
      <c r="M47" s="180">
        <v>1384</v>
      </c>
      <c r="N47" s="185">
        <v>1817</v>
      </c>
      <c r="O47" s="186">
        <v>2121</v>
      </c>
      <c r="P47" s="180">
        <v>1358</v>
      </c>
      <c r="Q47" s="184">
        <v>844</v>
      </c>
      <c r="R47" s="182">
        <v>1954</v>
      </c>
      <c r="S47" s="183">
        <v>1134</v>
      </c>
      <c r="T47" s="180">
        <v>230</v>
      </c>
      <c r="U47" s="184">
        <v>267</v>
      </c>
      <c r="V47" s="182">
        <v>882</v>
      </c>
      <c r="W47" s="183">
        <v>2109</v>
      </c>
      <c r="X47" s="180">
        <v>994</v>
      </c>
      <c r="Y47" s="184">
        <v>479</v>
      </c>
      <c r="Z47" s="182">
        <v>2863</v>
      </c>
      <c r="AA47" s="180">
        <v>2771</v>
      </c>
      <c r="AB47" s="162">
        <f t="shared" si="38"/>
        <v>17707</v>
      </c>
      <c r="AC47" s="165">
        <f t="shared" si="69"/>
        <v>17167</v>
      </c>
      <c r="AE47" s="291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68" t="s">
        <v>14</v>
      </c>
      <c r="BG47" s="169" t="s">
        <v>15</v>
      </c>
      <c r="BI47" s="131" t="s">
        <v>23</v>
      </c>
      <c r="BJ47" s="123">
        <f t="shared" ref="BJ47:CI47" si="89">B47/B64</f>
        <v>6.2668443654672001E-2</v>
      </c>
      <c r="BK47" s="124">
        <f t="shared" si="89"/>
        <v>4.5610313315926895E-2</v>
      </c>
      <c r="BL47" s="125">
        <f t="shared" si="89"/>
        <v>6.0839954597048808E-2</v>
      </c>
      <c r="BM47" s="126">
        <f t="shared" si="89"/>
        <v>4.0867992766726945E-2</v>
      </c>
      <c r="BN47" s="123">
        <f t="shared" si="89"/>
        <v>6.0903828379627378E-2</v>
      </c>
      <c r="BO47" s="124">
        <f t="shared" si="89"/>
        <v>2.882984737139627E-2</v>
      </c>
      <c r="BP47" s="125">
        <f t="shared" si="89"/>
        <v>5.4281660487894186E-2</v>
      </c>
      <c r="BQ47" s="126">
        <f t="shared" si="89"/>
        <v>4.681420233463035E-2</v>
      </c>
      <c r="BR47" s="123">
        <f t="shared" si="89"/>
        <v>3.6219081272084806E-2</v>
      </c>
      <c r="BS47" s="124">
        <f t="shared" si="89"/>
        <v>9.8720558301831934E-2</v>
      </c>
      <c r="BT47" s="125">
        <f t="shared" si="89"/>
        <v>2.7545868119782033E-2</v>
      </c>
      <c r="BU47" s="123">
        <f t="shared" si="89"/>
        <v>6.467894195719226E-2</v>
      </c>
      <c r="BV47" s="127">
        <f t="shared" si="89"/>
        <v>4.2203795322044921E-2</v>
      </c>
      <c r="BW47" s="128">
        <f t="shared" si="89"/>
        <v>5.2825583422579758E-2</v>
      </c>
      <c r="BX47" s="123">
        <f t="shared" si="89"/>
        <v>5.7367353835755322E-2</v>
      </c>
      <c r="BY47" s="124">
        <f t="shared" si="89"/>
        <v>4.3635611622376176E-2</v>
      </c>
      <c r="BZ47" s="125">
        <f t="shared" si="89"/>
        <v>5.9156549907662496E-2</v>
      </c>
      <c r="CA47" s="126">
        <f t="shared" si="89"/>
        <v>3.9742062101352775E-2</v>
      </c>
      <c r="CB47" s="123">
        <f t="shared" si="89"/>
        <v>3.5390060009232192E-2</v>
      </c>
      <c r="CC47" s="124">
        <f t="shared" si="89"/>
        <v>4.3763317488936242E-2</v>
      </c>
      <c r="CD47" s="125">
        <f t="shared" si="89"/>
        <v>3.1848053730049827E-2</v>
      </c>
      <c r="CE47" s="126">
        <f t="shared" si="89"/>
        <v>6.1302793361044092E-2</v>
      </c>
      <c r="CF47" s="123">
        <f t="shared" si="89"/>
        <v>4.252952250556221E-2</v>
      </c>
      <c r="CG47" s="124">
        <f t="shared" si="89"/>
        <v>4.3888583470771486E-2</v>
      </c>
      <c r="CH47" s="125">
        <f t="shared" si="89"/>
        <v>5.4578035343233508E-2</v>
      </c>
      <c r="CI47" s="123">
        <f t="shared" si="89"/>
        <v>4.9602606329657739E-2</v>
      </c>
      <c r="CJ47" s="129">
        <f t="shared" ref="CJ47" si="90">AB47/AB64</f>
        <v>5.0273556058407838E-2</v>
      </c>
      <c r="CK47" s="130">
        <f t="shared" ref="CK47" si="91">AC47/AC64</f>
        <v>4.8901447929514917E-2</v>
      </c>
    </row>
    <row r="48" spans="1:93" ht="13.8" thickTop="1" x14ac:dyDescent="0.25">
      <c r="A48" s="139" t="s">
        <v>24</v>
      </c>
      <c r="B48" s="194">
        <v>2121</v>
      </c>
      <c r="C48" s="188">
        <v>1909</v>
      </c>
      <c r="D48" s="189">
        <v>1065</v>
      </c>
      <c r="E48" s="190">
        <v>627</v>
      </c>
      <c r="F48" s="187">
        <v>1194</v>
      </c>
      <c r="G48" s="191">
        <v>647</v>
      </c>
      <c r="H48" s="189">
        <v>2541</v>
      </c>
      <c r="I48" s="190">
        <v>2253</v>
      </c>
      <c r="J48" s="187">
        <v>240</v>
      </c>
      <c r="K48" s="191">
        <v>559</v>
      </c>
      <c r="L48" s="189">
        <v>576</v>
      </c>
      <c r="M48" s="187">
        <v>1637</v>
      </c>
      <c r="N48" s="192">
        <v>1749</v>
      </c>
      <c r="O48" s="195">
        <v>2592</v>
      </c>
      <c r="P48" s="187">
        <v>1454</v>
      </c>
      <c r="Q48" s="191">
        <v>813</v>
      </c>
      <c r="R48" s="189">
        <v>1957</v>
      </c>
      <c r="S48" s="190">
        <v>1192</v>
      </c>
      <c r="T48" s="187">
        <v>242</v>
      </c>
      <c r="U48" s="191">
        <v>240</v>
      </c>
      <c r="V48" s="189">
        <v>1085</v>
      </c>
      <c r="W48" s="196">
        <v>2501</v>
      </c>
      <c r="X48" s="187">
        <v>1108</v>
      </c>
      <c r="Y48" s="191">
        <v>445</v>
      </c>
      <c r="Z48" s="189">
        <v>2870</v>
      </c>
      <c r="AA48" s="187">
        <v>2818</v>
      </c>
      <c r="AB48" s="162">
        <f t="shared" si="38"/>
        <v>18202</v>
      </c>
      <c r="AC48" s="165">
        <f t="shared" si="69"/>
        <v>18233</v>
      </c>
      <c r="AE48" s="254" t="str">
        <f>$AE$17</f>
        <v>17:00 - 17:59</v>
      </c>
      <c r="AF48" s="120">
        <f t="shared" ref="AF48:AO49" si="92">SUMIF($A$9:$A$32,$AE48,B$40:B$63)</f>
        <v>2196</v>
      </c>
      <c r="AG48" s="177">
        <f t="shared" si="92"/>
        <v>3468</v>
      </c>
      <c r="AH48" s="121">
        <f t="shared" si="92"/>
        <v>1205</v>
      </c>
      <c r="AI48" s="172">
        <f t="shared" si="92"/>
        <v>1501</v>
      </c>
      <c r="AJ48" s="120">
        <f t="shared" si="92"/>
        <v>1293</v>
      </c>
      <c r="AK48" s="122">
        <f t="shared" si="92"/>
        <v>3322</v>
      </c>
      <c r="AL48" s="121">
        <f t="shared" si="92"/>
        <v>3418</v>
      </c>
      <c r="AM48" s="172">
        <f t="shared" si="92"/>
        <v>4913</v>
      </c>
      <c r="AN48" s="120">
        <f t="shared" si="92"/>
        <v>800</v>
      </c>
      <c r="AO48" s="122">
        <f t="shared" si="92"/>
        <v>340</v>
      </c>
      <c r="AP48" s="121">
        <f t="shared" ref="AP48:AY49" si="93">SUMIF($A$9:$A$32,$AE48,L$40:L$63)</f>
        <v>2052</v>
      </c>
      <c r="AQ48" s="120">
        <f t="shared" si="93"/>
        <v>1146</v>
      </c>
      <c r="AR48" s="171">
        <f t="shared" si="93"/>
        <v>3862</v>
      </c>
      <c r="AS48" s="173">
        <f t="shared" si="93"/>
        <v>2841</v>
      </c>
      <c r="AT48" s="120">
        <f t="shared" si="93"/>
        <v>1969</v>
      </c>
      <c r="AU48" s="122">
        <f t="shared" si="93"/>
        <v>1453</v>
      </c>
      <c r="AV48" s="121">
        <f t="shared" si="93"/>
        <v>2618</v>
      </c>
      <c r="AW48" s="172">
        <f t="shared" si="93"/>
        <v>2677</v>
      </c>
      <c r="AX48" s="120">
        <f t="shared" si="93"/>
        <v>783</v>
      </c>
      <c r="AY48" s="122">
        <f t="shared" si="93"/>
        <v>285</v>
      </c>
      <c r="AZ48" s="121">
        <f t="shared" ref="AZ48:BE49" si="94">SUMIF($A$9:$A$32,$AE48,V$40:V$63)</f>
        <v>2457</v>
      </c>
      <c r="BA48" s="172">
        <f t="shared" si="94"/>
        <v>2386</v>
      </c>
      <c r="BB48" s="120">
        <f t="shared" si="94"/>
        <v>2184</v>
      </c>
      <c r="BC48" s="122">
        <f t="shared" si="94"/>
        <v>730</v>
      </c>
      <c r="BD48" s="21">
        <f t="shared" si="94"/>
        <v>3992</v>
      </c>
      <c r="BE48" s="176">
        <f t="shared" si="94"/>
        <v>4984</v>
      </c>
      <c r="BF48" s="162">
        <f>AF48+AH48+AJ48+AL48+AN48+AP48+AR48+AT48+AV48+AX48+AZ48+BB48+BD48</f>
        <v>28829</v>
      </c>
      <c r="BG48" s="163">
        <f>AG48+AI48+AK48+AM48+AO48+AQ48+AS48+AU48+AW48+AY48+BA48+BC48+BE48</f>
        <v>30046</v>
      </c>
      <c r="BI48" s="139" t="s">
        <v>24</v>
      </c>
      <c r="BJ48" s="123">
        <f t="shared" ref="BJ48:CI48" si="95">B48/B64</f>
        <v>6.2816525988449584E-2</v>
      </c>
      <c r="BK48" s="124">
        <f t="shared" si="95"/>
        <v>5.1920147954743257E-2</v>
      </c>
      <c r="BL48" s="125">
        <f t="shared" si="95"/>
        <v>6.0442678774120316E-2</v>
      </c>
      <c r="BM48" s="126">
        <f t="shared" si="95"/>
        <v>3.7793851717902352E-2</v>
      </c>
      <c r="BN48" s="123">
        <f t="shared" si="95"/>
        <v>5.8082405020187772E-2</v>
      </c>
      <c r="BO48" s="124">
        <f t="shared" si="95"/>
        <v>2.6124525559234436E-2</v>
      </c>
      <c r="BP48" s="125">
        <f t="shared" si="95"/>
        <v>5.8149114375943979E-2</v>
      </c>
      <c r="BQ48" s="126">
        <f t="shared" si="95"/>
        <v>4.5659046692607001E-2</v>
      </c>
      <c r="BR48" s="123">
        <f t="shared" si="95"/>
        <v>3.5335689045936397E-2</v>
      </c>
      <c r="BS48" s="124">
        <f t="shared" si="95"/>
        <v>8.1273626054085488E-2</v>
      </c>
      <c r="BT48" s="125">
        <f t="shared" si="95"/>
        <v>2.8795680647902815E-2</v>
      </c>
      <c r="BU48" s="123">
        <f t="shared" si="95"/>
        <v>7.6502476866996919E-2</v>
      </c>
      <c r="BV48" s="127">
        <f t="shared" si="95"/>
        <v>4.0624346735419134E-2</v>
      </c>
      <c r="BW48" s="128">
        <f t="shared" si="95"/>
        <v>6.455629996762223E-2</v>
      </c>
      <c r="BX48" s="123">
        <f t="shared" si="95"/>
        <v>6.1422777965528898E-2</v>
      </c>
      <c r="BY48" s="124">
        <f t="shared" si="95"/>
        <v>4.2032881811601697E-2</v>
      </c>
      <c r="BZ48" s="125">
        <f t="shared" si="95"/>
        <v>5.9247373679270986E-2</v>
      </c>
      <c r="CA48" s="126">
        <f t="shared" si="95"/>
        <v>4.1774724889605382E-2</v>
      </c>
      <c r="CB48" s="123">
        <f t="shared" si="95"/>
        <v>3.723649792275735E-2</v>
      </c>
      <c r="CC48" s="124">
        <f t="shared" si="95"/>
        <v>3.9337813473201116E-2</v>
      </c>
      <c r="CD48" s="125">
        <f t="shared" si="95"/>
        <v>3.9178161334585106E-2</v>
      </c>
      <c r="CE48" s="126">
        <f t="shared" si="95"/>
        <v>7.2697148504490883E-2</v>
      </c>
      <c r="CF48" s="123">
        <f t="shared" si="95"/>
        <v>4.7407153859318846E-2</v>
      </c>
      <c r="CG48" s="124">
        <f t="shared" si="95"/>
        <v>4.0773318673263698E-2</v>
      </c>
      <c r="CH48" s="125">
        <f t="shared" si="95"/>
        <v>5.4711477972434565E-2</v>
      </c>
      <c r="CI48" s="123">
        <f t="shared" si="95"/>
        <v>5.0443935271373336E-2</v>
      </c>
      <c r="CJ48" s="129">
        <f t="shared" ref="CJ48" si="96">AB48/AB64</f>
        <v>5.1678955631961343E-2</v>
      </c>
      <c r="CK48" s="130">
        <f t="shared" ref="CK48" si="97">AC48/AC64</f>
        <v>5.1938026451846302E-2</v>
      </c>
    </row>
    <row r="49" spans="1:89" x14ac:dyDescent="0.25">
      <c r="A49" s="131" t="s">
        <v>25</v>
      </c>
      <c r="B49" s="197">
        <v>2119</v>
      </c>
      <c r="C49" s="181">
        <v>2164</v>
      </c>
      <c r="D49" s="182">
        <v>1175</v>
      </c>
      <c r="E49" s="183">
        <v>770</v>
      </c>
      <c r="F49" s="180">
        <v>1302</v>
      </c>
      <c r="G49" s="184">
        <v>1014</v>
      </c>
      <c r="H49" s="182">
        <v>2832</v>
      </c>
      <c r="I49" s="183">
        <v>2668</v>
      </c>
      <c r="J49" s="180">
        <v>351</v>
      </c>
      <c r="K49" s="181">
        <v>479</v>
      </c>
      <c r="L49" s="182">
        <v>829</v>
      </c>
      <c r="M49" s="180">
        <v>1558</v>
      </c>
      <c r="N49" s="185">
        <v>2159</v>
      </c>
      <c r="O49" s="198">
        <v>2489</v>
      </c>
      <c r="P49" s="180">
        <v>1404</v>
      </c>
      <c r="Q49" s="181">
        <v>957</v>
      </c>
      <c r="R49" s="182">
        <v>2092</v>
      </c>
      <c r="S49" s="183">
        <v>1390</v>
      </c>
      <c r="T49" s="189">
        <v>306</v>
      </c>
      <c r="U49" s="180">
        <v>288</v>
      </c>
      <c r="V49" s="182">
        <v>1183</v>
      </c>
      <c r="W49" s="199">
        <v>2673</v>
      </c>
      <c r="X49" s="180">
        <v>1385</v>
      </c>
      <c r="Y49" s="184">
        <v>474</v>
      </c>
      <c r="Z49" s="182">
        <v>3213</v>
      </c>
      <c r="AA49" s="180">
        <v>3325</v>
      </c>
      <c r="AB49" s="162">
        <f t="shared" si="38"/>
        <v>20350</v>
      </c>
      <c r="AC49" s="165">
        <f t="shared" si="69"/>
        <v>20249</v>
      </c>
      <c r="AE49" s="256" t="str">
        <f>$AE$18</f>
        <v>18:00 - 18:59</v>
      </c>
      <c r="AF49" s="120">
        <f t="shared" si="92"/>
        <v>2266</v>
      </c>
      <c r="AG49" s="181">
        <f t="shared" si="92"/>
        <v>2666</v>
      </c>
      <c r="AH49" s="182">
        <f t="shared" si="92"/>
        <v>993</v>
      </c>
      <c r="AI49" s="183">
        <f t="shared" si="92"/>
        <v>1323</v>
      </c>
      <c r="AJ49" s="180">
        <f t="shared" si="92"/>
        <v>998</v>
      </c>
      <c r="AK49" s="184">
        <f t="shared" si="92"/>
        <v>2433</v>
      </c>
      <c r="AL49" s="182">
        <f t="shared" si="92"/>
        <v>2903</v>
      </c>
      <c r="AM49" s="183">
        <f t="shared" si="92"/>
        <v>4050</v>
      </c>
      <c r="AN49" s="180">
        <f t="shared" si="92"/>
        <v>655</v>
      </c>
      <c r="AO49" s="184">
        <f t="shared" si="92"/>
        <v>262</v>
      </c>
      <c r="AP49" s="182">
        <f t="shared" si="93"/>
        <v>1810</v>
      </c>
      <c r="AQ49" s="180">
        <f t="shared" si="93"/>
        <v>930</v>
      </c>
      <c r="AR49" s="185">
        <f t="shared" si="93"/>
        <v>3469</v>
      </c>
      <c r="AS49" s="186">
        <f t="shared" si="93"/>
        <v>2437</v>
      </c>
      <c r="AT49" s="180">
        <f t="shared" si="93"/>
        <v>1663</v>
      </c>
      <c r="AU49" s="184">
        <f t="shared" si="93"/>
        <v>1412</v>
      </c>
      <c r="AV49" s="182">
        <f t="shared" si="93"/>
        <v>2019</v>
      </c>
      <c r="AW49" s="183">
        <f t="shared" si="93"/>
        <v>2370</v>
      </c>
      <c r="AX49" s="180">
        <f t="shared" si="93"/>
        <v>586</v>
      </c>
      <c r="AY49" s="184">
        <f t="shared" si="93"/>
        <v>270</v>
      </c>
      <c r="AZ49" s="182">
        <f t="shared" si="94"/>
        <v>2586</v>
      </c>
      <c r="BA49" s="183">
        <f t="shared" si="94"/>
        <v>2006</v>
      </c>
      <c r="BB49" s="180">
        <f t="shared" si="94"/>
        <v>2001</v>
      </c>
      <c r="BC49" s="184">
        <f t="shared" si="94"/>
        <v>619</v>
      </c>
      <c r="BD49" s="182">
        <f t="shared" si="94"/>
        <v>3718</v>
      </c>
      <c r="BE49" s="180">
        <f t="shared" si="94"/>
        <v>4141</v>
      </c>
      <c r="BF49" s="164">
        <f>SUM(AF49,AH49,AJ49,AL49,AN49,AP49,AR49,AT49,AV49,AX49,AZ49,BB49,BD49)</f>
        <v>25667</v>
      </c>
      <c r="BG49" s="165">
        <f>SUM(AG49,AI49,AK49,AM49,AO49,AQ49,AS49,AU49,AW49,AY49,BA49,BC49,BE49)</f>
        <v>24919</v>
      </c>
      <c r="BI49" s="131" t="s">
        <v>25</v>
      </c>
      <c r="BJ49" s="123">
        <f t="shared" ref="BJ49:CI49" si="98">B49/B64</f>
        <v>6.2757293054938545E-2</v>
      </c>
      <c r="BK49" s="124">
        <f t="shared" si="98"/>
        <v>5.8855526544821582E-2</v>
      </c>
      <c r="BL49" s="125">
        <f t="shared" si="98"/>
        <v>6.66855845629966E-2</v>
      </c>
      <c r="BM49" s="126">
        <f t="shared" si="98"/>
        <v>4.6413502109704644E-2</v>
      </c>
      <c r="BN49" s="123">
        <f t="shared" si="98"/>
        <v>6.3336089896385658E-2</v>
      </c>
      <c r="BO49" s="124">
        <f t="shared" si="98"/>
        <v>4.0943228619882095E-2</v>
      </c>
      <c r="BP49" s="125">
        <f t="shared" si="98"/>
        <v>6.4808458053000131E-2</v>
      </c>
      <c r="BQ49" s="126">
        <f t="shared" si="98"/>
        <v>5.4069390402075229E-2</v>
      </c>
      <c r="BR49" s="123">
        <f t="shared" si="98"/>
        <v>5.1678445229681978E-2</v>
      </c>
      <c r="BS49" s="124">
        <f t="shared" si="98"/>
        <v>6.9642337888921199E-2</v>
      </c>
      <c r="BT49" s="125">
        <f t="shared" si="98"/>
        <v>4.1443783432485129E-2</v>
      </c>
      <c r="BU49" s="123">
        <f t="shared" si="98"/>
        <v>7.2810543041405745E-2</v>
      </c>
      <c r="BV49" s="127">
        <f t="shared" si="98"/>
        <v>5.0147492625368731E-2</v>
      </c>
      <c r="BW49" s="128">
        <f t="shared" si="98"/>
        <v>6.1990984035266865E-2</v>
      </c>
      <c r="BX49" s="123">
        <f t="shared" si="98"/>
        <v>5.9310577897938491E-2</v>
      </c>
      <c r="BY49" s="124">
        <f t="shared" si="98"/>
        <v>4.9477820287457348E-2</v>
      </c>
      <c r="BZ49" s="125">
        <f t="shared" si="98"/>
        <v>6.3334443401652993E-2</v>
      </c>
      <c r="CA49" s="126">
        <f t="shared" si="98"/>
        <v>4.8713815097778092E-2</v>
      </c>
      <c r="CB49" s="123">
        <f t="shared" si="98"/>
        <v>4.7084166794891524E-2</v>
      </c>
      <c r="CC49" s="124">
        <f t="shared" si="98"/>
        <v>4.7205376167841338E-2</v>
      </c>
      <c r="CD49" s="125">
        <f t="shared" si="98"/>
        <v>4.2716833971257313E-2</v>
      </c>
      <c r="CE49" s="126">
        <f t="shared" si="98"/>
        <v>7.7696712496003253E-2</v>
      </c>
      <c r="CF49" s="123">
        <f t="shared" si="98"/>
        <v>5.9258942324148557E-2</v>
      </c>
      <c r="CG49" s="124">
        <f t="shared" si="98"/>
        <v>4.3430456294667401E-2</v>
      </c>
      <c r="CH49" s="125">
        <f t="shared" si="98"/>
        <v>6.1250166803286502E-2</v>
      </c>
      <c r="CI49" s="123">
        <f t="shared" si="98"/>
        <v>5.951954747243305E-2</v>
      </c>
      <c r="CJ49" s="129">
        <f t="shared" ref="CJ49" si="99">AB49/AB64</f>
        <v>5.7777538023866239E-2</v>
      </c>
      <c r="CK49" s="130">
        <f t="shared" ref="CK49" si="100">AC49/AC64</f>
        <v>5.7680749060683142E-2</v>
      </c>
    </row>
    <row r="50" spans="1:89" ht="13.8" thickBot="1" x14ac:dyDescent="0.3">
      <c r="A50" s="139" t="s">
        <v>26</v>
      </c>
      <c r="B50" s="194">
        <v>2111</v>
      </c>
      <c r="C50" s="188">
        <v>2245</v>
      </c>
      <c r="D50" s="189">
        <v>1010</v>
      </c>
      <c r="E50" s="190">
        <v>740</v>
      </c>
      <c r="F50" s="187">
        <v>1116</v>
      </c>
      <c r="G50" s="191">
        <v>1010</v>
      </c>
      <c r="H50" s="189">
        <v>2827</v>
      </c>
      <c r="I50" s="190">
        <v>2656</v>
      </c>
      <c r="J50" s="187">
        <v>323</v>
      </c>
      <c r="K50" s="188">
        <v>404</v>
      </c>
      <c r="L50" s="189">
        <v>873</v>
      </c>
      <c r="M50" s="187">
        <v>1541</v>
      </c>
      <c r="N50" s="192">
        <v>2136</v>
      </c>
      <c r="O50" s="195">
        <v>2210</v>
      </c>
      <c r="P50" s="187">
        <v>1344</v>
      </c>
      <c r="Q50" s="188">
        <v>902</v>
      </c>
      <c r="R50" s="189">
        <v>1980</v>
      </c>
      <c r="S50" s="190">
        <v>1281</v>
      </c>
      <c r="T50" s="187">
        <v>241</v>
      </c>
      <c r="U50" s="191">
        <v>279</v>
      </c>
      <c r="V50" s="189">
        <v>1249</v>
      </c>
      <c r="W50" s="196">
        <v>2240</v>
      </c>
      <c r="X50" s="187">
        <v>1291</v>
      </c>
      <c r="Y50" s="191">
        <v>560</v>
      </c>
      <c r="Z50" s="189">
        <v>3170</v>
      </c>
      <c r="AA50" s="187">
        <v>3292</v>
      </c>
      <c r="AB50" s="162">
        <f t="shared" si="38"/>
        <v>19671</v>
      </c>
      <c r="AC50" s="165">
        <f t="shared" si="69"/>
        <v>19360</v>
      </c>
      <c r="AE50" s="254"/>
      <c r="AF50" s="120"/>
      <c r="AG50" s="188"/>
      <c r="AH50" s="189"/>
      <c r="AI50" s="190"/>
      <c r="AJ50" s="187"/>
      <c r="AK50" s="191"/>
      <c r="AL50" s="189"/>
      <c r="AM50" s="190"/>
      <c r="AN50" s="187"/>
      <c r="AO50" s="191"/>
      <c r="AP50" s="189"/>
      <c r="AQ50" s="187"/>
      <c r="AR50" s="192"/>
      <c r="AS50" s="193"/>
      <c r="AT50" s="187"/>
      <c r="AU50" s="191"/>
      <c r="AV50" s="189"/>
      <c r="AW50" s="190"/>
      <c r="AX50" s="187"/>
      <c r="AY50" s="191"/>
      <c r="AZ50" s="189"/>
      <c r="BA50" s="190"/>
      <c r="BB50" s="187"/>
      <c r="BC50" s="191"/>
      <c r="BD50" s="189"/>
      <c r="BE50" s="187"/>
      <c r="BF50" s="164"/>
      <c r="BG50" s="165"/>
      <c r="BI50" s="139" t="s">
        <v>26</v>
      </c>
      <c r="BJ50" s="123">
        <f t="shared" ref="BJ50:CI50" si="101">B50/B64</f>
        <v>6.2520361320894419E-2</v>
      </c>
      <c r="BK50" s="124">
        <f t="shared" si="101"/>
        <v>6.105852915578764E-2</v>
      </c>
      <c r="BL50" s="125">
        <f t="shared" si="101"/>
        <v>5.7321225879682178E-2</v>
      </c>
      <c r="BM50" s="126">
        <f t="shared" si="101"/>
        <v>4.4605183845690177E-2</v>
      </c>
      <c r="BN50" s="123">
        <f t="shared" si="101"/>
        <v>5.4288077054044849E-2</v>
      </c>
      <c r="BO50" s="124">
        <f t="shared" si="101"/>
        <v>4.0781716869902285E-2</v>
      </c>
      <c r="BP50" s="125">
        <f t="shared" si="101"/>
        <v>6.4694036340335936E-2</v>
      </c>
      <c r="BQ50" s="126">
        <f t="shared" si="101"/>
        <v>5.3826199740596631E-2</v>
      </c>
      <c r="BR50" s="123">
        <f t="shared" si="101"/>
        <v>4.7555948174322731E-2</v>
      </c>
      <c r="BS50" s="124">
        <f t="shared" si="101"/>
        <v>5.8738005234079675E-2</v>
      </c>
      <c r="BT50" s="125">
        <f t="shared" si="101"/>
        <v>4.3643453481977706E-2</v>
      </c>
      <c r="BU50" s="123">
        <f t="shared" si="101"/>
        <v>7.2016076268810167E-2</v>
      </c>
      <c r="BV50" s="127">
        <f t="shared" si="101"/>
        <v>4.9613267368127656E-2</v>
      </c>
      <c r="BW50" s="128">
        <f t="shared" si="101"/>
        <v>5.5042215635974195E-2</v>
      </c>
      <c r="BX50" s="123">
        <f t="shared" si="101"/>
        <v>5.6775937816830012E-2</v>
      </c>
      <c r="BY50" s="124">
        <f t="shared" si="101"/>
        <v>4.6634267397373592E-2</v>
      </c>
      <c r="BZ50" s="125">
        <f t="shared" si="101"/>
        <v>5.9943689261602734E-2</v>
      </c>
      <c r="CA50" s="126">
        <f t="shared" si="101"/>
        <v>4.4893810892268869E-2</v>
      </c>
      <c r="CB50" s="123">
        <f t="shared" si="101"/>
        <v>3.7082628096630252E-2</v>
      </c>
      <c r="CC50" s="124">
        <f t="shared" si="101"/>
        <v>4.5730208162596299E-2</v>
      </c>
      <c r="CD50" s="125">
        <f t="shared" si="101"/>
        <v>4.5100021665342674E-2</v>
      </c>
      <c r="CE50" s="126">
        <f t="shared" si="101"/>
        <v>6.5110600819695955E-2</v>
      </c>
      <c r="CF50" s="123">
        <f t="shared" si="101"/>
        <v>5.5237035769296595E-2</v>
      </c>
      <c r="CG50" s="124">
        <f t="shared" si="101"/>
        <v>5.1310243723657688E-2</v>
      </c>
      <c r="CH50" s="125">
        <f t="shared" si="101"/>
        <v>6.0430447795337135E-2</v>
      </c>
      <c r="CI50" s="123">
        <f t="shared" si="101"/>
        <v>5.8928827151654019E-2</v>
      </c>
      <c r="CJ50" s="129">
        <f t="shared" ref="CJ50" si="102">AB50/AB64</f>
        <v>5.5849727295698912E-2</v>
      </c>
      <c r="CK50" s="130">
        <f t="shared" ref="CK50" si="103">AC50/AC64</f>
        <v>5.5148367910258567E-2</v>
      </c>
    </row>
    <row r="51" spans="1:89" ht="14.4" thickTop="1" thickBot="1" x14ac:dyDescent="0.3">
      <c r="A51" s="131" t="s">
        <v>27</v>
      </c>
      <c r="B51" s="197">
        <v>1849</v>
      </c>
      <c r="C51" s="181">
        <v>1756</v>
      </c>
      <c r="D51" s="182">
        <v>889</v>
      </c>
      <c r="E51" s="183">
        <v>823</v>
      </c>
      <c r="F51" s="180">
        <v>923</v>
      </c>
      <c r="G51" s="184">
        <v>1043</v>
      </c>
      <c r="H51" s="182">
        <v>2655</v>
      </c>
      <c r="I51" s="183">
        <v>2640</v>
      </c>
      <c r="J51" s="180">
        <v>412</v>
      </c>
      <c r="K51" s="181">
        <v>384</v>
      </c>
      <c r="L51" s="182">
        <v>1078</v>
      </c>
      <c r="M51" s="180">
        <v>1308</v>
      </c>
      <c r="N51" s="185">
        <v>2183</v>
      </c>
      <c r="O51" s="198">
        <v>2353</v>
      </c>
      <c r="P51" s="180">
        <v>1528</v>
      </c>
      <c r="Q51" s="181">
        <v>945</v>
      </c>
      <c r="R51" s="182">
        <v>1868</v>
      </c>
      <c r="S51" s="183">
        <v>1506</v>
      </c>
      <c r="T51" s="180">
        <v>283</v>
      </c>
      <c r="U51" s="184">
        <v>241</v>
      </c>
      <c r="V51" s="182">
        <v>1464</v>
      </c>
      <c r="W51" s="199">
        <v>1942</v>
      </c>
      <c r="X51" s="180">
        <v>1240</v>
      </c>
      <c r="Y51" s="184">
        <v>555</v>
      </c>
      <c r="Z51" s="182">
        <v>3144</v>
      </c>
      <c r="AA51" s="180">
        <v>3580</v>
      </c>
      <c r="AB51" s="162">
        <f t="shared" si="38"/>
        <v>19516</v>
      </c>
      <c r="AC51" s="165">
        <f t="shared" si="69"/>
        <v>19076</v>
      </c>
      <c r="AE51" s="251" t="s">
        <v>13</v>
      </c>
      <c r="AF51" s="14">
        <f t="shared" ref="AF51:BG51" si="104">SUM(AF48:AF50)</f>
        <v>4462</v>
      </c>
      <c r="AG51" s="1">
        <f t="shared" si="104"/>
        <v>6134</v>
      </c>
      <c r="AH51" s="14">
        <f t="shared" si="104"/>
        <v>2198</v>
      </c>
      <c r="AI51" s="1">
        <f t="shared" si="104"/>
        <v>2824</v>
      </c>
      <c r="AJ51" s="14">
        <f t="shared" si="104"/>
        <v>2291</v>
      </c>
      <c r="AK51" s="1">
        <f t="shared" si="104"/>
        <v>5755</v>
      </c>
      <c r="AL51" s="14">
        <f t="shared" si="104"/>
        <v>6321</v>
      </c>
      <c r="AM51" s="1">
        <f t="shared" si="104"/>
        <v>8963</v>
      </c>
      <c r="AN51" s="14">
        <f t="shared" si="104"/>
        <v>1455</v>
      </c>
      <c r="AO51" s="1">
        <f t="shared" si="104"/>
        <v>602</v>
      </c>
      <c r="AP51" s="14">
        <f t="shared" si="104"/>
        <v>3862</v>
      </c>
      <c r="AQ51" s="1">
        <f t="shared" si="104"/>
        <v>2076</v>
      </c>
      <c r="AR51" s="14">
        <f t="shared" si="104"/>
        <v>7331</v>
      </c>
      <c r="AS51" s="1">
        <f t="shared" si="104"/>
        <v>5278</v>
      </c>
      <c r="AT51" s="14">
        <f t="shared" si="104"/>
        <v>3632</v>
      </c>
      <c r="AU51" s="1">
        <f t="shared" si="104"/>
        <v>2865</v>
      </c>
      <c r="AV51" s="14">
        <f t="shared" si="104"/>
        <v>4637</v>
      </c>
      <c r="AW51" s="1">
        <f t="shared" si="104"/>
        <v>5047</v>
      </c>
      <c r="AX51" s="14">
        <f t="shared" si="104"/>
        <v>1369</v>
      </c>
      <c r="AY51" s="1">
        <f t="shared" si="104"/>
        <v>555</v>
      </c>
      <c r="AZ51" s="14">
        <f t="shared" si="104"/>
        <v>5043</v>
      </c>
      <c r="BA51" s="1">
        <f t="shared" si="104"/>
        <v>4392</v>
      </c>
      <c r="BB51" s="14">
        <f t="shared" si="104"/>
        <v>4185</v>
      </c>
      <c r="BC51" s="1">
        <f t="shared" si="104"/>
        <v>1349</v>
      </c>
      <c r="BD51" s="14">
        <f t="shared" si="104"/>
        <v>7710</v>
      </c>
      <c r="BE51" s="1">
        <f t="shared" si="104"/>
        <v>9125</v>
      </c>
      <c r="BF51" s="166">
        <f t="shared" si="104"/>
        <v>54496</v>
      </c>
      <c r="BG51" s="167">
        <f t="shared" si="104"/>
        <v>54965</v>
      </c>
      <c r="BI51" s="131" t="s">
        <v>27</v>
      </c>
      <c r="BJ51" s="123">
        <f t="shared" ref="BJ51:CI51" si="105">B51/B64</f>
        <v>5.476084703094921E-2</v>
      </c>
      <c r="BK51" s="124">
        <f t="shared" si="105"/>
        <v>4.7758920800696256E-2</v>
      </c>
      <c r="BL51" s="125">
        <f t="shared" si="105"/>
        <v>5.0454029511918276E-2</v>
      </c>
      <c r="BM51" s="126">
        <f t="shared" si="105"/>
        <v>4.9608197709463529E-2</v>
      </c>
      <c r="BN51" s="123">
        <f t="shared" si="105"/>
        <v>4.4899547599357881E-2</v>
      </c>
      <c r="BO51" s="124">
        <f t="shared" si="105"/>
        <v>4.2114188807235726E-2</v>
      </c>
      <c r="BP51" s="125">
        <f t="shared" si="105"/>
        <v>6.0757929424687628E-2</v>
      </c>
      <c r="BQ51" s="126">
        <f t="shared" si="105"/>
        <v>5.3501945525291826E-2</v>
      </c>
      <c r="BR51" s="123">
        <f t="shared" si="105"/>
        <v>6.065959952885748E-2</v>
      </c>
      <c r="BS51" s="124">
        <f t="shared" si="105"/>
        <v>5.5830183192788603E-2</v>
      </c>
      <c r="BT51" s="125">
        <f t="shared" si="105"/>
        <v>5.3891916212568114E-2</v>
      </c>
      <c r="BU51" s="123">
        <f t="shared" si="105"/>
        <v>6.1127208150294418E-2</v>
      </c>
      <c r="BV51" s="127">
        <f t="shared" si="105"/>
        <v>5.0704945067707244E-2</v>
      </c>
      <c r="BW51" s="128">
        <f t="shared" si="105"/>
        <v>5.860377076536076E-2</v>
      </c>
      <c r="BX51" s="123">
        <f t="shared" si="105"/>
        <v>6.4548834065562694E-2</v>
      </c>
      <c r="BY51" s="124">
        <f t="shared" si="105"/>
        <v>4.8857408747802707E-2</v>
      </c>
      <c r="BZ51" s="125">
        <f t="shared" si="105"/>
        <v>5.6552935121552482E-2</v>
      </c>
      <c r="CA51" s="126">
        <f t="shared" si="105"/>
        <v>5.2779140674283312E-2</v>
      </c>
      <c r="CB51" s="123">
        <f t="shared" si="105"/>
        <v>4.35451607939683E-2</v>
      </c>
      <c r="CC51" s="124">
        <f t="shared" si="105"/>
        <v>3.9501721029339451E-2</v>
      </c>
      <c r="CD51" s="125">
        <f t="shared" si="105"/>
        <v>5.2863436123348019E-2</v>
      </c>
      <c r="CE51" s="126">
        <f t="shared" si="105"/>
        <v>5.6448565532075688E-2</v>
      </c>
      <c r="CF51" s="123">
        <f t="shared" si="105"/>
        <v>5.3054937532089681E-2</v>
      </c>
      <c r="CG51" s="124">
        <f t="shared" si="105"/>
        <v>5.0852116547553602E-2</v>
      </c>
      <c r="CH51" s="125">
        <f t="shared" si="105"/>
        <v>5.9934803744018911E-2</v>
      </c>
      <c r="CI51" s="123">
        <f t="shared" si="105"/>
        <v>6.4084204496634684E-2</v>
      </c>
      <c r="CJ51" s="129">
        <f t="shared" ref="CJ51" si="106">AB51/AB64</f>
        <v>5.5409652681757911E-2</v>
      </c>
      <c r="CK51" s="130">
        <f t="shared" ref="CK51" si="107">AC51/AC64</f>
        <v>5.4339373257029568E-2</v>
      </c>
    </row>
    <row r="52" spans="1:89" ht="13.8" thickTop="1" x14ac:dyDescent="0.25">
      <c r="A52" s="139" t="s">
        <v>28</v>
      </c>
      <c r="B52" s="194">
        <v>1851</v>
      </c>
      <c r="C52" s="188">
        <v>2797</v>
      </c>
      <c r="D52" s="189">
        <v>904</v>
      </c>
      <c r="E52" s="190">
        <v>995</v>
      </c>
      <c r="F52" s="187">
        <v>1068</v>
      </c>
      <c r="G52" s="191">
        <v>1546</v>
      </c>
      <c r="H52" s="189">
        <v>2676</v>
      </c>
      <c r="I52" s="190">
        <v>3251</v>
      </c>
      <c r="J52" s="187">
        <v>563</v>
      </c>
      <c r="K52" s="188">
        <v>322</v>
      </c>
      <c r="L52" s="189">
        <v>1597</v>
      </c>
      <c r="M52" s="187">
        <v>1107</v>
      </c>
      <c r="N52" s="192">
        <v>2741</v>
      </c>
      <c r="O52" s="195">
        <v>2304</v>
      </c>
      <c r="P52" s="187">
        <v>1630</v>
      </c>
      <c r="Q52" s="188">
        <v>1013</v>
      </c>
      <c r="R52" s="189">
        <v>1832</v>
      </c>
      <c r="S52" s="190">
        <v>1707</v>
      </c>
      <c r="T52" s="187">
        <v>619</v>
      </c>
      <c r="U52" s="191">
        <v>238</v>
      </c>
      <c r="V52" s="189">
        <v>1868</v>
      </c>
      <c r="W52" s="196">
        <v>2085</v>
      </c>
      <c r="X52" s="187">
        <v>1608</v>
      </c>
      <c r="Y52" s="191">
        <v>468</v>
      </c>
      <c r="Z52" s="189">
        <v>3042</v>
      </c>
      <c r="AA52" s="187">
        <v>3616</v>
      </c>
      <c r="AB52" s="162">
        <f t="shared" si="38"/>
        <v>21999</v>
      </c>
      <c r="AC52" s="165">
        <f t="shared" si="69"/>
        <v>21449</v>
      </c>
      <c r="BI52" s="139" t="s">
        <v>28</v>
      </c>
      <c r="BJ52" s="123">
        <f t="shared" ref="BJ52:CI52" si="108">B52/B64</f>
        <v>5.4820079964460242E-2</v>
      </c>
      <c r="BK52" s="124">
        <f t="shared" si="108"/>
        <v>7.6071583986074845E-2</v>
      </c>
      <c r="BL52" s="125">
        <f t="shared" si="108"/>
        <v>5.1305334846765041E-2</v>
      </c>
      <c r="BM52" s="126">
        <f t="shared" si="108"/>
        <v>5.9975889089813141E-2</v>
      </c>
      <c r="BN52" s="123">
        <f t="shared" si="108"/>
        <v>5.1953105997956897E-2</v>
      </c>
      <c r="BO52" s="124">
        <f t="shared" si="108"/>
        <v>6.242429136719696E-2</v>
      </c>
      <c r="BP52" s="125">
        <f t="shared" si="108"/>
        <v>6.1238500617877251E-2</v>
      </c>
      <c r="BQ52" s="126">
        <f t="shared" si="108"/>
        <v>6.5884403372243841E-2</v>
      </c>
      <c r="BR52" s="123">
        <f t="shared" si="108"/>
        <v>8.2891637220259134E-2</v>
      </c>
      <c r="BS52" s="124">
        <f t="shared" si="108"/>
        <v>4.6815934864786274E-2</v>
      </c>
      <c r="BT52" s="125">
        <f t="shared" si="108"/>
        <v>7.9838024296355545E-2</v>
      </c>
      <c r="BU52" s="123">
        <f t="shared" si="108"/>
        <v>5.173380689784092E-2</v>
      </c>
      <c r="BV52" s="127">
        <f t="shared" si="108"/>
        <v>6.3665714352077671E-2</v>
      </c>
      <c r="BW52" s="128">
        <f t="shared" si="108"/>
        <v>5.7383377748997537E-2</v>
      </c>
      <c r="BX52" s="123">
        <f t="shared" si="108"/>
        <v>6.8857722203447116E-2</v>
      </c>
      <c r="BY52" s="124">
        <f t="shared" si="108"/>
        <v>5.2373074139178986E-2</v>
      </c>
      <c r="BZ52" s="125">
        <f t="shared" si="108"/>
        <v>5.5463049862250612E-2</v>
      </c>
      <c r="CA52" s="126">
        <f t="shared" si="108"/>
        <v>5.9823368612882878E-2</v>
      </c>
      <c r="CB52" s="123">
        <f t="shared" si="108"/>
        <v>9.5245422372672722E-2</v>
      </c>
      <c r="CC52" s="124">
        <f t="shared" si="108"/>
        <v>3.900999836092444E-2</v>
      </c>
      <c r="CD52" s="125">
        <f t="shared" si="108"/>
        <v>6.7451433523506896E-2</v>
      </c>
      <c r="CE52" s="126">
        <f t="shared" si="108"/>
        <v>6.0605179780833067E-2</v>
      </c>
      <c r="CF52" s="123">
        <f t="shared" si="108"/>
        <v>6.8800273831935654E-2</v>
      </c>
      <c r="CG52" s="124">
        <f t="shared" si="108"/>
        <v>4.2880703683342493E-2</v>
      </c>
      <c r="CH52" s="125">
        <f t="shared" si="108"/>
        <v>5.7990354004232039E-2</v>
      </c>
      <c r="CI52" s="123">
        <f t="shared" si="108"/>
        <v>6.4728626664757274E-2</v>
      </c>
      <c r="CJ52" s="129">
        <f t="shared" ref="CJ52" si="109">AB52/AB64</f>
        <v>6.2459364077986898E-2</v>
      </c>
      <c r="CK52" s="130">
        <f t="shared" ref="CK52" si="110">AC52/AC64</f>
        <v>6.1099036327847932E-2</v>
      </c>
    </row>
    <row r="53" spans="1:89" x14ac:dyDescent="0.25">
      <c r="A53" s="131" t="s">
        <v>29</v>
      </c>
      <c r="B53" s="197">
        <v>2119</v>
      </c>
      <c r="C53" s="181">
        <v>2978</v>
      </c>
      <c r="D53" s="182">
        <v>1343</v>
      </c>
      <c r="E53" s="183">
        <v>1087</v>
      </c>
      <c r="F53" s="180">
        <v>1181</v>
      </c>
      <c r="G53" s="184">
        <v>2096</v>
      </c>
      <c r="H53" s="182">
        <v>2998</v>
      </c>
      <c r="I53" s="183">
        <v>3714</v>
      </c>
      <c r="J53" s="180">
        <v>864</v>
      </c>
      <c r="K53" s="181">
        <v>330</v>
      </c>
      <c r="L53" s="182">
        <v>2089</v>
      </c>
      <c r="M53" s="180">
        <v>1098</v>
      </c>
      <c r="N53" s="185">
        <v>3913</v>
      </c>
      <c r="O53" s="198">
        <v>2529</v>
      </c>
      <c r="P53" s="180">
        <v>2135</v>
      </c>
      <c r="Q53" s="181">
        <v>1209</v>
      </c>
      <c r="R53" s="182">
        <v>2366</v>
      </c>
      <c r="S53" s="183">
        <v>2410</v>
      </c>
      <c r="T53" s="180">
        <v>977</v>
      </c>
      <c r="U53" s="184">
        <v>222</v>
      </c>
      <c r="V53" s="182">
        <v>2631</v>
      </c>
      <c r="W53" s="199">
        <v>2266</v>
      </c>
      <c r="X53" s="180">
        <v>2045</v>
      </c>
      <c r="Y53" s="184">
        <v>658</v>
      </c>
      <c r="Z53" s="182">
        <v>3839</v>
      </c>
      <c r="AA53" s="180">
        <v>4483</v>
      </c>
      <c r="AB53" s="162">
        <f t="shared" si="38"/>
        <v>28500</v>
      </c>
      <c r="AC53" s="165">
        <f t="shared" si="69"/>
        <v>25080</v>
      </c>
      <c r="BI53" s="131" t="s">
        <v>29</v>
      </c>
      <c r="BJ53" s="123">
        <f t="shared" ref="BJ53:CI53" si="111">B53/B64</f>
        <v>6.2757293054938545E-2</v>
      </c>
      <c r="BK53" s="124">
        <f t="shared" si="111"/>
        <v>8.0994342906875544E-2</v>
      </c>
      <c r="BL53" s="125">
        <f t="shared" si="111"/>
        <v>7.622020431328036E-2</v>
      </c>
      <c r="BM53" s="126">
        <f t="shared" si="111"/>
        <v>6.5521398432790839E-2</v>
      </c>
      <c r="BN53" s="123">
        <f t="shared" si="111"/>
        <v>5.7450017025830614E-2</v>
      </c>
      <c r="BO53" s="124">
        <f t="shared" si="111"/>
        <v>8.4632156989420976E-2</v>
      </c>
      <c r="BP53" s="125">
        <f t="shared" si="111"/>
        <v>6.8607258913451416E-2</v>
      </c>
      <c r="BQ53" s="126">
        <f t="shared" si="111"/>
        <v>7.5267509727626455E-2</v>
      </c>
      <c r="BR53" s="123">
        <f t="shared" si="111"/>
        <v>0.12720848056537101</v>
      </c>
      <c r="BS53" s="124">
        <f t="shared" si="111"/>
        <v>4.7979063681302704E-2</v>
      </c>
      <c r="BT53" s="125">
        <f t="shared" si="111"/>
        <v>0.10443433484977253</v>
      </c>
      <c r="BU53" s="123">
        <f t="shared" si="111"/>
        <v>5.1313206841760911E-2</v>
      </c>
      <c r="BV53" s="127">
        <f t="shared" si="111"/>
        <v>9.0887975286275055E-2</v>
      </c>
      <c r="BW53" s="128">
        <f t="shared" si="111"/>
        <v>6.2987223232298079E-2</v>
      </c>
      <c r="BX53" s="123">
        <f t="shared" si="111"/>
        <v>9.0190942886110168E-2</v>
      </c>
      <c r="BY53" s="124">
        <f t="shared" si="111"/>
        <v>6.2506462620204734E-2</v>
      </c>
      <c r="BZ53" s="125">
        <f t="shared" si="111"/>
        <v>7.1629681208561655E-2</v>
      </c>
      <c r="CA53" s="126">
        <f t="shared" si="111"/>
        <v>8.446064344291021E-2</v>
      </c>
      <c r="CB53" s="123">
        <f t="shared" si="111"/>
        <v>0.15033082012617327</v>
      </c>
      <c r="CC53" s="124">
        <f t="shared" si="111"/>
        <v>3.6387477462711031E-2</v>
      </c>
      <c r="CD53" s="125">
        <f t="shared" si="111"/>
        <v>9.5002527623311905E-2</v>
      </c>
      <c r="CE53" s="126">
        <f t="shared" si="111"/>
        <v>6.5866348864924568E-2</v>
      </c>
      <c r="CF53" s="123">
        <f t="shared" si="111"/>
        <v>8.7497860688002735E-2</v>
      </c>
      <c r="CG53" s="124">
        <f t="shared" si="111"/>
        <v>6.0289536375297784E-2</v>
      </c>
      <c r="CH53" s="125">
        <f t="shared" si="111"/>
        <v>7.3183750500409858E-2</v>
      </c>
      <c r="CI53" s="123">
        <f t="shared" si="111"/>
        <v>8.0248460547042821E-2</v>
      </c>
      <c r="CJ53" s="129">
        <f t="shared" ref="CJ53" si="112">AB53/AB64</f>
        <v>8.0916945143989574E-2</v>
      </c>
      <c r="CK53" s="130">
        <f t="shared" ref="CK53" si="113">AC53/AC64</f>
        <v>7.1442203883744046E-2</v>
      </c>
    </row>
    <row r="54" spans="1:89" x14ac:dyDescent="0.25">
      <c r="A54" s="139" t="s">
        <v>30</v>
      </c>
      <c r="B54" s="280">
        <v>2196</v>
      </c>
      <c r="C54" s="267">
        <v>3468</v>
      </c>
      <c r="D54" s="268">
        <v>1205</v>
      </c>
      <c r="E54" s="269">
        <v>1501</v>
      </c>
      <c r="F54" s="266">
        <v>1293</v>
      </c>
      <c r="G54" s="270">
        <v>3322</v>
      </c>
      <c r="H54" s="268">
        <v>3418</v>
      </c>
      <c r="I54" s="269">
        <v>4913</v>
      </c>
      <c r="J54" s="266">
        <v>800</v>
      </c>
      <c r="K54" s="267">
        <v>340</v>
      </c>
      <c r="L54" s="268">
        <v>2052</v>
      </c>
      <c r="M54" s="266">
        <v>1146</v>
      </c>
      <c r="N54" s="271">
        <v>3862</v>
      </c>
      <c r="O54" s="281">
        <v>2841</v>
      </c>
      <c r="P54" s="266">
        <v>1969</v>
      </c>
      <c r="Q54" s="267">
        <v>1453</v>
      </c>
      <c r="R54" s="268">
        <v>2618</v>
      </c>
      <c r="S54" s="269">
        <v>2677</v>
      </c>
      <c r="T54" s="266">
        <v>783</v>
      </c>
      <c r="U54" s="270">
        <v>285</v>
      </c>
      <c r="V54" s="268">
        <v>2457</v>
      </c>
      <c r="W54" s="282">
        <v>2386</v>
      </c>
      <c r="X54" s="266">
        <v>2184</v>
      </c>
      <c r="Y54" s="270">
        <v>730</v>
      </c>
      <c r="Z54" s="268">
        <v>3992</v>
      </c>
      <c r="AA54" s="266">
        <v>4984</v>
      </c>
      <c r="AB54" s="286">
        <f t="shared" si="38"/>
        <v>28829</v>
      </c>
      <c r="AC54" s="287">
        <f t="shared" si="69"/>
        <v>30046</v>
      </c>
      <c r="BI54" s="139" t="s">
        <v>30</v>
      </c>
      <c r="BJ54" s="123">
        <f t="shared" ref="BJ54:CI54" si="114">B54/B64</f>
        <v>6.5037760995113283E-2</v>
      </c>
      <c r="BK54" s="124">
        <f t="shared" si="114"/>
        <v>9.4321148825065274E-2</v>
      </c>
      <c r="BL54" s="125">
        <f t="shared" si="114"/>
        <v>6.838819523269013E-2</v>
      </c>
      <c r="BM54" s="126">
        <f t="shared" si="114"/>
        <v>9.0476190476190474E-2</v>
      </c>
      <c r="BN54" s="123">
        <f t="shared" si="114"/>
        <v>6.2898282823369164E-2</v>
      </c>
      <c r="BO54" s="124">
        <f t="shared" si="114"/>
        <v>0.13413550835823307</v>
      </c>
      <c r="BP54" s="125">
        <f t="shared" si="114"/>
        <v>7.8218682777243809E-2</v>
      </c>
      <c r="BQ54" s="126">
        <f t="shared" si="114"/>
        <v>9.9566309987029825E-2</v>
      </c>
      <c r="BR54" s="123">
        <f t="shared" si="114"/>
        <v>0.11778563015312132</v>
      </c>
      <c r="BS54" s="124">
        <f t="shared" si="114"/>
        <v>4.943297470194824E-2</v>
      </c>
      <c r="BT54" s="125">
        <f t="shared" si="114"/>
        <v>0.10258461230815377</v>
      </c>
      <c r="BU54" s="123">
        <f t="shared" si="114"/>
        <v>5.3556407140854287E-2</v>
      </c>
      <c r="BV54" s="127">
        <f t="shared" si="114"/>
        <v>8.9703388846305715E-2</v>
      </c>
      <c r="BW54" s="128">
        <f t="shared" si="114"/>
        <v>7.0757888969141494E-2</v>
      </c>
      <c r="BX54" s="123">
        <f t="shared" si="114"/>
        <v>8.3178438661710041E-2</v>
      </c>
      <c r="BY54" s="124">
        <f t="shared" si="114"/>
        <v>7.5121497259849027E-2</v>
      </c>
      <c r="BZ54" s="125">
        <f t="shared" si="114"/>
        <v>7.9258878023674734E-2</v>
      </c>
      <c r="CA54" s="126">
        <f t="shared" si="114"/>
        <v>9.3817901450900673E-2</v>
      </c>
      <c r="CB54" s="123">
        <f t="shared" si="114"/>
        <v>0.12048007385751654</v>
      </c>
      <c r="CC54" s="124">
        <f t="shared" si="114"/>
        <v>4.6713653499426321E-2</v>
      </c>
      <c r="CD54" s="125">
        <f t="shared" si="114"/>
        <v>8.871957824799595E-2</v>
      </c>
      <c r="CE54" s="126">
        <f t="shared" si="114"/>
        <v>6.9354416765979712E-2</v>
      </c>
      <c r="CF54" s="123">
        <f t="shared" si="114"/>
        <v>9.3445148040390211E-2</v>
      </c>
      <c r="CG54" s="124">
        <f t="shared" si="114"/>
        <v>6.6886567711196623E-2</v>
      </c>
      <c r="CH54" s="125">
        <f t="shared" si="114"/>
        <v>7.6100425110090172E-2</v>
      </c>
      <c r="CI54" s="123">
        <f t="shared" si="114"/>
        <v>8.9216669053415437E-2</v>
      </c>
      <c r="CJ54" s="129">
        <f t="shared" ref="CJ54" si="115">AB54/AB64</f>
        <v>8.1851039001967565E-2</v>
      </c>
      <c r="CK54" s="130">
        <f t="shared" ref="CK54" si="116">AC54/AC64</f>
        <v>8.5588216024360994E-2</v>
      </c>
    </row>
    <row r="55" spans="1:89" x14ac:dyDescent="0.25">
      <c r="A55" s="131" t="s">
        <v>31</v>
      </c>
      <c r="B55" s="283">
        <v>2266</v>
      </c>
      <c r="C55" s="274">
        <v>2666</v>
      </c>
      <c r="D55" s="275">
        <v>993</v>
      </c>
      <c r="E55" s="276">
        <v>1323</v>
      </c>
      <c r="F55" s="273">
        <v>998</v>
      </c>
      <c r="G55" s="277">
        <v>2433</v>
      </c>
      <c r="H55" s="275">
        <v>2903</v>
      </c>
      <c r="I55" s="276">
        <v>4050</v>
      </c>
      <c r="J55" s="273">
        <v>655</v>
      </c>
      <c r="K55" s="274">
        <v>262</v>
      </c>
      <c r="L55" s="275">
        <v>1810</v>
      </c>
      <c r="M55" s="273">
        <v>930</v>
      </c>
      <c r="N55" s="278">
        <v>3469</v>
      </c>
      <c r="O55" s="284">
        <v>2437</v>
      </c>
      <c r="P55" s="273">
        <v>1663</v>
      </c>
      <c r="Q55" s="274">
        <v>1412</v>
      </c>
      <c r="R55" s="275">
        <v>2019</v>
      </c>
      <c r="S55" s="276">
        <v>2370</v>
      </c>
      <c r="T55" s="273">
        <v>586</v>
      </c>
      <c r="U55" s="277">
        <v>270</v>
      </c>
      <c r="V55" s="275">
        <v>2586</v>
      </c>
      <c r="W55" s="285">
        <v>2006</v>
      </c>
      <c r="X55" s="273">
        <v>2001</v>
      </c>
      <c r="Y55" s="277">
        <v>619</v>
      </c>
      <c r="Z55" s="275">
        <v>3718</v>
      </c>
      <c r="AA55" s="273">
        <v>4141</v>
      </c>
      <c r="AB55" s="286">
        <f t="shared" si="38"/>
        <v>25667</v>
      </c>
      <c r="AC55" s="287">
        <f t="shared" si="69"/>
        <v>24919</v>
      </c>
      <c r="BI55" s="131" t="s">
        <v>31</v>
      </c>
      <c r="BJ55" s="123">
        <f t="shared" ref="BJ55:CI55" si="117">B55/B64</f>
        <v>6.7110913667999414E-2</v>
      </c>
      <c r="BK55" s="124">
        <f t="shared" si="117"/>
        <v>7.250870322019147E-2</v>
      </c>
      <c r="BL55" s="125">
        <f t="shared" si="117"/>
        <v>5.6356413166855843E-2</v>
      </c>
      <c r="BM55" s="126">
        <f t="shared" si="117"/>
        <v>7.9746835443037969E-2</v>
      </c>
      <c r="BN55" s="123">
        <f t="shared" si="117"/>
        <v>4.8547939874495308E-2</v>
      </c>
      <c r="BO55" s="124">
        <f t="shared" si="117"/>
        <v>9.8239521925220064E-2</v>
      </c>
      <c r="BP55" s="125">
        <f t="shared" si="117"/>
        <v>6.6433246372831711E-2</v>
      </c>
      <c r="BQ55" s="126">
        <f t="shared" si="117"/>
        <v>8.2076848249027237E-2</v>
      </c>
      <c r="BR55" s="123">
        <f t="shared" si="117"/>
        <v>9.6436984687868085E-2</v>
      </c>
      <c r="BS55" s="124">
        <f t="shared" si="117"/>
        <v>3.8092468740913057E-2</v>
      </c>
      <c r="BT55" s="125">
        <f t="shared" si="117"/>
        <v>9.0486427035944603E-2</v>
      </c>
      <c r="BU55" s="123">
        <f t="shared" si="117"/>
        <v>4.3462005794934103E-2</v>
      </c>
      <c r="BV55" s="127">
        <f t="shared" si="117"/>
        <v>8.0575105103012565E-2</v>
      </c>
      <c r="BW55" s="128">
        <f t="shared" si="117"/>
        <v>6.06958730791263E-2</v>
      </c>
      <c r="BX55" s="123">
        <f t="shared" si="117"/>
        <v>7.0251774248056773E-2</v>
      </c>
      <c r="BY55" s="124">
        <f t="shared" si="117"/>
        <v>7.3001757832695691E-2</v>
      </c>
      <c r="BZ55" s="125">
        <f t="shared" si="117"/>
        <v>6.1124398292513094E-2</v>
      </c>
      <c r="CA55" s="126">
        <f t="shared" si="117"/>
        <v>8.3058807037218754E-2</v>
      </c>
      <c r="CB55" s="123">
        <f t="shared" si="117"/>
        <v>9.0167718110478537E-2</v>
      </c>
      <c r="CC55" s="124">
        <f t="shared" si="117"/>
        <v>4.4255040157351253E-2</v>
      </c>
      <c r="CD55" s="125">
        <f t="shared" si="117"/>
        <v>9.3377626922799162E-2</v>
      </c>
      <c r="CE55" s="126">
        <f t="shared" si="117"/>
        <v>5.830886841263843E-2</v>
      </c>
      <c r="CF55" s="123">
        <f t="shared" si="117"/>
        <v>8.5615266130412454E-2</v>
      </c>
      <c r="CG55" s="124">
        <f t="shared" si="117"/>
        <v>5.671614440168591E-2</v>
      </c>
      <c r="CH55" s="125">
        <f t="shared" si="117"/>
        <v>7.087709933850582E-2</v>
      </c>
      <c r="CI55" s="123">
        <f t="shared" si="117"/>
        <v>7.412644994987827E-2</v>
      </c>
      <c r="CJ55" s="129">
        <f t="shared" ref="CJ55" si="118">AB55/AB64</f>
        <v>7.2873516877571237E-2</v>
      </c>
      <c r="CK55" s="130">
        <f t="shared" ref="CK55" si="119">AC55/AC64</f>
        <v>7.0983583675399448E-2</v>
      </c>
    </row>
    <row r="56" spans="1:89" x14ac:dyDescent="0.25">
      <c r="A56" s="139" t="s">
        <v>32</v>
      </c>
      <c r="B56" s="194">
        <v>2167</v>
      </c>
      <c r="C56" s="188">
        <v>2959</v>
      </c>
      <c r="D56" s="189">
        <v>745</v>
      </c>
      <c r="E56" s="190">
        <v>1358</v>
      </c>
      <c r="F56" s="187">
        <v>801</v>
      </c>
      <c r="G56" s="191">
        <v>2390</v>
      </c>
      <c r="H56" s="189">
        <v>2559</v>
      </c>
      <c r="I56" s="190">
        <v>4170</v>
      </c>
      <c r="J56" s="187">
        <v>482</v>
      </c>
      <c r="K56" s="188">
        <v>231</v>
      </c>
      <c r="L56" s="189">
        <v>1705</v>
      </c>
      <c r="M56" s="187">
        <v>843</v>
      </c>
      <c r="N56" s="192">
        <v>3000</v>
      </c>
      <c r="O56" s="195">
        <v>2203</v>
      </c>
      <c r="P56" s="187">
        <v>1020</v>
      </c>
      <c r="Q56" s="188">
        <v>1342</v>
      </c>
      <c r="R56" s="189">
        <v>1774</v>
      </c>
      <c r="S56" s="190">
        <v>2242</v>
      </c>
      <c r="T56" s="187">
        <v>419</v>
      </c>
      <c r="U56" s="191">
        <v>220</v>
      </c>
      <c r="V56" s="189">
        <v>2443</v>
      </c>
      <c r="W56" s="196">
        <v>1701</v>
      </c>
      <c r="X56" s="187">
        <v>1574</v>
      </c>
      <c r="Y56" s="191">
        <v>620</v>
      </c>
      <c r="Z56" s="189">
        <v>3576</v>
      </c>
      <c r="AA56" s="187">
        <v>4125</v>
      </c>
      <c r="AB56" s="162">
        <f t="shared" si="38"/>
        <v>22265</v>
      </c>
      <c r="AC56" s="165">
        <f t="shared" si="69"/>
        <v>24404</v>
      </c>
      <c r="BI56" s="139" t="s">
        <v>32</v>
      </c>
      <c r="BJ56" s="123">
        <f t="shared" ref="BJ56:CI56" si="120">B56/B64</f>
        <v>6.417888345920332E-2</v>
      </c>
      <c r="BK56" s="124">
        <f t="shared" si="120"/>
        <v>8.0477589208006961E-2</v>
      </c>
      <c r="BL56" s="125">
        <f t="shared" si="120"/>
        <v>4.2281498297389329E-2</v>
      </c>
      <c r="BM56" s="126">
        <f t="shared" si="120"/>
        <v>8.1856540084388182E-2</v>
      </c>
      <c r="BN56" s="123">
        <f t="shared" si="120"/>
        <v>3.8964829498467676E-2</v>
      </c>
      <c r="BO56" s="124">
        <f t="shared" si="120"/>
        <v>9.6503270612937092E-2</v>
      </c>
      <c r="BP56" s="125">
        <f t="shared" si="120"/>
        <v>5.856103254153508E-2</v>
      </c>
      <c r="BQ56" s="126">
        <f t="shared" si="120"/>
        <v>8.4508754863813235E-2</v>
      </c>
      <c r="BR56" s="123">
        <f t="shared" si="120"/>
        <v>7.0965842167255599E-2</v>
      </c>
      <c r="BS56" s="124">
        <f t="shared" si="120"/>
        <v>3.3585344576911896E-2</v>
      </c>
      <c r="BT56" s="125">
        <f t="shared" si="120"/>
        <v>8.5237214417837326E-2</v>
      </c>
      <c r="BU56" s="123">
        <f t="shared" si="120"/>
        <v>3.9396205252827367E-2</v>
      </c>
      <c r="BV56" s="127">
        <f t="shared" si="120"/>
        <v>6.9681555292314123E-2</v>
      </c>
      <c r="BW56" s="128">
        <f t="shared" si="120"/>
        <v>5.4867873776493735E-2</v>
      </c>
      <c r="BX56" s="123">
        <f t="shared" si="120"/>
        <v>4.3088881378844202E-2</v>
      </c>
      <c r="BY56" s="124">
        <f t="shared" si="120"/>
        <v>6.9382690518043633E-2</v>
      </c>
      <c r="BZ56" s="125">
        <f t="shared" si="120"/>
        <v>5.3707123611153158E-2</v>
      </c>
      <c r="CA56" s="126">
        <f t="shared" si="120"/>
        <v>7.8572930539006103E-2</v>
      </c>
      <c r="CB56" s="123">
        <f t="shared" si="120"/>
        <v>6.4471457147253428E-2</v>
      </c>
      <c r="CC56" s="124">
        <f t="shared" si="120"/>
        <v>3.6059662350434354E-2</v>
      </c>
      <c r="CD56" s="125">
        <f t="shared" si="120"/>
        <v>8.8214053585614211E-2</v>
      </c>
      <c r="CE56" s="126">
        <f t="shared" si="120"/>
        <v>4.9443362497456615E-2</v>
      </c>
      <c r="CF56" s="123">
        <f t="shared" si="120"/>
        <v>6.7345541673797707E-2</v>
      </c>
      <c r="CG56" s="124">
        <f t="shared" si="120"/>
        <v>5.6807769836906725E-2</v>
      </c>
      <c r="CH56" s="125">
        <f t="shared" si="120"/>
        <v>6.8170120288998604E-2</v>
      </c>
      <c r="CI56" s="123">
        <f t="shared" si="120"/>
        <v>7.384004009737935E-2</v>
      </c>
      <c r="CJ56" s="129">
        <f t="shared" ref="CJ56" si="121">AB56/AB64</f>
        <v>6.3214588899330806E-2</v>
      </c>
      <c r="CK56" s="130">
        <f t="shared" ref="CK56" si="122">AC56/AC64</f>
        <v>6.9516568723241218E-2</v>
      </c>
    </row>
    <row r="57" spans="1:89" x14ac:dyDescent="0.25">
      <c r="A57" s="131" t="s">
        <v>33</v>
      </c>
      <c r="B57" s="197">
        <v>2059</v>
      </c>
      <c r="C57" s="181">
        <v>2324</v>
      </c>
      <c r="D57" s="182">
        <v>653</v>
      </c>
      <c r="E57" s="183">
        <v>1128</v>
      </c>
      <c r="F57" s="180">
        <v>748</v>
      </c>
      <c r="G57" s="184">
        <v>1868</v>
      </c>
      <c r="H57" s="182">
        <v>2192</v>
      </c>
      <c r="I57" s="183">
        <v>3333</v>
      </c>
      <c r="J57" s="180">
        <v>450</v>
      </c>
      <c r="K57" s="181">
        <v>169</v>
      </c>
      <c r="L57" s="182">
        <v>1411</v>
      </c>
      <c r="M57" s="180">
        <v>679</v>
      </c>
      <c r="N57" s="185">
        <v>2528</v>
      </c>
      <c r="O57" s="198">
        <v>1923</v>
      </c>
      <c r="P57" s="180">
        <v>841</v>
      </c>
      <c r="Q57" s="181">
        <v>1391</v>
      </c>
      <c r="R57" s="182">
        <v>1308</v>
      </c>
      <c r="S57" s="183">
        <v>2204</v>
      </c>
      <c r="T57" s="180">
        <v>288</v>
      </c>
      <c r="U57" s="184">
        <v>263</v>
      </c>
      <c r="V57" s="182">
        <v>2181</v>
      </c>
      <c r="W57" s="199">
        <v>1504</v>
      </c>
      <c r="X57" s="180">
        <v>1168</v>
      </c>
      <c r="Y57" s="184">
        <v>529</v>
      </c>
      <c r="Z57" s="182">
        <v>2719</v>
      </c>
      <c r="AA57" s="180">
        <v>3474</v>
      </c>
      <c r="AB57" s="162">
        <f t="shared" si="38"/>
        <v>18546</v>
      </c>
      <c r="AC57" s="165">
        <f t="shared" si="69"/>
        <v>20789</v>
      </c>
      <c r="BI57" s="131" t="s">
        <v>33</v>
      </c>
      <c r="BJ57" s="123">
        <f t="shared" ref="BJ57:CI57" si="123">B57/B64</f>
        <v>6.098030504960758E-2</v>
      </c>
      <c r="BK57" s="124">
        <f t="shared" si="123"/>
        <v>6.3207136640557007E-2</v>
      </c>
      <c r="BL57" s="125">
        <f t="shared" si="123"/>
        <v>3.7060158910329169E-2</v>
      </c>
      <c r="BM57" s="126">
        <f t="shared" si="123"/>
        <v>6.7992766726943946E-2</v>
      </c>
      <c r="BN57" s="123">
        <f t="shared" si="123"/>
        <v>3.6386632290703894E-2</v>
      </c>
      <c r="BO57" s="124">
        <f t="shared" si="123"/>
        <v>7.5425987240571757E-2</v>
      </c>
      <c r="BP57" s="125">
        <f t="shared" si="123"/>
        <v>5.0162478831983159E-2</v>
      </c>
      <c r="BQ57" s="126">
        <f t="shared" si="123"/>
        <v>6.754620622568093E-2</v>
      </c>
      <c r="BR57" s="123">
        <f t="shared" si="123"/>
        <v>6.6254416961130741E-2</v>
      </c>
      <c r="BS57" s="124">
        <f t="shared" si="123"/>
        <v>2.4571096248909567E-2</v>
      </c>
      <c r="BT57" s="125">
        <f t="shared" si="123"/>
        <v>7.0539419087136929E-2</v>
      </c>
      <c r="BU57" s="123">
        <f t="shared" si="123"/>
        <v>3.1731937564258343E-2</v>
      </c>
      <c r="BV57" s="127">
        <f t="shared" si="123"/>
        <v>5.8718323926323368E-2</v>
      </c>
      <c r="BW57" s="128">
        <f t="shared" si="123"/>
        <v>4.7894199397275287E-2</v>
      </c>
      <c r="BX57" s="123">
        <f t="shared" si="123"/>
        <v>3.5527205136870563E-2</v>
      </c>
      <c r="BY57" s="124">
        <f t="shared" si="123"/>
        <v>7.1916037638300068E-2</v>
      </c>
      <c r="BZ57" s="125">
        <f t="shared" si="123"/>
        <v>3.9599164421301201E-2</v>
      </c>
      <c r="CA57" s="126">
        <f t="shared" si="123"/>
        <v>7.7241185953599217E-2</v>
      </c>
      <c r="CB57" s="123">
        <f t="shared" si="123"/>
        <v>4.4314509924603784E-2</v>
      </c>
      <c r="CC57" s="124">
        <f t="shared" si="123"/>
        <v>4.3107687264382889E-2</v>
      </c>
      <c r="CD57" s="125">
        <f t="shared" si="123"/>
        <v>7.8753520618184442E-2</v>
      </c>
      <c r="CE57" s="126">
        <f t="shared" si="123"/>
        <v>4.3717117693224429E-2</v>
      </c>
      <c r="CF57" s="123">
        <f t="shared" si="123"/>
        <v>4.997432825603286E-2</v>
      </c>
      <c r="CG57" s="124">
        <f t="shared" si="123"/>
        <v>4.8469855231812353E-2</v>
      </c>
      <c r="CH57" s="125">
        <f t="shared" si="123"/>
        <v>5.1832929828240275E-2</v>
      </c>
      <c r="CI57" s="123">
        <f t="shared" si="123"/>
        <v>6.21867392238293E-2</v>
      </c>
      <c r="CJ57" s="129">
        <f t="shared" ref="CJ57" si="124">AB57/AB64</f>
        <v>5.2655637355804585E-2</v>
      </c>
      <c r="CK57" s="130">
        <f t="shared" ref="CK57" si="125">AC57/AC64</f>
        <v>5.92189783309073E-2</v>
      </c>
    </row>
    <row r="58" spans="1:89" x14ac:dyDescent="0.25">
      <c r="A58" s="139" t="s">
        <v>34</v>
      </c>
      <c r="B58" s="194">
        <v>797</v>
      </c>
      <c r="C58" s="188">
        <v>1706</v>
      </c>
      <c r="D58" s="189">
        <v>303</v>
      </c>
      <c r="E58" s="190">
        <v>964</v>
      </c>
      <c r="F58" s="187">
        <v>297</v>
      </c>
      <c r="G58" s="191">
        <v>1457</v>
      </c>
      <c r="H58" s="189">
        <v>1290</v>
      </c>
      <c r="I58" s="190">
        <v>2526</v>
      </c>
      <c r="J58" s="187">
        <v>347</v>
      </c>
      <c r="K58" s="188">
        <v>111</v>
      </c>
      <c r="L58" s="189">
        <v>1191</v>
      </c>
      <c r="M58" s="187">
        <v>497</v>
      </c>
      <c r="N58" s="192">
        <v>2076</v>
      </c>
      <c r="O58" s="195">
        <v>1583</v>
      </c>
      <c r="P58" s="187">
        <v>567</v>
      </c>
      <c r="Q58" s="188">
        <v>1194</v>
      </c>
      <c r="R58" s="189">
        <v>952</v>
      </c>
      <c r="S58" s="190">
        <v>1476</v>
      </c>
      <c r="T58" s="187">
        <v>178</v>
      </c>
      <c r="U58" s="191">
        <v>196</v>
      </c>
      <c r="V58" s="189">
        <v>2067</v>
      </c>
      <c r="W58" s="196">
        <v>995</v>
      </c>
      <c r="X58" s="187">
        <v>711</v>
      </c>
      <c r="Y58" s="191">
        <v>443</v>
      </c>
      <c r="Z58" s="189">
        <v>2358</v>
      </c>
      <c r="AA58" s="187">
        <v>2301</v>
      </c>
      <c r="AB58" s="162">
        <f t="shared" si="38"/>
        <v>13134</v>
      </c>
      <c r="AC58" s="165">
        <f t="shared" si="69"/>
        <v>15449</v>
      </c>
      <c r="BI58" s="139" t="s">
        <v>34</v>
      </c>
      <c r="BJ58" s="123">
        <f t="shared" ref="BJ58:CI58" si="126">B58/B64</f>
        <v>2.3604324004146304E-2</v>
      </c>
      <c r="BK58" s="124">
        <f t="shared" si="126"/>
        <v>4.6399042645778939E-2</v>
      </c>
      <c r="BL58" s="125">
        <f t="shared" si="126"/>
        <v>1.7196367763904655E-2</v>
      </c>
      <c r="BM58" s="126">
        <f t="shared" si="126"/>
        <v>5.8107293550331528E-2</v>
      </c>
      <c r="BN58" s="123">
        <f t="shared" si="126"/>
        <v>1.4447633409544193E-2</v>
      </c>
      <c r="BO58" s="124">
        <f t="shared" si="126"/>
        <v>5.8830654930146171E-2</v>
      </c>
      <c r="BP58" s="125">
        <f t="shared" si="126"/>
        <v>2.9520801867362351E-2</v>
      </c>
      <c r="BQ58" s="126">
        <f t="shared" si="126"/>
        <v>5.1191634241245135E-2</v>
      </c>
      <c r="BR58" s="123">
        <f t="shared" si="126"/>
        <v>5.1089517078916374E-2</v>
      </c>
      <c r="BS58" s="124">
        <f t="shared" si="126"/>
        <v>1.6138412329165457E-2</v>
      </c>
      <c r="BT58" s="125">
        <f t="shared" si="126"/>
        <v>5.9541068839674048E-2</v>
      </c>
      <c r="BU58" s="123">
        <f t="shared" si="126"/>
        <v>2.3226469763529302E-2</v>
      </c>
      <c r="BV58" s="127">
        <f t="shared" si="126"/>
        <v>4.8219636262281373E-2</v>
      </c>
      <c r="BW58" s="128">
        <f t="shared" si="126"/>
        <v>3.9426166222510023E-2</v>
      </c>
      <c r="BX58" s="123">
        <f t="shared" si="126"/>
        <v>2.3952348766475159E-2</v>
      </c>
      <c r="BY58" s="124">
        <f t="shared" si="126"/>
        <v>6.1730948195636438E-2</v>
      </c>
      <c r="BZ58" s="125">
        <f t="shared" si="126"/>
        <v>2.8821410190427176E-2</v>
      </c>
      <c r="CA58" s="126">
        <f t="shared" si="126"/>
        <v>5.1727763370014716E-2</v>
      </c>
      <c r="CB58" s="123">
        <f t="shared" si="126"/>
        <v>2.7388829050623172E-2</v>
      </c>
      <c r="CC58" s="124">
        <f t="shared" si="126"/>
        <v>3.2125881003114247E-2</v>
      </c>
      <c r="CD58" s="125">
        <f t="shared" si="126"/>
        <v>7.4637105510218821E-2</v>
      </c>
      <c r="CE58" s="126">
        <f t="shared" si="126"/>
        <v>2.8921896346248872E-2</v>
      </c>
      <c r="CF58" s="123">
        <f t="shared" si="126"/>
        <v>3.0421016601061099E-2</v>
      </c>
      <c r="CG58" s="124">
        <f t="shared" si="126"/>
        <v>4.0590067802822066E-2</v>
      </c>
      <c r="CH58" s="125">
        <f t="shared" si="126"/>
        <v>4.4951102808014183E-2</v>
      </c>
      <c r="CI58" s="123">
        <f t="shared" si="126"/>
        <v>4.1189316912501793E-2</v>
      </c>
      <c r="CJ58" s="129">
        <f t="shared" ref="CJ58" si="127">AB58/AB64</f>
        <v>3.7289935351619619E-2</v>
      </c>
      <c r="CK58" s="130">
        <f t="shared" ref="CK58" si="128">AC58/AC64</f>
        <v>4.4007599992023999E-2</v>
      </c>
    </row>
    <row r="59" spans="1:89" x14ac:dyDescent="0.25">
      <c r="A59" s="131" t="s">
        <v>35</v>
      </c>
      <c r="B59" s="197">
        <v>0</v>
      </c>
      <c r="C59" s="181">
        <v>964</v>
      </c>
      <c r="D59" s="182">
        <v>6</v>
      </c>
      <c r="E59" s="183">
        <v>557</v>
      </c>
      <c r="F59" s="180">
        <v>12</v>
      </c>
      <c r="G59" s="184">
        <v>855</v>
      </c>
      <c r="H59" s="182">
        <v>152</v>
      </c>
      <c r="I59" s="183">
        <v>1174</v>
      </c>
      <c r="J59" s="180">
        <v>138</v>
      </c>
      <c r="K59" s="181">
        <v>35</v>
      </c>
      <c r="L59" s="182">
        <v>434</v>
      </c>
      <c r="M59" s="180">
        <v>144</v>
      </c>
      <c r="N59" s="185">
        <v>653</v>
      </c>
      <c r="O59" s="198">
        <v>326</v>
      </c>
      <c r="P59" s="180">
        <v>156</v>
      </c>
      <c r="Q59" s="181">
        <v>238</v>
      </c>
      <c r="R59" s="182">
        <v>177</v>
      </c>
      <c r="S59" s="183">
        <v>162</v>
      </c>
      <c r="T59" s="180">
        <v>68</v>
      </c>
      <c r="U59" s="184">
        <v>8</v>
      </c>
      <c r="V59" s="182">
        <v>418</v>
      </c>
      <c r="W59" s="199">
        <v>31</v>
      </c>
      <c r="X59" s="180">
        <v>51</v>
      </c>
      <c r="Y59" s="184">
        <v>11</v>
      </c>
      <c r="Z59" s="182">
        <v>87</v>
      </c>
      <c r="AA59" s="180">
        <v>254</v>
      </c>
      <c r="AB59" s="162">
        <f t="shared" si="38"/>
        <v>2352</v>
      </c>
      <c r="AC59" s="165">
        <f t="shared" si="69"/>
        <v>4759</v>
      </c>
      <c r="BI59" s="131" t="s">
        <v>35</v>
      </c>
      <c r="BJ59" s="123">
        <f t="shared" ref="BJ59:CI59" si="129">B59/B64</f>
        <v>0</v>
      </c>
      <c r="BK59" s="124">
        <f t="shared" si="129"/>
        <v>2.621845082680592E-2</v>
      </c>
      <c r="BL59" s="125">
        <f t="shared" si="129"/>
        <v>3.40522133938706E-4</v>
      </c>
      <c r="BM59" s="126">
        <f t="shared" si="129"/>
        <v>3.3574442435201926E-2</v>
      </c>
      <c r="BN59" s="123">
        <f t="shared" si="129"/>
        <v>5.8374276402198765E-4</v>
      </c>
      <c r="BO59" s="124">
        <f t="shared" si="129"/>
        <v>3.4523136558184606E-2</v>
      </c>
      <c r="BP59" s="125">
        <f t="shared" si="129"/>
        <v>3.4784200649915329E-3</v>
      </c>
      <c r="BQ59" s="126">
        <f t="shared" si="129"/>
        <v>2.3792153047989623E-2</v>
      </c>
      <c r="BR59" s="123">
        <f t="shared" si="129"/>
        <v>2.0318021201413426E-2</v>
      </c>
      <c r="BS59" s="124">
        <f t="shared" si="129"/>
        <v>5.088688572259378E-3</v>
      </c>
      <c r="BT59" s="125">
        <f t="shared" si="129"/>
        <v>2.1696745488176773E-2</v>
      </c>
      <c r="BU59" s="123">
        <f t="shared" si="129"/>
        <v>6.7296008972801196E-3</v>
      </c>
      <c r="BV59" s="127">
        <f t="shared" si="129"/>
        <v>1.5167351868627041E-2</v>
      </c>
      <c r="BW59" s="128">
        <f t="shared" si="129"/>
        <v>8.1193494558043384E-3</v>
      </c>
      <c r="BX59" s="123">
        <f t="shared" si="129"/>
        <v>6.5900642108820545E-3</v>
      </c>
      <c r="BY59" s="124">
        <f t="shared" si="129"/>
        <v>1.2304828869816979E-2</v>
      </c>
      <c r="BZ59" s="125">
        <f t="shared" si="129"/>
        <v>5.3586025249008507E-3</v>
      </c>
      <c r="CA59" s="126">
        <f t="shared" si="129"/>
        <v>5.6774374430503963E-3</v>
      </c>
      <c r="CB59" s="123">
        <f t="shared" si="129"/>
        <v>1.046314817664256E-2</v>
      </c>
      <c r="CC59" s="124">
        <f t="shared" si="129"/>
        <v>1.3112604491067037E-3</v>
      </c>
      <c r="CD59" s="125">
        <f t="shared" si="129"/>
        <v>1.5093522062540622E-2</v>
      </c>
      <c r="CE59" s="126">
        <f t="shared" si="129"/>
        <v>9.0108420777257803E-4</v>
      </c>
      <c r="CF59" s="123">
        <f t="shared" si="129"/>
        <v>2.1820982372069142E-3</v>
      </c>
      <c r="CG59" s="124">
        <f t="shared" si="129"/>
        <v>1.0078797874289902E-3</v>
      </c>
      <c r="CH59" s="125">
        <f t="shared" si="129"/>
        <v>1.6585012486417447E-3</v>
      </c>
      <c r="CI59" s="123">
        <f t="shared" si="129"/>
        <v>4.5467564084204493E-3</v>
      </c>
      <c r="CJ59" s="129">
        <f t="shared" ref="CJ59" si="130">AB59/AB64</f>
        <v>6.6777773676724031E-3</v>
      </c>
      <c r="CK59" s="130">
        <f t="shared" ref="CK59" si="131">AC59/AC64</f>
        <v>1.3556357587031017E-2</v>
      </c>
    </row>
    <row r="60" spans="1:89" x14ac:dyDescent="0.25">
      <c r="A60" s="139" t="s">
        <v>36</v>
      </c>
      <c r="B60" s="194">
        <v>0</v>
      </c>
      <c r="C60" s="188">
        <v>0</v>
      </c>
      <c r="D60" s="189">
        <v>0</v>
      </c>
      <c r="E60" s="190">
        <v>0</v>
      </c>
      <c r="F60" s="187">
        <v>0</v>
      </c>
      <c r="G60" s="191">
        <v>0</v>
      </c>
      <c r="H60" s="189">
        <v>0</v>
      </c>
      <c r="I60" s="190">
        <v>0</v>
      </c>
      <c r="J60" s="187">
        <v>0</v>
      </c>
      <c r="K60" s="191">
        <v>0</v>
      </c>
      <c r="L60" s="189">
        <v>0</v>
      </c>
      <c r="M60" s="187">
        <v>0</v>
      </c>
      <c r="N60" s="192">
        <v>0</v>
      </c>
      <c r="O60" s="195">
        <v>0</v>
      </c>
      <c r="P60" s="187">
        <v>0</v>
      </c>
      <c r="Q60" s="191">
        <v>0</v>
      </c>
      <c r="R60" s="189">
        <v>0</v>
      </c>
      <c r="S60" s="190">
        <v>0</v>
      </c>
      <c r="T60" s="187">
        <v>0</v>
      </c>
      <c r="U60" s="191">
        <v>0</v>
      </c>
      <c r="V60" s="189">
        <v>0</v>
      </c>
      <c r="W60" s="190">
        <v>0</v>
      </c>
      <c r="X60" s="187">
        <v>0</v>
      </c>
      <c r="Y60" s="191">
        <v>0</v>
      </c>
      <c r="Z60" s="189">
        <v>0</v>
      </c>
      <c r="AA60" s="187">
        <v>0</v>
      </c>
      <c r="AB60" s="162">
        <f t="shared" si="38"/>
        <v>0</v>
      </c>
      <c r="AC60" s="165">
        <f t="shared" si="69"/>
        <v>0</v>
      </c>
      <c r="BI60" s="139" t="s">
        <v>36</v>
      </c>
      <c r="BJ60" s="123">
        <f t="shared" ref="BJ60:CI60" si="132">B60/B64</f>
        <v>0</v>
      </c>
      <c r="BK60" s="124">
        <f t="shared" si="132"/>
        <v>0</v>
      </c>
      <c r="BL60" s="125">
        <f t="shared" si="132"/>
        <v>0</v>
      </c>
      <c r="BM60" s="126">
        <f t="shared" si="132"/>
        <v>0</v>
      </c>
      <c r="BN60" s="123">
        <f t="shared" si="132"/>
        <v>0</v>
      </c>
      <c r="BO60" s="124">
        <f t="shared" si="132"/>
        <v>0</v>
      </c>
      <c r="BP60" s="125">
        <f t="shared" si="132"/>
        <v>0</v>
      </c>
      <c r="BQ60" s="126">
        <f t="shared" si="132"/>
        <v>0</v>
      </c>
      <c r="BR60" s="123">
        <f t="shared" si="132"/>
        <v>0</v>
      </c>
      <c r="BS60" s="124">
        <f t="shared" si="132"/>
        <v>0</v>
      </c>
      <c r="BT60" s="125">
        <f t="shared" si="132"/>
        <v>0</v>
      </c>
      <c r="BU60" s="123">
        <f t="shared" si="132"/>
        <v>0</v>
      </c>
      <c r="BV60" s="127">
        <f t="shared" si="132"/>
        <v>0</v>
      </c>
      <c r="BW60" s="128">
        <f t="shared" si="132"/>
        <v>0</v>
      </c>
      <c r="BX60" s="123">
        <f t="shared" si="132"/>
        <v>0</v>
      </c>
      <c r="BY60" s="124">
        <f t="shared" si="132"/>
        <v>0</v>
      </c>
      <c r="BZ60" s="125">
        <f t="shared" si="132"/>
        <v>0</v>
      </c>
      <c r="CA60" s="126">
        <f t="shared" si="132"/>
        <v>0</v>
      </c>
      <c r="CB60" s="123">
        <f t="shared" si="132"/>
        <v>0</v>
      </c>
      <c r="CC60" s="124">
        <f t="shared" si="132"/>
        <v>0</v>
      </c>
      <c r="CD60" s="125">
        <f t="shared" si="132"/>
        <v>0</v>
      </c>
      <c r="CE60" s="126">
        <f t="shared" si="132"/>
        <v>0</v>
      </c>
      <c r="CF60" s="123">
        <f t="shared" si="132"/>
        <v>0</v>
      </c>
      <c r="CG60" s="124">
        <f t="shared" si="132"/>
        <v>0</v>
      </c>
      <c r="CH60" s="125">
        <f t="shared" si="132"/>
        <v>0</v>
      </c>
      <c r="CI60" s="123">
        <f t="shared" si="132"/>
        <v>0</v>
      </c>
      <c r="CJ60" s="129">
        <f t="shared" ref="CJ60" si="133">AB60/AB64</f>
        <v>0</v>
      </c>
      <c r="CK60" s="130">
        <f t="shared" ref="CK60" si="134">AC60/AC64</f>
        <v>0</v>
      </c>
    </row>
    <row r="61" spans="1:89" x14ac:dyDescent="0.25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62">
        <f t="shared" si="38"/>
        <v>0</v>
      </c>
      <c r="AC61" s="165">
        <f t="shared" si="69"/>
        <v>0</v>
      </c>
      <c r="BI61" s="131" t="s">
        <v>37</v>
      </c>
      <c r="BJ61" s="123">
        <f t="shared" ref="BJ61:CI61" si="135">B61/B64</f>
        <v>0</v>
      </c>
      <c r="BK61" s="124">
        <f t="shared" si="135"/>
        <v>0</v>
      </c>
      <c r="BL61" s="125">
        <f t="shared" si="135"/>
        <v>0</v>
      </c>
      <c r="BM61" s="126">
        <f t="shared" si="135"/>
        <v>0</v>
      </c>
      <c r="BN61" s="123">
        <f t="shared" si="135"/>
        <v>0</v>
      </c>
      <c r="BO61" s="124">
        <f t="shared" si="135"/>
        <v>0</v>
      </c>
      <c r="BP61" s="125">
        <f t="shared" si="135"/>
        <v>0</v>
      </c>
      <c r="BQ61" s="126">
        <f t="shared" si="135"/>
        <v>0</v>
      </c>
      <c r="BR61" s="123">
        <f t="shared" si="135"/>
        <v>0</v>
      </c>
      <c r="BS61" s="124">
        <f t="shared" si="135"/>
        <v>0</v>
      </c>
      <c r="BT61" s="125">
        <f t="shared" si="135"/>
        <v>0</v>
      </c>
      <c r="BU61" s="123">
        <f t="shared" si="135"/>
        <v>0</v>
      </c>
      <c r="BV61" s="127">
        <f t="shared" si="135"/>
        <v>0</v>
      </c>
      <c r="BW61" s="128">
        <f t="shared" si="135"/>
        <v>0</v>
      </c>
      <c r="BX61" s="123">
        <f t="shared" si="135"/>
        <v>0</v>
      </c>
      <c r="BY61" s="124">
        <f t="shared" si="135"/>
        <v>0</v>
      </c>
      <c r="BZ61" s="125">
        <f t="shared" si="135"/>
        <v>0</v>
      </c>
      <c r="CA61" s="126">
        <f t="shared" si="135"/>
        <v>0</v>
      </c>
      <c r="CB61" s="123">
        <f t="shared" si="135"/>
        <v>0</v>
      </c>
      <c r="CC61" s="124">
        <f t="shared" si="135"/>
        <v>0</v>
      </c>
      <c r="CD61" s="125">
        <f t="shared" si="135"/>
        <v>0</v>
      </c>
      <c r="CE61" s="126">
        <f t="shared" si="135"/>
        <v>0</v>
      </c>
      <c r="CF61" s="123">
        <f t="shared" si="135"/>
        <v>0</v>
      </c>
      <c r="CG61" s="124">
        <f t="shared" si="135"/>
        <v>0</v>
      </c>
      <c r="CH61" s="125">
        <f t="shared" si="135"/>
        <v>0</v>
      </c>
      <c r="CI61" s="123">
        <f t="shared" si="135"/>
        <v>0</v>
      </c>
      <c r="CJ61" s="129">
        <f t="shared" ref="CJ61" si="136">AB61/AB64</f>
        <v>0</v>
      </c>
      <c r="CK61" s="130">
        <f t="shared" ref="CK61" si="137">AC61/AC64</f>
        <v>0</v>
      </c>
    </row>
    <row r="62" spans="1:89" x14ac:dyDescent="0.25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62">
        <f t="shared" si="38"/>
        <v>0</v>
      </c>
      <c r="AC62" s="165">
        <f t="shared" si="69"/>
        <v>0</v>
      </c>
      <c r="BI62" s="139" t="s">
        <v>38</v>
      </c>
      <c r="BJ62" s="123">
        <f>B62/B64</f>
        <v>0</v>
      </c>
      <c r="BK62" s="124">
        <f t="shared" ref="BK62" si="138">C62/C64</f>
        <v>0</v>
      </c>
      <c r="BL62" s="125">
        <f t="shared" ref="BL62" si="139">D62/D64</f>
        <v>0</v>
      </c>
      <c r="BM62" s="126">
        <f t="shared" ref="BM62" si="140">E62/E64</f>
        <v>0</v>
      </c>
      <c r="BN62" s="123">
        <f t="shared" ref="BN62" si="141">F62/F64</f>
        <v>0</v>
      </c>
      <c r="BO62" s="124">
        <f t="shared" ref="BO62" si="142">G62/G64</f>
        <v>0</v>
      </c>
      <c r="BP62" s="125">
        <f t="shared" ref="BP62" si="143">H62/H64</f>
        <v>0</v>
      </c>
      <c r="BQ62" s="126">
        <f t="shared" ref="BQ62" si="144">I62/I64</f>
        <v>0</v>
      </c>
      <c r="BR62" s="123">
        <f t="shared" ref="BR62" si="145">J62/J64</f>
        <v>0</v>
      </c>
      <c r="BS62" s="124">
        <f t="shared" ref="BS62" si="146">K62/K64</f>
        <v>0</v>
      </c>
      <c r="BT62" s="125">
        <f t="shared" ref="BT62" si="147">L62/L64</f>
        <v>0</v>
      </c>
      <c r="BU62" s="123">
        <f t="shared" ref="BU62" si="148">M62/M64</f>
        <v>0</v>
      </c>
      <c r="BV62" s="127">
        <f t="shared" ref="BV62" si="149">N62/N64</f>
        <v>0</v>
      </c>
      <c r="BW62" s="128">
        <f t="shared" ref="BW62" si="150">O62/O64</f>
        <v>0</v>
      </c>
      <c r="BX62" s="123">
        <f t="shared" ref="BX62" si="151">P62/P64</f>
        <v>0</v>
      </c>
      <c r="BY62" s="124">
        <f t="shared" ref="BY62" si="152">Q62/Q64</f>
        <v>0</v>
      </c>
      <c r="BZ62" s="125">
        <f t="shared" ref="BZ62" si="153">R62/R64</f>
        <v>0</v>
      </c>
      <c r="CA62" s="126">
        <f t="shared" ref="CA62" si="154">S62/S64</f>
        <v>0</v>
      </c>
      <c r="CB62" s="123">
        <f t="shared" ref="CB62" si="155">T62/T64</f>
        <v>0</v>
      </c>
      <c r="CC62" s="124">
        <f t="shared" ref="CC62" si="156">U62/U64</f>
        <v>0</v>
      </c>
      <c r="CD62" s="125">
        <f t="shared" ref="CD62" si="157">V62/V64</f>
        <v>0</v>
      </c>
      <c r="CE62" s="126">
        <f t="shared" ref="CE62" si="158">W62/W64</f>
        <v>0</v>
      </c>
      <c r="CF62" s="123">
        <f t="shared" ref="CF62" si="159">X62/X64</f>
        <v>0</v>
      </c>
      <c r="CG62" s="124">
        <f t="shared" ref="CG62" si="160">Y62/Y64</f>
        <v>0</v>
      </c>
      <c r="CH62" s="125">
        <f t="shared" ref="CH62" si="161">Z62/Z64</f>
        <v>0</v>
      </c>
      <c r="CI62" s="123">
        <f t="shared" ref="CI62" si="162">AA62/AA64</f>
        <v>0</v>
      </c>
      <c r="CJ62" s="129">
        <f t="shared" ref="CJ62" si="163">AB62/AB64</f>
        <v>0</v>
      </c>
      <c r="CK62" s="130">
        <f t="shared" ref="CK62" si="164">AC62/AC64</f>
        <v>0</v>
      </c>
    </row>
    <row r="63" spans="1:89" ht="13.8" thickBot="1" x14ac:dyDescent="0.3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62">
        <f t="shared" si="38"/>
        <v>0</v>
      </c>
      <c r="AC63" s="165">
        <f t="shared" si="69"/>
        <v>0</v>
      </c>
      <c r="BI63" s="131" t="s">
        <v>39</v>
      </c>
      <c r="BJ63" s="123">
        <f>B63/B64</f>
        <v>0</v>
      </c>
      <c r="BK63" s="124">
        <f t="shared" ref="BK63" si="165">C63/C64</f>
        <v>0</v>
      </c>
      <c r="BL63" s="125">
        <f t="shared" ref="BL63" si="166">D63/D64</f>
        <v>0</v>
      </c>
      <c r="BM63" s="126">
        <f t="shared" ref="BM63" si="167">E63/E64</f>
        <v>0</v>
      </c>
      <c r="BN63" s="123">
        <f t="shared" ref="BN63" si="168">F63/F64</f>
        <v>0</v>
      </c>
      <c r="BO63" s="124">
        <f t="shared" ref="BO63" si="169">G63/G64</f>
        <v>0</v>
      </c>
      <c r="BP63" s="125">
        <f t="shared" ref="BP63" si="170">H63/H64</f>
        <v>0</v>
      </c>
      <c r="BQ63" s="126">
        <f t="shared" ref="BQ63" si="171">I63/I64</f>
        <v>0</v>
      </c>
      <c r="BR63" s="123">
        <f t="shared" ref="BR63" si="172">J63/J64</f>
        <v>0</v>
      </c>
      <c r="BS63" s="124">
        <f t="shared" ref="BS63" si="173">K63/K64</f>
        <v>0</v>
      </c>
      <c r="BT63" s="125">
        <f t="shared" ref="BT63" si="174">L63/L64</f>
        <v>0</v>
      </c>
      <c r="BU63" s="123">
        <f t="shared" ref="BU63" si="175">M63/M64</f>
        <v>0</v>
      </c>
      <c r="BV63" s="127">
        <f t="shared" ref="BV63" si="176">N63/N64</f>
        <v>0</v>
      </c>
      <c r="BW63" s="128">
        <f t="shared" ref="BW63" si="177">O63/O64</f>
        <v>0</v>
      </c>
      <c r="BX63" s="123">
        <f t="shared" ref="BX63" si="178">P63/P64</f>
        <v>0</v>
      </c>
      <c r="BY63" s="124">
        <f t="shared" ref="BY63" si="179">Q63/Q64</f>
        <v>0</v>
      </c>
      <c r="BZ63" s="125">
        <f t="shared" ref="BZ63" si="180">R63/R64</f>
        <v>0</v>
      </c>
      <c r="CA63" s="126">
        <f t="shared" ref="CA63" si="181">S63/S64</f>
        <v>0</v>
      </c>
      <c r="CB63" s="123">
        <f t="shared" ref="CB63" si="182">T63/T64</f>
        <v>0</v>
      </c>
      <c r="CC63" s="124">
        <f t="shared" ref="CC63" si="183">U63/U64</f>
        <v>0</v>
      </c>
      <c r="CD63" s="125">
        <f t="shared" ref="CD63" si="184">V63/V64</f>
        <v>0</v>
      </c>
      <c r="CE63" s="126">
        <f t="shared" ref="CE63" si="185">W63/W64</f>
        <v>0</v>
      </c>
      <c r="CF63" s="123">
        <f t="shared" ref="CF63" si="186">X63/X64</f>
        <v>0</v>
      </c>
      <c r="CG63" s="124">
        <f t="shared" ref="CG63" si="187">Y63/Y64</f>
        <v>0</v>
      </c>
      <c r="CH63" s="125">
        <f t="shared" ref="CH63" si="188">Z63/Z64</f>
        <v>0</v>
      </c>
      <c r="CI63" s="123">
        <f t="shared" ref="CI63" si="189">AA63/AA64</f>
        <v>0</v>
      </c>
      <c r="CJ63" s="129">
        <f t="shared" ref="CJ63" si="190">AB63/AB64</f>
        <v>0</v>
      </c>
      <c r="CK63" s="130">
        <f t="shared" ref="CK63" si="191">AC63/AC64</f>
        <v>0</v>
      </c>
    </row>
    <row r="64" spans="1:89" ht="14.4" thickTop="1" thickBot="1" x14ac:dyDescent="0.3">
      <c r="A64" s="251" t="s">
        <v>13</v>
      </c>
      <c r="B64" s="14">
        <f t="shared" ref="B64:AA64" si="192">SUM(B41:B63)</f>
        <v>33765</v>
      </c>
      <c r="C64" s="1">
        <f t="shared" si="192"/>
        <v>36768</v>
      </c>
      <c r="D64" s="14">
        <f t="shared" si="192"/>
        <v>17620</v>
      </c>
      <c r="E64" s="1">
        <f t="shared" si="192"/>
        <v>16590</v>
      </c>
      <c r="F64" s="14">
        <f t="shared" si="192"/>
        <v>20557</v>
      </c>
      <c r="G64" s="1">
        <f t="shared" si="192"/>
        <v>24766</v>
      </c>
      <c r="H64" s="14">
        <f t="shared" si="192"/>
        <v>43698</v>
      </c>
      <c r="I64" s="1">
        <f t="shared" si="192"/>
        <v>49344</v>
      </c>
      <c r="J64" s="14">
        <f t="shared" si="192"/>
        <v>6792</v>
      </c>
      <c r="K64" s="1">
        <f t="shared" si="192"/>
        <v>6878</v>
      </c>
      <c r="L64" s="14">
        <f t="shared" si="192"/>
        <v>20003</v>
      </c>
      <c r="M64" s="1">
        <f t="shared" si="192"/>
        <v>21398</v>
      </c>
      <c r="N64" s="14">
        <f t="shared" si="192"/>
        <v>43053</v>
      </c>
      <c r="O64" s="1">
        <f t="shared" si="192"/>
        <v>40151</v>
      </c>
      <c r="P64" s="14">
        <f t="shared" si="192"/>
        <v>23672</v>
      </c>
      <c r="Q64" s="1">
        <f t="shared" si="192"/>
        <v>19342</v>
      </c>
      <c r="R64" s="14">
        <f t="shared" si="192"/>
        <v>33031</v>
      </c>
      <c r="S64" s="1">
        <f t="shared" si="192"/>
        <v>28534</v>
      </c>
      <c r="T64" s="14">
        <f t="shared" si="192"/>
        <v>6499</v>
      </c>
      <c r="U64" s="1">
        <f t="shared" si="192"/>
        <v>6101</v>
      </c>
      <c r="V64" s="14">
        <f t="shared" si="192"/>
        <v>27694</v>
      </c>
      <c r="W64" s="1">
        <f t="shared" si="192"/>
        <v>34403</v>
      </c>
      <c r="X64" s="14">
        <f t="shared" si="192"/>
        <v>23372</v>
      </c>
      <c r="Y64" s="1">
        <f t="shared" si="192"/>
        <v>10914</v>
      </c>
      <c r="Z64" s="14">
        <f t="shared" si="192"/>
        <v>52457</v>
      </c>
      <c r="AA64" s="1">
        <f t="shared" si="192"/>
        <v>55864</v>
      </c>
      <c r="AB64" s="166">
        <f t="shared" ref="AB64:AC64" si="193">SUM(AB40:AB63)</f>
        <v>352213</v>
      </c>
      <c r="AC64" s="167">
        <f t="shared" si="193"/>
        <v>351053</v>
      </c>
      <c r="BI64" s="251" t="s">
        <v>13</v>
      </c>
      <c r="BJ64" s="147">
        <f>SUM(BJ40:BJ63)</f>
        <v>0.99999999999999978</v>
      </c>
      <c r="BK64" s="148">
        <f t="shared" ref="BK64:CK64" si="194">SUM(BK40:BK63)</f>
        <v>1</v>
      </c>
      <c r="BL64" s="147">
        <f t="shared" si="194"/>
        <v>1</v>
      </c>
      <c r="BM64" s="148">
        <f t="shared" si="194"/>
        <v>0.99999999999999989</v>
      </c>
      <c r="BN64" s="147">
        <f t="shared" si="194"/>
        <v>1</v>
      </c>
      <c r="BO64" s="148">
        <f t="shared" si="194"/>
        <v>0.99999999999999989</v>
      </c>
      <c r="BP64" s="147">
        <f t="shared" si="194"/>
        <v>1</v>
      </c>
      <c r="BQ64" s="148">
        <f t="shared" si="194"/>
        <v>1.0000000000000002</v>
      </c>
      <c r="BR64" s="147">
        <f t="shared" si="194"/>
        <v>1.0000000000000002</v>
      </c>
      <c r="BS64" s="148">
        <f t="shared" si="194"/>
        <v>1</v>
      </c>
      <c r="BT64" s="147">
        <f t="shared" si="194"/>
        <v>0.99999999999999989</v>
      </c>
      <c r="BU64" s="148">
        <f t="shared" si="194"/>
        <v>0.99999999999999978</v>
      </c>
      <c r="BV64" s="147">
        <f t="shared" si="194"/>
        <v>1</v>
      </c>
      <c r="BW64" s="148">
        <f t="shared" si="194"/>
        <v>1</v>
      </c>
      <c r="BX64" s="147">
        <f t="shared" si="194"/>
        <v>1</v>
      </c>
      <c r="BY64" s="148">
        <f t="shared" si="194"/>
        <v>1.0000000000000002</v>
      </c>
      <c r="BZ64" s="147">
        <f t="shared" si="194"/>
        <v>0.99999999999999989</v>
      </c>
      <c r="CA64" s="148">
        <f t="shared" si="194"/>
        <v>0.99999999999999978</v>
      </c>
      <c r="CB64" s="147">
        <f t="shared" si="194"/>
        <v>1</v>
      </c>
      <c r="CC64" s="148">
        <f t="shared" si="194"/>
        <v>0.99999999999999989</v>
      </c>
      <c r="CD64" s="147">
        <f t="shared" si="194"/>
        <v>1</v>
      </c>
      <c r="CE64" s="148">
        <f t="shared" si="194"/>
        <v>1</v>
      </c>
      <c r="CF64" s="147">
        <f t="shared" si="194"/>
        <v>1</v>
      </c>
      <c r="CG64" s="148">
        <f t="shared" si="194"/>
        <v>0.99999999999999989</v>
      </c>
      <c r="CH64" s="147">
        <f t="shared" si="194"/>
        <v>1</v>
      </c>
      <c r="CI64" s="148">
        <f t="shared" si="194"/>
        <v>1</v>
      </c>
      <c r="CJ64" s="147">
        <f t="shared" si="194"/>
        <v>1.0000000000000002</v>
      </c>
      <c r="CK64" s="148">
        <f t="shared" si="194"/>
        <v>0.99999999999999989</v>
      </c>
    </row>
    <row r="65" spans="1:89" ht="13.8" thickTop="1" x14ac:dyDescent="0.25">
      <c r="A65" s="178"/>
    </row>
    <row r="67" spans="1:89" x14ac:dyDescent="0.25">
      <c r="A67" s="299">
        <f>+A36+1</f>
        <v>45263</v>
      </c>
      <c r="B67" s="299"/>
      <c r="C67" s="299"/>
      <c r="D67" s="299"/>
      <c r="BI67" s="298">
        <f>+BI36+1</f>
        <v>45263</v>
      </c>
      <c r="BJ67" s="298"/>
      <c r="BK67" s="298"/>
      <c r="BL67" s="298"/>
    </row>
    <row r="68" spans="1:89" ht="13.8" thickBot="1" x14ac:dyDescent="0.3">
      <c r="AE68" t="s">
        <v>84</v>
      </c>
    </row>
    <row r="69" spans="1:89" ht="14.4" thickTop="1" thickBot="1" x14ac:dyDescent="0.3">
      <c r="A69" s="290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0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0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35">
      <c r="A70" s="291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68" t="s">
        <v>14</v>
      </c>
      <c r="AC70" s="169" t="s">
        <v>15</v>
      </c>
      <c r="AE70" s="291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68" t="s">
        <v>14</v>
      </c>
      <c r="BG70" s="169" t="s">
        <v>15</v>
      </c>
      <c r="BI70" s="291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8" thickTop="1" x14ac:dyDescent="0.25">
      <c r="A71" s="119" t="s">
        <v>16</v>
      </c>
      <c r="B71" s="120"/>
      <c r="C71" s="177"/>
      <c r="D71" s="121"/>
      <c r="E71" s="172"/>
      <c r="F71" s="120"/>
      <c r="G71" s="122"/>
      <c r="H71" s="121"/>
      <c r="I71" s="172"/>
      <c r="J71" s="120"/>
      <c r="K71" s="122"/>
      <c r="L71" s="121"/>
      <c r="M71" s="120"/>
      <c r="N71" s="171"/>
      <c r="O71" s="173"/>
      <c r="P71" s="120"/>
      <c r="Q71" s="122"/>
      <c r="R71" s="121"/>
      <c r="S71" s="172"/>
      <c r="T71" s="120"/>
      <c r="U71" s="122"/>
      <c r="V71" s="121"/>
      <c r="W71" s="172"/>
      <c r="X71" s="120"/>
      <c r="Y71" s="122"/>
      <c r="Z71" s="21"/>
      <c r="AA71" s="176"/>
      <c r="AB71" s="162">
        <f t="shared" ref="AB71:AB94" si="195">B71+D71+F71+H71+J71+L71+N71+P71+R71+T71+V71+X71+Z71</f>
        <v>0</v>
      </c>
      <c r="AC71" s="163">
        <f>C71+E71+G71+I71+K71+M71+O71+Q71+S71+U71+W71+Y71+AA71</f>
        <v>0</v>
      </c>
      <c r="AE71" s="254" t="str">
        <f>$AE$9</f>
        <v>07:00 - 07:59</v>
      </c>
      <c r="AF71" s="120">
        <f t="shared" ref="AF71:AO72" si="196">SUMIF($A$9:$A$32,$AE71,B$71:B$94)</f>
        <v>1122</v>
      </c>
      <c r="AG71" s="177">
        <f t="shared" si="196"/>
        <v>922</v>
      </c>
      <c r="AH71" s="121">
        <f t="shared" si="196"/>
        <v>691</v>
      </c>
      <c r="AI71" s="172">
        <f t="shared" si="196"/>
        <v>585</v>
      </c>
      <c r="AJ71" s="120">
        <f t="shared" si="196"/>
        <v>918</v>
      </c>
      <c r="AK71" s="122">
        <f t="shared" si="196"/>
        <v>795</v>
      </c>
      <c r="AL71" s="121">
        <f t="shared" si="196"/>
        <v>1543</v>
      </c>
      <c r="AM71" s="172">
        <f t="shared" si="196"/>
        <v>1499</v>
      </c>
      <c r="AN71" s="120">
        <f t="shared" si="196"/>
        <v>135</v>
      </c>
      <c r="AO71" s="122">
        <f t="shared" si="196"/>
        <v>244</v>
      </c>
      <c r="AP71" s="121">
        <f t="shared" ref="AP71:AY72" si="197">SUMIF($A$9:$A$32,$AE71,L$71:L$94)</f>
        <v>450</v>
      </c>
      <c r="AQ71" s="120">
        <f t="shared" si="197"/>
        <v>746</v>
      </c>
      <c r="AR71" s="171">
        <f t="shared" si="197"/>
        <v>1475</v>
      </c>
      <c r="AS71" s="173">
        <f t="shared" si="197"/>
        <v>1442</v>
      </c>
      <c r="AT71" s="120">
        <f t="shared" si="197"/>
        <v>834</v>
      </c>
      <c r="AU71" s="122">
        <f t="shared" si="197"/>
        <v>723</v>
      </c>
      <c r="AV71" s="121">
        <f t="shared" si="197"/>
        <v>1378</v>
      </c>
      <c r="AW71" s="172">
        <f t="shared" si="197"/>
        <v>952</v>
      </c>
      <c r="AX71" s="120">
        <f t="shared" si="197"/>
        <v>249</v>
      </c>
      <c r="AY71" s="122">
        <f t="shared" si="197"/>
        <v>237</v>
      </c>
      <c r="AZ71" s="121">
        <f t="shared" ref="AZ71:BE72" si="198">SUMIF($A$9:$A$32,$AE71,V$71:V$94)</f>
        <v>623</v>
      </c>
      <c r="BA71" s="172">
        <f t="shared" si="198"/>
        <v>1232</v>
      </c>
      <c r="BB71" s="120">
        <f t="shared" si="198"/>
        <v>818</v>
      </c>
      <c r="BC71" s="122">
        <f t="shared" si="198"/>
        <v>693</v>
      </c>
      <c r="BD71" s="21">
        <f t="shared" si="198"/>
        <v>2133</v>
      </c>
      <c r="BE71" s="176">
        <f t="shared" si="198"/>
        <v>1979</v>
      </c>
      <c r="BF71" s="162">
        <f>AF71+AH71+AJ71+AL71+AN71+AP71+AR71+AT71+AV71+AX71+AZ71+BB71+BD71</f>
        <v>12369</v>
      </c>
      <c r="BG71" s="163">
        <f>AG71+AI71+AK71+AM71+AO71+AQ71+AS71+AU71+AW71+AY71+BA71+BC71+BE71</f>
        <v>12049</v>
      </c>
      <c r="BI71" s="119" t="s">
        <v>16</v>
      </c>
      <c r="BJ71" s="123">
        <f t="shared" ref="BJ71:CK71" si="199">B71/B95</f>
        <v>0</v>
      </c>
      <c r="BK71" s="124">
        <f t="shared" si="199"/>
        <v>0</v>
      </c>
      <c r="BL71" s="125">
        <f t="shared" si="199"/>
        <v>0</v>
      </c>
      <c r="BM71" s="126">
        <f t="shared" si="199"/>
        <v>0</v>
      </c>
      <c r="BN71" s="123">
        <f t="shared" si="199"/>
        <v>0</v>
      </c>
      <c r="BO71" s="124">
        <f t="shared" si="199"/>
        <v>0</v>
      </c>
      <c r="BP71" s="125">
        <f t="shared" si="199"/>
        <v>0</v>
      </c>
      <c r="BQ71" s="126">
        <f t="shared" si="199"/>
        <v>0</v>
      </c>
      <c r="BR71" s="123">
        <f t="shared" si="199"/>
        <v>0</v>
      </c>
      <c r="BS71" s="124">
        <f t="shared" si="199"/>
        <v>0</v>
      </c>
      <c r="BT71" s="125">
        <f t="shared" si="199"/>
        <v>0</v>
      </c>
      <c r="BU71" s="123">
        <f t="shared" si="199"/>
        <v>0</v>
      </c>
      <c r="BV71" s="127">
        <f t="shared" si="199"/>
        <v>0</v>
      </c>
      <c r="BW71" s="128">
        <f t="shared" si="199"/>
        <v>0</v>
      </c>
      <c r="BX71" s="123">
        <f t="shared" si="199"/>
        <v>0</v>
      </c>
      <c r="BY71" s="124">
        <f t="shared" si="199"/>
        <v>0</v>
      </c>
      <c r="BZ71" s="125">
        <f t="shared" si="199"/>
        <v>0</v>
      </c>
      <c r="CA71" s="126">
        <f t="shared" si="199"/>
        <v>0</v>
      </c>
      <c r="CB71" s="123">
        <f t="shared" si="199"/>
        <v>0</v>
      </c>
      <c r="CC71" s="124">
        <f t="shared" si="199"/>
        <v>0</v>
      </c>
      <c r="CD71" s="125">
        <f t="shared" si="199"/>
        <v>0</v>
      </c>
      <c r="CE71" s="126">
        <f t="shared" si="199"/>
        <v>0</v>
      </c>
      <c r="CF71" s="123">
        <f t="shared" si="199"/>
        <v>0</v>
      </c>
      <c r="CG71" s="124">
        <f t="shared" si="199"/>
        <v>0</v>
      </c>
      <c r="CH71" s="125">
        <f t="shared" si="199"/>
        <v>0</v>
      </c>
      <c r="CI71" s="123">
        <f t="shared" si="199"/>
        <v>0</v>
      </c>
      <c r="CJ71" s="129">
        <f t="shared" si="199"/>
        <v>0</v>
      </c>
      <c r="CK71" s="130">
        <f t="shared" si="199"/>
        <v>0</v>
      </c>
    </row>
    <row r="72" spans="1:89" x14ac:dyDescent="0.25">
      <c r="A72" s="131" t="s">
        <v>17</v>
      </c>
      <c r="B72" s="180">
        <v>244</v>
      </c>
      <c r="C72" s="181">
        <v>0</v>
      </c>
      <c r="D72" s="182">
        <v>231</v>
      </c>
      <c r="E72" s="183">
        <v>1</v>
      </c>
      <c r="F72" s="180">
        <v>273</v>
      </c>
      <c r="G72" s="184">
        <v>4</v>
      </c>
      <c r="H72" s="182">
        <v>305</v>
      </c>
      <c r="I72" s="183">
        <v>20</v>
      </c>
      <c r="J72" s="180">
        <v>9</v>
      </c>
      <c r="K72" s="184">
        <v>9</v>
      </c>
      <c r="L72" s="182">
        <v>28</v>
      </c>
      <c r="M72" s="180">
        <v>62</v>
      </c>
      <c r="N72" s="185">
        <v>181</v>
      </c>
      <c r="O72" s="186">
        <v>113</v>
      </c>
      <c r="P72" s="180">
        <v>49</v>
      </c>
      <c r="Q72" s="184">
        <v>44</v>
      </c>
      <c r="R72" s="182">
        <v>38</v>
      </c>
      <c r="S72" s="183">
        <v>69</v>
      </c>
      <c r="T72" s="180">
        <v>0</v>
      </c>
      <c r="U72" s="184">
        <v>7</v>
      </c>
      <c r="V72" s="182">
        <v>11</v>
      </c>
      <c r="W72" s="183">
        <v>6</v>
      </c>
      <c r="X72" s="180">
        <v>1</v>
      </c>
      <c r="Y72" s="184">
        <v>0</v>
      </c>
      <c r="Z72" s="182">
        <v>1</v>
      </c>
      <c r="AA72" s="180">
        <v>0</v>
      </c>
      <c r="AB72" s="162">
        <f t="shared" si="195"/>
        <v>1371</v>
      </c>
      <c r="AC72" s="165">
        <f t="shared" ref="AC72:AC94" si="200">SUM(C72,E72,G72,I72,K72,M72,O72,Q72,S72,U72,W72,Y72,AA72)</f>
        <v>335</v>
      </c>
      <c r="AE72" s="256" t="str">
        <f>$AE$10</f>
        <v>08:00 - 08:59</v>
      </c>
      <c r="AF72" s="120">
        <f t="shared" si="196"/>
        <v>1578</v>
      </c>
      <c r="AG72" s="181">
        <f t="shared" si="196"/>
        <v>1053</v>
      </c>
      <c r="AH72" s="182">
        <f t="shared" si="196"/>
        <v>858</v>
      </c>
      <c r="AI72" s="183">
        <f t="shared" si="196"/>
        <v>576</v>
      </c>
      <c r="AJ72" s="180">
        <f t="shared" si="196"/>
        <v>1012</v>
      </c>
      <c r="AK72" s="184">
        <f t="shared" si="196"/>
        <v>697</v>
      </c>
      <c r="AL72" s="182">
        <f t="shared" si="196"/>
        <v>1970</v>
      </c>
      <c r="AM72" s="183">
        <f t="shared" si="196"/>
        <v>1641</v>
      </c>
      <c r="AN72" s="180">
        <f t="shared" si="196"/>
        <v>144</v>
      </c>
      <c r="AO72" s="184">
        <f t="shared" si="196"/>
        <v>261</v>
      </c>
      <c r="AP72" s="182">
        <f t="shared" si="197"/>
        <v>364</v>
      </c>
      <c r="AQ72" s="180">
        <f t="shared" si="197"/>
        <v>964</v>
      </c>
      <c r="AR72" s="185">
        <f t="shared" si="197"/>
        <v>1440</v>
      </c>
      <c r="AS72" s="186">
        <f t="shared" si="197"/>
        <v>1765</v>
      </c>
      <c r="AT72" s="180">
        <f t="shared" si="197"/>
        <v>971</v>
      </c>
      <c r="AU72" s="184">
        <f t="shared" si="197"/>
        <v>603</v>
      </c>
      <c r="AV72" s="182">
        <f t="shared" si="197"/>
        <v>1513</v>
      </c>
      <c r="AW72" s="183">
        <f t="shared" si="197"/>
        <v>1032</v>
      </c>
      <c r="AX72" s="180">
        <f t="shared" si="197"/>
        <v>204</v>
      </c>
      <c r="AY72" s="184">
        <f t="shared" si="197"/>
        <v>212</v>
      </c>
      <c r="AZ72" s="182">
        <f t="shared" si="198"/>
        <v>604</v>
      </c>
      <c r="BA72" s="183">
        <f t="shared" si="198"/>
        <v>1515</v>
      </c>
      <c r="BB72" s="180">
        <f t="shared" si="198"/>
        <v>949</v>
      </c>
      <c r="BC72" s="184">
        <f t="shared" si="198"/>
        <v>559</v>
      </c>
      <c r="BD72" s="182">
        <f t="shared" si="198"/>
        <v>2414</v>
      </c>
      <c r="BE72" s="180">
        <f t="shared" si="198"/>
        <v>2346</v>
      </c>
      <c r="BF72" s="164">
        <f>SUM(AF72,AH72,AJ72,AL72,AN72,AP72,AR72,AT72,AV72,AX72,AZ72,BB72,BD72)</f>
        <v>14021</v>
      </c>
      <c r="BG72" s="165">
        <f>SUM(AG72,AI72,AK72,AM72,AO72,AQ72,AS72,AU72,AW72,AY72,BA72,BC72,BE72)</f>
        <v>13224</v>
      </c>
      <c r="BI72" s="131" t="s">
        <v>17</v>
      </c>
      <c r="BJ72" s="123">
        <f t="shared" ref="BJ72:CK72" si="201">B72/B95</f>
        <v>8.3949767761912954E-3</v>
      </c>
      <c r="BK72" s="124">
        <f t="shared" si="201"/>
        <v>0</v>
      </c>
      <c r="BL72" s="125">
        <f t="shared" si="201"/>
        <v>1.7550524236438231E-2</v>
      </c>
      <c r="BM72" s="126">
        <f t="shared" si="201"/>
        <v>8.3388925950633749E-5</v>
      </c>
      <c r="BN72" s="123">
        <f t="shared" si="201"/>
        <v>1.7174131857070962E-2</v>
      </c>
      <c r="BO72" s="124">
        <f t="shared" si="201"/>
        <v>2.7436724055147818E-4</v>
      </c>
      <c r="BP72" s="125">
        <f t="shared" si="201"/>
        <v>8.147455589688794E-3</v>
      </c>
      <c r="BQ72" s="126">
        <f t="shared" si="201"/>
        <v>5.362649148679448E-4</v>
      </c>
      <c r="BR72" s="123">
        <f t="shared" si="201"/>
        <v>1.963350785340314E-3</v>
      </c>
      <c r="BS72" s="124">
        <f t="shared" si="201"/>
        <v>1.8730489073881373E-3</v>
      </c>
      <c r="BT72" s="125">
        <f t="shared" si="201"/>
        <v>2.1410001529285822E-3</v>
      </c>
      <c r="BU72" s="123">
        <f t="shared" si="201"/>
        <v>3.8562010200273666E-3</v>
      </c>
      <c r="BV72" s="127">
        <f t="shared" si="201"/>
        <v>5.6342412451361864E-3</v>
      </c>
      <c r="BW72" s="128">
        <f t="shared" si="201"/>
        <v>3.4978022658329723E-3</v>
      </c>
      <c r="BX72" s="123">
        <f t="shared" si="201"/>
        <v>2.9569730251644438E-3</v>
      </c>
      <c r="BY72" s="124">
        <f t="shared" si="201"/>
        <v>2.7758501040943788E-3</v>
      </c>
      <c r="BZ72" s="125">
        <f t="shared" si="201"/>
        <v>1.5783352716398074E-3</v>
      </c>
      <c r="CA72" s="126">
        <f t="shared" si="201"/>
        <v>2.8551330326478256E-3</v>
      </c>
      <c r="CB72" s="123">
        <f t="shared" si="201"/>
        <v>0</v>
      </c>
      <c r="CC72" s="124">
        <f t="shared" si="201"/>
        <v>1.8913807079167792E-3</v>
      </c>
      <c r="CD72" s="125">
        <f t="shared" si="201"/>
        <v>5.3634989516797499E-4</v>
      </c>
      <c r="CE72" s="126">
        <f t="shared" si="201"/>
        <v>2.2101889711570338E-4</v>
      </c>
      <c r="CF72" s="123">
        <f t="shared" si="201"/>
        <v>6.8903741473161991E-5</v>
      </c>
      <c r="CG72" s="124">
        <f t="shared" si="201"/>
        <v>0</v>
      </c>
      <c r="CH72" s="125">
        <f t="shared" si="201"/>
        <v>2.2486564277843989E-5</v>
      </c>
      <c r="CI72" s="123">
        <f t="shared" si="201"/>
        <v>0</v>
      </c>
      <c r="CJ72" s="129">
        <f t="shared" si="201"/>
        <v>5.1053466496860829E-3</v>
      </c>
      <c r="CK72" s="130">
        <f t="shared" si="201"/>
        <v>1.2520556136941248E-3</v>
      </c>
    </row>
    <row r="73" spans="1:89" ht="13.8" thickBot="1" x14ac:dyDescent="0.3">
      <c r="A73" s="139" t="s">
        <v>18</v>
      </c>
      <c r="B73" s="187">
        <v>722</v>
      </c>
      <c r="C73" s="188">
        <v>280</v>
      </c>
      <c r="D73" s="189">
        <v>554</v>
      </c>
      <c r="E73" s="190">
        <v>176</v>
      </c>
      <c r="F73" s="187">
        <v>783</v>
      </c>
      <c r="G73" s="191">
        <v>301</v>
      </c>
      <c r="H73" s="189">
        <v>979</v>
      </c>
      <c r="I73" s="190">
        <v>461</v>
      </c>
      <c r="J73" s="187">
        <v>61</v>
      </c>
      <c r="K73" s="191">
        <v>149</v>
      </c>
      <c r="L73" s="189">
        <v>177</v>
      </c>
      <c r="M73" s="187">
        <v>488</v>
      </c>
      <c r="N73" s="192">
        <v>824</v>
      </c>
      <c r="O73" s="193">
        <v>890</v>
      </c>
      <c r="P73" s="187">
        <v>402</v>
      </c>
      <c r="Q73" s="191">
        <v>415</v>
      </c>
      <c r="R73" s="189">
        <v>686</v>
      </c>
      <c r="S73" s="190">
        <v>500</v>
      </c>
      <c r="T73" s="187">
        <v>68</v>
      </c>
      <c r="U73" s="191">
        <v>285</v>
      </c>
      <c r="V73" s="189">
        <v>333</v>
      </c>
      <c r="W73" s="190">
        <v>714</v>
      </c>
      <c r="X73" s="187">
        <v>448</v>
      </c>
      <c r="Y73" s="191">
        <v>331</v>
      </c>
      <c r="Z73" s="189">
        <v>1245</v>
      </c>
      <c r="AA73" s="187">
        <v>968</v>
      </c>
      <c r="AB73" s="162">
        <f t="shared" si="195"/>
        <v>7282</v>
      </c>
      <c r="AC73" s="165">
        <f t="shared" si="200"/>
        <v>5958</v>
      </c>
      <c r="AE73" s="254"/>
      <c r="AF73" s="120"/>
      <c r="AG73" s="188"/>
      <c r="AH73" s="189"/>
      <c r="AI73" s="190"/>
      <c r="AJ73" s="187"/>
      <c r="AK73" s="191"/>
      <c r="AL73" s="189"/>
      <c r="AM73" s="190"/>
      <c r="AN73" s="187"/>
      <c r="AO73" s="191"/>
      <c r="AP73" s="189"/>
      <c r="AQ73" s="187"/>
      <c r="AR73" s="192"/>
      <c r="AS73" s="193"/>
      <c r="AT73" s="187"/>
      <c r="AU73" s="191"/>
      <c r="AV73" s="189"/>
      <c r="AW73" s="190"/>
      <c r="AX73" s="187"/>
      <c r="AY73" s="191"/>
      <c r="AZ73" s="189"/>
      <c r="BA73" s="190"/>
      <c r="BB73" s="187"/>
      <c r="BC73" s="191"/>
      <c r="BD73" s="189"/>
      <c r="BE73" s="187"/>
      <c r="BF73" s="164"/>
      <c r="BG73" s="165"/>
      <c r="BI73" s="139" t="s">
        <v>18</v>
      </c>
      <c r="BJ73" s="123">
        <f t="shared" ref="BJ73:CK73" si="202">B73/B95</f>
        <v>2.4840873903320144E-2</v>
      </c>
      <c r="BK73" s="124">
        <f t="shared" si="202"/>
        <v>1.0581210792835008E-2</v>
      </c>
      <c r="BL73" s="125">
        <f t="shared" si="202"/>
        <v>4.2090867649293422E-2</v>
      </c>
      <c r="BM73" s="126">
        <f t="shared" si="202"/>
        <v>1.4676450967311541E-2</v>
      </c>
      <c r="BN73" s="123">
        <f t="shared" si="202"/>
        <v>4.9257674886763969E-2</v>
      </c>
      <c r="BO73" s="124">
        <f t="shared" si="202"/>
        <v>2.0646134851498733E-2</v>
      </c>
      <c r="BP73" s="125">
        <f t="shared" si="202"/>
        <v>2.6151996794443702E-2</v>
      </c>
      <c r="BQ73" s="126">
        <f t="shared" si="202"/>
        <v>1.2360906287706128E-2</v>
      </c>
      <c r="BR73" s="123">
        <f t="shared" si="202"/>
        <v>1.3307155322862129E-2</v>
      </c>
      <c r="BS73" s="124">
        <f t="shared" si="202"/>
        <v>3.100936524453694E-2</v>
      </c>
      <c r="BT73" s="125">
        <f t="shared" si="202"/>
        <v>1.3534179538155682E-2</v>
      </c>
      <c r="BU73" s="123">
        <f t="shared" si="202"/>
        <v>3.035203383505411E-2</v>
      </c>
      <c r="BV73" s="127">
        <f t="shared" si="202"/>
        <v>2.5649805447470819E-2</v>
      </c>
      <c r="BW73" s="128">
        <f t="shared" si="202"/>
        <v>2.7549062093728718E-2</v>
      </c>
      <c r="BX73" s="123">
        <f t="shared" si="202"/>
        <v>2.4259248084002174E-2</v>
      </c>
      <c r="BY73" s="124">
        <f t="shared" si="202"/>
        <v>2.6181313481799254E-2</v>
      </c>
      <c r="BZ73" s="125">
        <f t="shared" si="202"/>
        <v>2.8493105166971257E-2</v>
      </c>
      <c r="CA73" s="126">
        <f t="shared" si="202"/>
        <v>2.0689369801795837E-2</v>
      </c>
      <c r="CB73" s="123">
        <f t="shared" si="202"/>
        <v>2.2244030094864246E-2</v>
      </c>
      <c r="CC73" s="124">
        <f t="shared" si="202"/>
        <v>7.7006214536611731E-2</v>
      </c>
      <c r="CD73" s="125">
        <f t="shared" si="202"/>
        <v>1.6236774099175972E-2</v>
      </c>
      <c r="CE73" s="126">
        <f t="shared" si="202"/>
        <v>2.6301248756768703E-2</v>
      </c>
      <c r="CF73" s="123">
        <f t="shared" si="202"/>
        <v>3.0868876179976572E-2</v>
      </c>
      <c r="CG73" s="124">
        <f t="shared" si="202"/>
        <v>4.0975488982421392E-2</v>
      </c>
      <c r="CH73" s="125">
        <f t="shared" si="202"/>
        <v>2.7995772525915764E-2</v>
      </c>
      <c r="CI73" s="123">
        <f t="shared" si="202"/>
        <v>2.1463890551896937E-2</v>
      </c>
      <c r="CJ73" s="129">
        <f t="shared" si="202"/>
        <v>2.711680109629034E-2</v>
      </c>
      <c r="CK73" s="130">
        <f t="shared" si="202"/>
        <v>2.2267902526536106E-2</v>
      </c>
    </row>
    <row r="74" spans="1:89" ht="14.4" thickTop="1" thickBot="1" x14ac:dyDescent="0.3">
      <c r="A74" s="131" t="s">
        <v>19</v>
      </c>
      <c r="B74" s="180">
        <v>964</v>
      </c>
      <c r="C74" s="181">
        <v>788</v>
      </c>
      <c r="D74" s="182">
        <v>605</v>
      </c>
      <c r="E74" s="183">
        <v>457</v>
      </c>
      <c r="F74" s="180">
        <v>1016</v>
      </c>
      <c r="G74" s="184">
        <v>700</v>
      </c>
      <c r="H74" s="182">
        <v>1375</v>
      </c>
      <c r="I74" s="183">
        <v>1177</v>
      </c>
      <c r="J74" s="180">
        <v>112</v>
      </c>
      <c r="K74" s="184">
        <v>240</v>
      </c>
      <c r="L74" s="182">
        <v>401</v>
      </c>
      <c r="M74" s="180">
        <v>640</v>
      </c>
      <c r="N74" s="185">
        <v>1431</v>
      </c>
      <c r="O74" s="186">
        <v>1242</v>
      </c>
      <c r="P74" s="180">
        <v>739</v>
      </c>
      <c r="Q74" s="184">
        <v>647</v>
      </c>
      <c r="R74" s="182">
        <v>1055</v>
      </c>
      <c r="S74" s="183">
        <v>837</v>
      </c>
      <c r="T74" s="180">
        <v>238</v>
      </c>
      <c r="U74" s="184">
        <v>291</v>
      </c>
      <c r="V74" s="182">
        <v>594</v>
      </c>
      <c r="W74" s="183">
        <v>951</v>
      </c>
      <c r="X74" s="180">
        <v>690</v>
      </c>
      <c r="Y74" s="184">
        <v>426</v>
      </c>
      <c r="Z74" s="182">
        <v>1828</v>
      </c>
      <c r="AA74" s="180">
        <v>1683</v>
      </c>
      <c r="AB74" s="162">
        <f t="shared" si="195"/>
        <v>11048</v>
      </c>
      <c r="AC74" s="165">
        <f t="shared" si="200"/>
        <v>10079</v>
      </c>
      <c r="AE74" s="251" t="s">
        <v>13</v>
      </c>
      <c r="AF74" s="14">
        <f t="shared" ref="AF74:BG74" si="203">SUM(AF71:AF73)</f>
        <v>2700</v>
      </c>
      <c r="AG74" s="1">
        <f t="shared" si="203"/>
        <v>1975</v>
      </c>
      <c r="AH74" s="14">
        <f t="shared" si="203"/>
        <v>1549</v>
      </c>
      <c r="AI74" s="1">
        <f t="shared" si="203"/>
        <v>1161</v>
      </c>
      <c r="AJ74" s="14">
        <f t="shared" si="203"/>
        <v>1930</v>
      </c>
      <c r="AK74" s="1">
        <f t="shared" si="203"/>
        <v>1492</v>
      </c>
      <c r="AL74" s="14">
        <f t="shared" si="203"/>
        <v>3513</v>
      </c>
      <c r="AM74" s="1">
        <f t="shared" si="203"/>
        <v>3140</v>
      </c>
      <c r="AN74" s="14">
        <f t="shared" si="203"/>
        <v>279</v>
      </c>
      <c r="AO74" s="1">
        <f t="shared" si="203"/>
        <v>505</v>
      </c>
      <c r="AP74" s="14">
        <f t="shared" si="203"/>
        <v>814</v>
      </c>
      <c r="AQ74" s="1">
        <f t="shared" si="203"/>
        <v>1710</v>
      </c>
      <c r="AR74" s="14">
        <f t="shared" si="203"/>
        <v>2915</v>
      </c>
      <c r="AS74" s="1">
        <f t="shared" si="203"/>
        <v>3207</v>
      </c>
      <c r="AT74" s="14">
        <f t="shared" si="203"/>
        <v>1805</v>
      </c>
      <c r="AU74" s="1">
        <f t="shared" si="203"/>
        <v>1326</v>
      </c>
      <c r="AV74" s="14">
        <f t="shared" si="203"/>
        <v>2891</v>
      </c>
      <c r="AW74" s="1">
        <f t="shared" si="203"/>
        <v>1984</v>
      </c>
      <c r="AX74" s="14">
        <f t="shared" si="203"/>
        <v>453</v>
      </c>
      <c r="AY74" s="1">
        <f t="shared" si="203"/>
        <v>449</v>
      </c>
      <c r="AZ74" s="14">
        <f t="shared" si="203"/>
        <v>1227</v>
      </c>
      <c r="BA74" s="1">
        <f t="shared" si="203"/>
        <v>2747</v>
      </c>
      <c r="BB74" s="14">
        <f t="shared" si="203"/>
        <v>1767</v>
      </c>
      <c r="BC74" s="1">
        <f t="shared" si="203"/>
        <v>1252</v>
      </c>
      <c r="BD74" s="14">
        <f t="shared" si="203"/>
        <v>4547</v>
      </c>
      <c r="BE74" s="1">
        <f t="shared" si="203"/>
        <v>4325</v>
      </c>
      <c r="BF74" s="166">
        <f t="shared" si="203"/>
        <v>26390</v>
      </c>
      <c r="BG74" s="167">
        <f t="shared" si="203"/>
        <v>25273</v>
      </c>
      <c r="BI74" s="131" t="s">
        <v>19</v>
      </c>
      <c r="BJ74" s="123">
        <f t="shared" ref="BJ74:CK74" si="204">B74/B95</f>
        <v>3.3167039394460689E-2</v>
      </c>
      <c r="BK74" s="124">
        <f t="shared" si="204"/>
        <v>2.9778550374121381E-2</v>
      </c>
      <c r="BL74" s="125">
        <f t="shared" si="204"/>
        <v>4.5965658714481085E-2</v>
      </c>
      <c r="BM74" s="126">
        <f t="shared" si="204"/>
        <v>3.8108739159439624E-2</v>
      </c>
      <c r="BN74" s="123">
        <f t="shared" si="204"/>
        <v>6.3915450427780574E-2</v>
      </c>
      <c r="BO74" s="124">
        <f t="shared" si="204"/>
        <v>4.8014267096508675E-2</v>
      </c>
      <c r="BP74" s="125">
        <f t="shared" si="204"/>
        <v>3.6730332576465873E-2</v>
      </c>
      <c r="BQ74" s="126">
        <f t="shared" si="204"/>
        <v>3.1559190239978552E-2</v>
      </c>
      <c r="BR74" s="123">
        <f t="shared" si="204"/>
        <v>2.4432809773123908E-2</v>
      </c>
      <c r="BS74" s="124">
        <f t="shared" si="204"/>
        <v>4.9947970863683661E-2</v>
      </c>
      <c r="BT74" s="125">
        <f t="shared" si="204"/>
        <v>3.0662180761584341E-2</v>
      </c>
      <c r="BU74" s="123">
        <f t="shared" si="204"/>
        <v>3.9805946013185718E-2</v>
      </c>
      <c r="BV74" s="127">
        <f t="shared" si="204"/>
        <v>4.4544747081712063E-2</v>
      </c>
      <c r="BW74" s="128">
        <f t="shared" si="204"/>
        <v>3.844487092181019E-2</v>
      </c>
      <c r="BX74" s="123">
        <f t="shared" si="204"/>
        <v>4.4595980930541304E-2</v>
      </c>
      <c r="BY74" s="124">
        <f t="shared" si="204"/>
        <v>4.0817614030660525E-2</v>
      </c>
      <c r="BZ74" s="125">
        <f t="shared" si="204"/>
        <v>4.3819571357368331E-2</v>
      </c>
      <c r="CA74" s="126">
        <f t="shared" si="204"/>
        <v>3.4634005048206233E-2</v>
      </c>
      <c r="CB74" s="123">
        <f t="shared" si="204"/>
        <v>7.7854105332024859E-2</v>
      </c>
      <c r="CC74" s="124">
        <f t="shared" si="204"/>
        <v>7.8627398000540388E-2</v>
      </c>
      <c r="CD74" s="125">
        <f t="shared" si="204"/>
        <v>2.8962894339070653E-2</v>
      </c>
      <c r="CE74" s="126">
        <f t="shared" si="204"/>
        <v>3.5031495192838991E-2</v>
      </c>
      <c r="CF74" s="123">
        <f t="shared" si="204"/>
        <v>4.7543581616481777E-2</v>
      </c>
      <c r="CG74" s="124">
        <f t="shared" si="204"/>
        <v>5.2735825699430555E-2</v>
      </c>
      <c r="CH74" s="125">
        <f t="shared" si="204"/>
        <v>4.110543949989881E-2</v>
      </c>
      <c r="CI74" s="123">
        <f t="shared" si="204"/>
        <v>3.7317900618638995E-2</v>
      </c>
      <c r="CJ74" s="129">
        <f t="shared" si="204"/>
        <v>4.1140678180694265E-2</v>
      </c>
      <c r="CK74" s="130">
        <f t="shared" si="204"/>
        <v>3.767005531469577E-2</v>
      </c>
    </row>
    <row r="75" spans="1:89" ht="13.8" thickTop="1" x14ac:dyDescent="0.25">
      <c r="A75" s="139" t="s">
        <v>20</v>
      </c>
      <c r="B75" s="266">
        <v>1122</v>
      </c>
      <c r="C75" s="267">
        <v>922</v>
      </c>
      <c r="D75" s="268">
        <v>691</v>
      </c>
      <c r="E75" s="269">
        <v>585</v>
      </c>
      <c r="F75" s="266">
        <v>918</v>
      </c>
      <c r="G75" s="270">
        <v>795</v>
      </c>
      <c r="H75" s="268">
        <v>1543</v>
      </c>
      <c r="I75" s="269">
        <v>1499</v>
      </c>
      <c r="J75" s="266">
        <v>135</v>
      </c>
      <c r="K75" s="270">
        <v>244</v>
      </c>
      <c r="L75" s="268">
        <v>450</v>
      </c>
      <c r="M75" s="266">
        <v>746</v>
      </c>
      <c r="N75" s="271">
        <v>1475</v>
      </c>
      <c r="O75" s="272">
        <v>1442</v>
      </c>
      <c r="P75" s="266">
        <v>834</v>
      </c>
      <c r="Q75" s="270">
        <v>723</v>
      </c>
      <c r="R75" s="268">
        <v>1378</v>
      </c>
      <c r="S75" s="269">
        <v>952</v>
      </c>
      <c r="T75" s="266">
        <v>249</v>
      </c>
      <c r="U75" s="270">
        <v>237</v>
      </c>
      <c r="V75" s="268">
        <v>623</v>
      </c>
      <c r="W75" s="269">
        <v>1232</v>
      </c>
      <c r="X75" s="266">
        <v>818</v>
      </c>
      <c r="Y75" s="270">
        <v>693</v>
      </c>
      <c r="Z75" s="268">
        <v>2133</v>
      </c>
      <c r="AA75" s="266">
        <v>1979</v>
      </c>
      <c r="AB75" s="286">
        <f t="shared" si="195"/>
        <v>12369</v>
      </c>
      <c r="AC75" s="287">
        <f t="shared" si="200"/>
        <v>12049</v>
      </c>
      <c r="BI75" s="139" t="s">
        <v>20</v>
      </c>
      <c r="BJ75" s="123">
        <f t="shared" ref="BJ75:CK75" si="205">B75/B95</f>
        <v>3.8603130913469806E-2</v>
      </c>
      <c r="BK75" s="124">
        <f t="shared" si="205"/>
        <v>3.484241553926385E-2</v>
      </c>
      <c r="BL75" s="125">
        <f t="shared" si="205"/>
        <v>5.2499620118523022E-2</v>
      </c>
      <c r="BM75" s="126">
        <f t="shared" si="205"/>
        <v>4.8782521681120745E-2</v>
      </c>
      <c r="BN75" s="123">
        <f t="shared" si="205"/>
        <v>5.775037745344741E-2</v>
      </c>
      <c r="BO75" s="124">
        <f t="shared" si="205"/>
        <v>5.453048905960628E-2</v>
      </c>
      <c r="BP75" s="125">
        <f t="shared" si="205"/>
        <v>4.121811139308134E-2</v>
      </c>
      <c r="BQ75" s="126">
        <f t="shared" si="205"/>
        <v>4.0193055369352457E-2</v>
      </c>
      <c r="BR75" s="123">
        <f t="shared" si="205"/>
        <v>2.9450261780104712E-2</v>
      </c>
      <c r="BS75" s="124">
        <f t="shared" si="205"/>
        <v>5.078043704474506E-2</v>
      </c>
      <c r="BT75" s="125">
        <f t="shared" si="205"/>
        <v>3.4408931029209361E-2</v>
      </c>
      <c r="BU75" s="123">
        <f t="shared" si="205"/>
        <v>4.6398805821619607E-2</v>
      </c>
      <c r="BV75" s="127">
        <f t="shared" si="205"/>
        <v>4.5914396887159536E-2</v>
      </c>
      <c r="BW75" s="128">
        <f t="shared" si="205"/>
        <v>4.4635671392311026E-2</v>
      </c>
      <c r="BX75" s="123">
        <f t="shared" si="205"/>
        <v>5.0328887816064212E-2</v>
      </c>
      <c r="BY75" s="124">
        <f t="shared" si="205"/>
        <v>4.5612264210459906E-2</v>
      </c>
      <c r="BZ75" s="125">
        <f t="shared" si="205"/>
        <v>5.7235421166306692E-2</v>
      </c>
      <c r="CA75" s="126">
        <f t="shared" si="205"/>
        <v>3.9392560102619274E-2</v>
      </c>
      <c r="CB75" s="123">
        <f t="shared" si="205"/>
        <v>8.1452404317958776E-2</v>
      </c>
      <c r="CC75" s="124">
        <f t="shared" si="205"/>
        <v>6.4036746825182386E-2</v>
      </c>
      <c r="CD75" s="125">
        <f t="shared" si="205"/>
        <v>3.0376907699058951E-2</v>
      </c>
      <c r="CE75" s="126">
        <f t="shared" si="205"/>
        <v>4.5382546874424431E-2</v>
      </c>
      <c r="CF75" s="123">
        <f t="shared" si="205"/>
        <v>5.6363260525046512E-2</v>
      </c>
      <c r="CG75" s="124">
        <f t="shared" si="205"/>
        <v>8.578856152512998E-2</v>
      </c>
      <c r="CH75" s="125">
        <f t="shared" si="205"/>
        <v>4.7963841604641226E-2</v>
      </c>
      <c r="CI75" s="123">
        <f t="shared" si="205"/>
        <v>4.3881239051863676E-2</v>
      </c>
      <c r="CJ75" s="129">
        <f t="shared" si="205"/>
        <v>4.6059834215876845E-2</v>
      </c>
      <c r="CK75" s="130">
        <f t="shared" si="205"/>
        <v>4.5032889819105998E-2</v>
      </c>
    </row>
    <row r="76" spans="1:89" ht="13.8" thickBot="1" x14ac:dyDescent="0.3">
      <c r="A76" s="131" t="s">
        <v>21</v>
      </c>
      <c r="B76" s="273">
        <v>1578</v>
      </c>
      <c r="C76" s="274">
        <v>1053</v>
      </c>
      <c r="D76" s="275">
        <v>858</v>
      </c>
      <c r="E76" s="276">
        <v>576</v>
      </c>
      <c r="F76" s="273">
        <v>1012</v>
      </c>
      <c r="G76" s="277">
        <v>697</v>
      </c>
      <c r="H76" s="275">
        <v>1970</v>
      </c>
      <c r="I76" s="276">
        <v>1641</v>
      </c>
      <c r="J76" s="273">
        <v>144</v>
      </c>
      <c r="K76" s="277">
        <v>261</v>
      </c>
      <c r="L76" s="275">
        <v>364</v>
      </c>
      <c r="M76" s="273">
        <v>964</v>
      </c>
      <c r="N76" s="278">
        <v>1440</v>
      </c>
      <c r="O76" s="279">
        <v>1765</v>
      </c>
      <c r="P76" s="273">
        <v>971</v>
      </c>
      <c r="Q76" s="277">
        <v>603</v>
      </c>
      <c r="R76" s="275">
        <v>1513</v>
      </c>
      <c r="S76" s="276">
        <v>1032</v>
      </c>
      <c r="T76" s="273">
        <v>204</v>
      </c>
      <c r="U76" s="277">
        <v>212</v>
      </c>
      <c r="V76" s="275">
        <v>604</v>
      </c>
      <c r="W76" s="276">
        <v>1515</v>
      </c>
      <c r="X76" s="273">
        <v>949</v>
      </c>
      <c r="Y76" s="277">
        <v>559</v>
      </c>
      <c r="Z76" s="275">
        <v>2414</v>
      </c>
      <c r="AA76" s="273">
        <v>2346</v>
      </c>
      <c r="AB76" s="286">
        <f t="shared" si="195"/>
        <v>14021</v>
      </c>
      <c r="AC76" s="287">
        <f t="shared" si="200"/>
        <v>13224</v>
      </c>
      <c r="AE76" t="s">
        <v>85</v>
      </c>
      <c r="BI76" s="131" t="s">
        <v>21</v>
      </c>
      <c r="BJ76" s="123">
        <f t="shared" ref="BJ76:CK76" si="206">B76/B95</f>
        <v>5.4292103905040426E-2</v>
      </c>
      <c r="BK76" s="124">
        <f t="shared" si="206"/>
        <v>3.9792910588768798E-2</v>
      </c>
      <c r="BL76" s="125">
        <f t="shared" si="206"/>
        <v>6.5187661449627718E-2</v>
      </c>
      <c r="BM76" s="126">
        <f t="shared" si="206"/>
        <v>4.803202134756504E-2</v>
      </c>
      <c r="BN76" s="123">
        <f t="shared" si="206"/>
        <v>6.3663814796175139E-2</v>
      </c>
      <c r="BO76" s="124">
        <f t="shared" si="206"/>
        <v>4.780849166609507E-2</v>
      </c>
      <c r="BP76" s="125">
        <f t="shared" si="206"/>
        <v>5.262454921864565E-2</v>
      </c>
      <c r="BQ76" s="126">
        <f t="shared" si="206"/>
        <v>4.4000536264914868E-2</v>
      </c>
      <c r="BR76" s="123">
        <f t="shared" si="206"/>
        <v>3.1413612565445025E-2</v>
      </c>
      <c r="BS76" s="124">
        <f t="shared" si="206"/>
        <v>5.4318418314255983E-2</v>
      </c>
      <c r="BT76" s="125">
        <f t="shared" si="206"/>
        <v>2.7833001988071572E-2</v>
      </c>
      <c r="BU76" s="123">
        <f t="shared" si="206"/>
        <v>5.9957706182360987E-2</v>
      </c>
      <c r="BV76" s="127">
        <f t="shared" si="206"/>
        <v>4.4824902723735412E-2</v>
      </c>
      <c r="BW76" s="128">
        <f t="shared" si="206"/>
        <v>5.4633814152169877E-2</v>
      </c>
      <c r="BX76" s="123">
        <f t="shared" si="206"/>
        <v>5.859634300887092E-2</v>
      </c>
      <c r="BY76" s="124">
        <f t="shared" si="206"/>
        <v>3.8041763926566149E-2</v>
      </c>
      <c r="BZ76" s="125">
        <f t="shared" si="206"/>
        <v>6.2842664894500744E-2</v>
      </c>
      <c r="CA76" s="126">
        <f t="shared" si="206"/>
        <v>4.2702859270906605E-2</v>
      </c>
      <c r="CB76" s="123">
        <f t="shared" si="206"/>
        <v>6.6732090284592732E-2</v>
      </c>
      <c r="CC76" s="124">
        <f t="shared" si="206"/>
        <v>5.72818157254796E-2</v>
      </c>
      <c r="CD76" s="125">
        <f t="shared" si="206"/>
        <v>2.945048515285972E-2</v>
      </c>
      <c r="CE76" s="126">
        <f t="shared" si="206"/>
        <v>5.5807271521715107E-2</v>
      </c>
      <c r="CF76" s="123">
        <f t="shared" si="206"/>
        <v>6.5389650658030735E-2</v>
      </c>
      <c r="CG76" s="124">
        <f t="shared" si="206"/>
        <v>6.920029710324338E-2</v>
      </c>
      <c r="CH76" s="125">
        <f t="shared" si="206"/>
        <v>5.4282566166715389E-2</v>
      </c>
      <c r="CI76" s="123">
        <f t="shared" si="206"/>
        <v>5.2018891771436176E-2</v>
      </c>
      <c r="CJ76" s="129">
        <f t="shared" si="206"/>
        <v>5.2211572119072625E-2</v>
      </c>
      <c r="CK76" s="130">
        <f t="shared" si="206"/>
        <v>4.9424428165645087E-2</v>
      </c>
    </row>
    <row r="77" spans="1:89" ht="14.4" thickTop="1" thickBot="1" x14ac:dyDescent="0.3">
      <c r="A77" s="139" t="s">
        <v>22</v>
      </c>
      <c r="B77" s="187">
        <v>1775</v>
      </c>
      <c r="C77" s="188">
        <v>1172</v>
      </c>
      <c r="D77" s="189">
        <v>932</v>
      </c>
      <c r="E77" s="190">
        <v>554</v>
      </c>
      <c r="F77" s="187">
        <v>1118</v>
      </c>
      <c r="G77" s="191">
        <v>592</v>
      </c>
      <c r="H77" s="189">
        <v>2321</v>
      </c>
      <c r="I77" s="190">
        <v>1690</v>
      </c>
      <c r="J77" s="187">
        <v>143</v>
      </c>
      <c r="K77" s="191">
        <v>390</v>
      </c>
      <c r="L77" s="189">
        <v>400</v>
      </c>
      <c r="M77" s="187">
        <v>1398</v>
      </c>
      <c r="N77" s="192">
        <v>1584</v>
      </c>
      <c r="O77" s="193">
        <v>2346</v>
      </c>
      <c r="P77" s="187">
        <v>1084</v>
      </c>
      <c r="Q77" s="191">
        <v>643</v>
      </c>
      <c r="R77" s="189">
        <v>1793</v>
      </c>
      <c r="S77" s="190">
        <v>1081</v>
      </c>
      <c r="T77" s="187">
        <v>164</v>
      </c>
      <c r="U77" s="191">
        <v>214</v>
      </c>
      <c r="V77" s="189">
        <v>553</v>
      </c>
      <c r="W77" s="190">
        <v>2326</v>
      </c>
      <c r="X77" s="187">
        <v>1028</v>
      </c>
      <c r="Y77" s="191">
        <v>484</v>
      </c>
      <c r="Z77" s="189">
        <v>2632</v>
      </c>
      <c r="AA77" s="187">
        <v>2610</v>
      </c>
      <c r="AB77" s="162">
        <f t="shared" si="195"/>
        <v>15527</v>
      </c>
      <c r="AC77" s="165">
        <f t="shared" si="200"/>
        <v>15500</v>
      </c>
      <c r="AE77" s="290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39" t="s">
        <v>22</v>
      </c>
      <c r="BJ77" s="123">
        <f t="shared" ref="BJ77:CK77" si="207">B77/B95</f>
        <v>6.1070015482539139E-2</v>
      </c>
      <c r="BK77" s="124">
        <f t="shared" si="207"/>
        <v>4.4289925175723679E-2</v>
      </c>
      <c r="BL77" s="125">
        <f t="shared" si="207"/>
        <v>7.0809907308919617E-2</v>
      </c>
      <c r="BM77" s="126">
        <f t="shared" si="207"/>
        <v>4.6197464976651101E-2</v>
      </c>
      <c r="BN77" s="123">
        <f t="shared" si="207"/>
        <v>7.0332159033719172E-2</v>
      </c>
      <c r="BO77" s="124">
        <f t="shared" si="207"/>
        <v>4.0606351601618768E-2</v>
      </c>
      <c r="BP77" s="125">
        <f t="shared" si="207"/>
        <v>6.2000801389074399E-2</v>
      </c>
      <c r="BQ77" s="126">
        <f t="shared" si="207"/>
        <v>4.5314385306341333E-2</v>
      </c>
      <c r="BR77" s="123">
        <f t="shared" si="207"/>
        <v>3.1195462478184992E-2</v>
      </c>
      <c r="BS77" s="124">
        <f t="shared" si="207"/>
        <v>8.1165452653485959E-2</v>
      </c>
      <c r="BT77" s="125">
        <f t="shared" si="207"/>
        <v>3.0585716470408319E-2</v>
      </c>
      <c r="BU77" s="123">
        <f t="shared" si="207"/>
        <v>8.6951113322552551E-2</v>
      </c>
      <c r="BV77" s="127">
        <f t="shared" si="207"/>
        <v>4.9307392996108951E-2</v>
      </c>
      <c r="BW77" s="128">
        <f t="shared" si="207"/>
        <v>7.2618089518974804E-2</v>
      </c>
      <c r="BX77" s="123">
        <f t="shared" si="207"/>
        <v>6.5415484883229735E-2</v>
      </c>
      <c r="BY77" s="124">
        <f t="shared" si="207"/>
        <v>4.0565264021197402E-2</v>
      </c>
      <c r="BZ77" s="125">
        <f t="shared" si="207"/>
        <v>7.4472503738162485E-2</v>
      </c>
      <c r="CA77" s="126">
        <f t="shared" si="207"/>
        <v>4.4730417511482601E-2</v>
      </c>
      <c r="CB77" s="123">
        <f t="shared" si="207"/>
        <v>5.3647366699378474E-2</v>
      </c>
      <c r="CC77" s="124">
        <f t="shared" si="207"/>
        <v>5.7822210213455821E-2</v>
      </c>
      <c r="CD77" s="125">
        <f t="shared" si="207"/>
        <v>2.6963772002535472E-2</v>
      </c>
      <c r="CE77" s="126">
        <f t="shared" si="207"/>
        <v>8.5681659115187686E-2</v>
      </c>
      <c r="CF77" s="123">
        <f t="shared" si="207"/>
        <v>7.0833046234410529E-2</v>
      </c>
      <c r="CG77" s="124">
        <f t="shared" si="207"/>
        <v>5.9915820747709826E-2</v>
      </c>
      <c r="CH77" s="125">
        <f t="shared" si="207"/>
        <v>5.9184637179285376E-2</v>
      </c>
      <c r="CI77" s="123">
        <f t="shared" si="207"/>
        <v>5.7872680103771702E-2</v>
      </c>
      <c r="CJ77" s="129">
        <f t="shared" si="207"/>
        <v>5.7819633427918168E-2</v>
      </c>
      <c r="CK77" s="130">
        <f t="shared" si="207"/>
        <v>5.7930931379877412E-2</v>
      </c>
    </row>
    <row r="78" spans="1:89" ht="15" thickTop="1" thickBot="1" x14ac:dyDescent="0.35">
      <c r="A78" s="131" t="s">
        <v>23</v>
      </c>
      <c r="B78" s="180">
        <v>1728</v>
      </c>
      <c r="C78" s="181">
        <v>1201</v>
      </c>
      <c r="D78" s="182">
        <v>817</v>
      </c>
      <c r="E78" s="183">
        <v>519</v>
      </c>
      <c r="F78" s="180">
        <v>1007</v>
      </c>
      <c r="G78" s="184">
        <v>589</v>
      </c>
      <c r="H78" s="182">
        <v>2121</v>
      </c>
      <c r="I78" s="183">
        <v>1814</v>
      </c>
      <c r="J78" s="180">
        <v>134</v>
      </c>
      <c r="K78" s="184">
        <v>551</v>
      </c>
      <c r="L78" s="182">
        <v>317</v>
      </c>
      <c r="M78" s="180">
        <v>1219</v>
      </c>
      <c r="N78" s="185">
        <v>1511</v>
      </c>
      <c r="O78" s="186">
        <v>2131</v>
      </c>
      <c r="P78" s="180">
        <v>1166</v>
      </c>
      <c r="Q78" s="184">
        <v>646</v>
      </c>
      <c r="R78" s="182">
        <v>1677</v>
      </c>
      <c r="S78" s="183">
        <v>933</v>
      </c>
      <c r="T78" s="180">
        <v>137</v>
      </c>
      <c r="U78" s="184">
        <v>167</v>
      </c>
      <c r="V78" s="182">
        <v>657</v>
      </c>
      <c r="W78" s="183">
        <v>1789</v>
      </c>
      <c r="X78" s="180">
        <v>868</v>
      </c>
      <c r="Y78" s="184">
        <v>388</v>
      </c>
      <c r="Z78" s="182">
        <v>2775</v>
      </c>
      <c r="AA78" s="180">
        <v>2646</v>
      </c>
      <c r="AB78" s="162">
        <f t="shared" si="195"/>
        <v>14915</v>
      </c>
      <c r="AC78" s="165">
        <f t="shared" si="200"/>
        <v>14593</v>
      </c>
      <c r="AE78" s="291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68" t="s">
        <v>14</v>
      </c>
      <c r="BG78" s="169" t="s">
        <v>15</v>
      </c>
      <c r="BI78" s="131" t="s">
        <v>23</v>
      </c>
      <c r="BJ78" s="123">
        <f t="shared" ref="BJ78:CK78" si="208">B78/B95</f>
        <v>5.9452950283846548E-2</v>
      </c>
      <c r="BK78" s="124">
        <f t="shared" si="208"/>
        <v>4.5385836293553021E-2</v>
      </c>
      <c r="BL78" s="125">
        <f t="shared" si="208"/>
        <v>6.2072633338398422E-2</v>
      </c>
      <c r="BM78" s="126">
        <f t="shared" si="208"/>
        <v>4.327885256837892E-2</v>
      </c>
      <c r="BN78" s="123">
        <f t="shared" si="208"/>
        <v>6.3349270256668339E-2</v>
      </c>
      <c r="BO78" s="124">
        <f t="shared" si="208"/>
        <v>4.0400576171205155E-2</v>
      </c>
      <c r="BP78" s="125">
        <f t="shared" si="208"/>
        <v>5.6658207559770267E-2</v>
      </c>
      <c r="BQ78" s="126">
        <f t="shared" si="208"/>
        <v>4.8639227778522587E-2</v>
      </c>
      <c r="BR78" s="123">
        <f t="shared" si="208"/>
        <v>2.9232111692844676E-2</v>
      </c>
      <c r="BS78" s="124">
        <f t="shared" si="208"/>
        <v>0.11467221644120708</v>
      </c>
      <c r="BT78" s="125">
        <f t="shared" si="208"/>
        <v>2.4239180302798594E-2</v>
      </c>
      <c r="BU78" s="123">
        <f t="shared" si="208"/>
        <v>7.5817887796989669E-2</v>
      </c>
      <c r="BV78" s="127">
        <f t="shared" si="208"/>
        <v>4.7035019455252916E-2</v>
      </c>
      <c r="BW78" s="128">
        <f t="shared" si="208"/>
        <v>6.5962979013186401E-2</v>
      </c>
      <c r="BX78" s="123">
        <f t="shared" si="208"/>
        <v>7.0363888721260037E-2</v>
      </c>
      <c r="BY78" s="124">
        <f t="shared" si="208"/>
        <v>4.0754526528294747E-2</v>
      </c>
      <c r="BZ78" s="125">
        <f t="shared" si="208"/>
        <v>6.965442764578833E-2</v>
      </c>
      <c r="CA78" s="126">
        <f t="shared" si="208"/>
        <v>3.8606364050151033E-2</v>
      </c>
      <c r="CB78" s="123">
        <f t="shared" si="208"/>
        <v>4.4815178279358846E-2</v>
      </c>
      <c r="CC78" s="124">
        <f t="shared" si="208"/>
        <v>4.5122939746014591E-2</v>
      </c>
      <c r="CD78" s="125">
        <f t="shared" si="208"/>
        <v>3.2034716465941783E-2</v>
      </c>
      <c r="CE78" s="126">
        <f t="shared" si="208"/>
        <v>6.5900467823332226E-2</v>
      </c>
      <c r="CF78" s="123">
        <f t="shared" si="208"/>
        <v>5.9808447598704607E-2</v>
      </c>
      <c r="CG78" s="124">
        <f t="shared" si="208"/>
        <v>4.8031691012626887E-2</v>
      </c>
      <c r="CH78" s="125">
        <f t="shared" si="208"/>
        <v>6.2400215871017066E-2</v>
      </c>
      <c r="CI78" s="123">
        <f t="shared" si="208"/>
        <v>5.8670923967271998E-2</v>
      </c>
      <c r="CJ78" s="129">
        <f t="shared" si="208"/>
        <v>5.5540660306395276E-2</v>
      </c>
      <c r="CK78" s="130">
        <f t="shared" si="208"/>
        <v>5.4541037524293616E-2</v>
      </c>
    </row>
    <row r="79" spans="1:89" ht="13.8" thickTop="1" x14ac:dyDescent="0.25">
      <c r="A79" s="139" t="s">
        <v>24</v>
      </c>
      <c r="B79" s="194">
        <v>1956</v>
      </c>
      <c r="C79" s="188">
        <v>1599</v>
      </c>
      <c r="D79" s="189">
        <v>929</v>
      </c>
      <c r="E79" s="190">
        <v>565</v>
      </c>
      <c r="F79" s="187">
        <v>1090</v>
      </c>
      <c r="G79" s="191">
        <v>556</v>
      </c>
      <c r="H79" s="189">
        <v>2315</v>
      </c>
      <c r="I79" s="190">
        <v>1925</v>
      </c>
      <c r="J79" s="187">
        <v>160</v>
      </c>
      <c r="K79" s="191">
        <v>458</v>
      </c>
      <c r="L79" s="189">
        <v>366</v>
      </c>
      <c r="M79" s="187">
        <v>1304</v>
      </c>
      <c r="N79" s="192">
        <v>1751</v>
      </c>
      <c r="O79" s="195">
        <v>2242</v>
      </c>
      <c r="P79" s="187">
        <v>1231</v>
      </c>
      <c r="Q79" s="191">
        <v>580</v>
      </c>
      <c r="R79" s="189">
        <v>1858</v>
      </c>
      <c r="S79" s="190">
        <v>1098</v>
      </c>
      <c r="T79" s="187">
        <v>136</v>
      </c>
      <c r="U79" s="191">
        <v>171</v>
      </c>
      <c r="V79" s="189">
        <v>748</v>
      </c>
      <c r="W79" s="196">
        <v>2170</v>
      </c>
      <c r="X79" s="187">
        <v>990</v>
      </c>
      <c r="Y79" s="191">
        <v>359</v>
      </c>
      <c r="Z79" s="189">
        <v>2661</v>
      </c>
      <c r="AA79" s="187">
        <v>2611</v>
      </c>
      <c r="AB79" s="162">
        <f t="shared" si="195"/>
        <v>16191</v>
      </c>
      <c r="AC79" s="165">
        <f t="shared" si="200"/>
        <v>15638</v>
      </c>
      <c r="AE79" s="254" t="str">
        <f>$AE$17</f>
        <v>17:00 - 17:59</v>
      </c>
      <c r="AF79" s="120">
        <f t="shared" ref="AF79:AO80" si="209">SUMIF($A$9:$A$32,$AE79,B$71:B$94)</f>
        <v>2226</v>
      </c>
      <c r="AG79" s="177">
        <f t="shared" si="209"/>
        <v>2044</v>
      </c>
      <c r="AH79" s="121">
        <f t="shared" si="209"/>
        <v>909</v>
      </c>
      <c r="AI79" s="172">
        <f t="shared" si="209"/>
        <v>778</v>
      </c>
      <c r="AJ79" s="120">
        <f t="shared" si="209"/>
        <v>1038</v>
      </c>
      <c r="AK79" s="122">
        <f t="shared" si="209"/>
        <v>1119</v>
      </c>
      <c r="AL79" s="121">
        <f t="shared" si="209"/>
        <v>2486</v>
      </c>
      <c r="AM79" s="172">
        <f t="shared" si="209"/>
        <v>2681</v>
      </c>
      <c r="AN79" s="120">
        <f t="shared" si="209"/>
        <v>409</v>
      </c>
      <c r="AO79" s="122">
        <f t="shared" si="209"/>
        <v>277</v>
      </c>
      <c r="AP79" s="121">
        <f t="shared" ref="AP79:AY80" si="210">SUMIF($A$9:$A$32,$AE79,L$71:L$94)</f>
        <v>1181</v>
      </c>
      <c r="AQ79" s="120">
        <f t="shared" si="210"/>
        <v>889</v>
      </c>
      <c r="AR79" s="171">
        <f t="shared" si="210"/>
        <v>2219</v>
      </c>
      <c r="AS79" s="173">
        <f t="shared" si="210"/>
        <v>2212</v>
      </c>
      <c r="AT79" s="120">
        <f t="shared" si="210"/>
        <v>1103</v>
      </c>
      <c r="AU79" s="122">
        <f t="shared" si="210"/>
        <v>1312</v>
      </c>
      <c r="AV79" s="121">
        <f t="shared" si="210"/>
        <v>1515</v>
      </c>
      <c r="AW79" s="172">
        <f t="shared" si="210"/>
        <v>2048</v>
      </c>
      <c r="AX79" s="120">
        <f t="shared" si="210"/>
        <v>282</v>
      </c>
      <c r="AY79" s="122">
        <f t="shared" si="210"/>
        <v>222</v>
      </c>
      <c r="AZ79" s="121">
        <f t="shared" ref="AZ79:BE80" si="211">SUMIF($A$9:$A$32,$AE79,V$71:V$94)</f>
        <v>1656</v>
      </c>
      <c r="BA79" s="172">
        <f t="shared" si="211"/>
        <v>1753</v>
      </c>
      <c r="BB79" s="120">
        <f t="shared" si="211"/>
        <v>897</v>
      </c>
      <c r="BC79" s="122">
        <f t="shared" si="211"/>
        <v>530</v>
      </c>
      <c r="BD79" s="21">
        <f t="shared" si="211"/>
        <v>3538</v>
      </c>
      <c r="BE79" s="176">
        <f t="shared" si="211"/>
        <v>3215</v>
      </c>
      <c r="BF79" s="162">
        <f>AF79+AH79+AJ79+AL79+AN79+AP79+AR79+AT79+AV79+AX79+AZ79+BB79+BD79</f>
        <v>19459</v>
      </c>
      <c r="BG79" s="163">
        <f>AG79+AI79+AK79+AM79+AO79+AQ79+AS79+AU79+AW79+AY79+BA79+BC79+BE79</f>
        <v>19080</v>
      </c>
      <c r="BI79" s="139" t="s">
        <v>24</v>
      </c>
      <c r="BJ79" s="123">
        <f t="shared" ref="BJ79:CK79" si="212">B79/B95</f>
        <v>6.7297436779631861E-2</v>
      </c>
      <c r="BK79" s="124">
        <f t="shared" si="212"/>
        <v>6.0426271634797066E-2</v>
      </c>
      <c r="BL79" s="125">
        <f t="shared" si="212"/>
        <v>7.0581978422732103E-2</v>
      </c>
      <c r="BM79" s="126">
        <f t="shared" si="212"/>
        <v>4.7114743162108071E-2</v>
      </c>
      <c r="BN79" s="123">
        <f t="shared" si="212"/>
        <v>6.8570709612481129E-2</v>
      </c>
      <c r="BO79" s="124">
        <f t="shared" si="212"/>
        <v>3.8137046436655463E-2</v>
      </c>
      <c r="BP79" s="125">
        <f t="shared" si="212"/>
        <v>6.1840523574195269E-2</v>
      </c>
      <c r="BQ79" s="126">
        <f t="shared" si="212"/>
        <v>5.1615498056039683E-2</v>
      </c>
      <c r="BR79" s="123">
        <f t="shared" si="212"/>
        <v>3.4904013961605584E-2</v>
      </c>
      <c r="BS79" s="124">
        <f t="shared" si="212"/>
        <v>9.5317377731529651E-2</v>
      </c>
      <c r="BT79" s="125">
        <f t="shared" si="212"/>
        <v>2.7985930570423614E-2</v>
      </c>
      <c r="BU79" s="123">
        <f t="shared" si="212"/>
        <v>8.1104615001865901E-2</v>
      </c>
      <c r="BV79" s="127">
        <f t="shared" si="212"/>
        <v>5.4505836575875488E-2</v>
      </c>
      <c r="BW79" s="128">
        <f t="shared" si="212"/>
        <v>6.9398873274314363E-2</v>
      </c>
      <c r="BX79" s="123">
        <f t="shared" si="212"/>
        <v>7.4286403958723074E-2</v>
      </c>
      <c r="BY79" s="124">
        <f t="shared" si="212"/>
        <v>3.6590751372153174E-2</v>
      </c>
      <c r="BZ79" s="125">
        <f t="shared" si="212"/>
        <v>7.7172287755441105E-2</v>
      </c>
      <c r="CA79" s="126">
        <f t="shared" si="212"/>
        <v>4.5433856084743658E-2</v>
      </c>
      <c r="CB79" s="123">
        <f t="shared" si="212"/>
        <v>4.4488060189728493E-2</v>
      </c>
      <c r="CC79" s="124">
        <f t="shared" si="212"/>
        <v>4.6203728721967034E-2</v>
      </c>
      <c r="CD79" s="125">
        <f t="shared" si="212"/>
        <v>3.6471792871422305E-2</v>
      </c>
      <c r="CE79" s="126">
        <f t="shared" si="212"/>
        <v>7.9935167790179396E-2</v>
      </c>
      <c r="CF79" s="123">
        <f t="shared" si="212"/>
        <v>6.8214704058430373E-2</v>
      </c>
      <c r="CG79" s="124">
        <f t="shared" si="212"/>
        <v>4.4441693488487248E-2</v>
      </c>
      <c r="CH79" s="125">
        <f t="shared" si="212"/>
        <v>5.9836747543342853E-2</v>
      </c>
      <c r="CI79" s="123">
        <f t="shared" si="212"/>
        <v>5.7894853544424488E-2</v>
      </c>
      <c r="CJ79" s="129">
        <f t="shared" si="212"/>
        <v>6.0292244788524699E-2</v>
      </c>
      <c r="CK79" s="130">
        <f t="shared" si="212"/>
        <v>5.8446703543130515E-2</v>
      </c>
    </row>
    <row r="80" spans="1:89" x14ac:dyDescent="0.25">
      <c r="A80" s="131" t="s">
        <v>25</v>
      </c>
      <c r="B80" s="197">
        <v>1924</v>
      </c>
      <c r="C80" s="181">
        <v>1628</v>
      </c>
      <c r="D80" s="182">
        <v>983</v>
      </c>
      <c r="E80" s="183">
        <v>647</v>
      </c>
      <c r="F80" s="180">
        <v>1164</v>
      </c>
      <c r="G80" s="184">
        <v>633</v>
      </c>
      <c r="H80" s="182">
        <v>2311</v>
      </c>
      <c r="I80" s="183">
        <v>2141</v>
      </c>
      <c r="J80" s="180">
        <v>233</v>
      </c>
      <c r="K80" s="181">
        <v>351</v>
      </c>
      <c r="L80" s="182">
        <v>523</v>
      </c>
      <c r="M80" s="180">
        <v>1407</v>
      </c>
      <c r="N80" s="185">
        <v>1645</v>
      </c>
      <c r="O80" s="198">
        <v>2263</v>
      </c>
      <c r="P80" s="180">
        <v>1179</v>
      </c>
      <c r="Q80" s="181">
        <v>736</v>
      </c>
      <c r="R80" s="182">
        <v>1800</v>
      </c>
      <c r="S80" s="183">
        <v>1118</v>
      </c>
      <c r="T80" s="189">
        <v>112</v>
      </c>
      <c r="U80" s="180">
        <v>146</v>
      </c>
      <c r="V80" s="182">
        <v>861</v>
      </c>
      <c r="W80" s="199">
        <v>2243</v>
      </c>
      <c r="X80" s="180">
        <v>975</v>
      </c>
      <c r="Y80" s="184">
        <v>404</v>
      </c>
      <c r="Z80" s="182">
        <v>2843</v>
      </c>
      <c r="AA80" s="180">
        <v>2940</v>
      </c>
      <c r="AB80" s="162">
        <f t="shared" si="195"/>
        <v>16553</v>
      </c>
      <c r="AC80" s="165">
        <f t="shared" si="200"/>
        <v>16657</v>
      </c>
      <c r="AE80" s="256" t="str">
        <f>$AE$18</f>
        <v>18:00 - 18:59</v>
      </c>
      <c r="AF80" s="120">
        <f t="shared" si="209"/>
        <v>2100</v>
      </c>
      <c r="AG80" s="181">
        <f t="shared" si="209"/>
        <v>1978</v>
      </c>
      <c r="AH80" s="182">
        <f t="shared" si="209"/>
        <v>772</v>
      </c>
      <c r="AI80" s="183">
        <f t="shared" si="209"/>
        <v>911</v>
      </c>
      <c r="AJ80" s="180">
        <f t="shared" si="209"/>
        <v>975</v>
      </c>
      <c r="AK80" s="184">
        <f t="shared" si="209"/>
        <v>1166</v>
      </c>
      <c r="AL80" s="182">
        <f t="shared" si="209"/>
        <v>2777</v>
      </c>
      <c r="AM80" s="183">
        <f t="shared" si="209"/>
        <v>2894</v>
      </c>
      <c r="AN80" s="180">
        <f t="shared" si="209"/>
        <v>418</v>
      </c>
      <c r="AO80" s="184">
        <f t="shared" si="209"/>
        <v>191</v>
      </c>
      <c r="AP80" s="182">
        <f t="shared" si="210"/>
        <v>1207</v>
      </c>
      <c r="AQ80" s="180">
        <f t="shared" si="210"/>
        <v>738</v>
      </c>
      <c r="AR80" s="185">
        <f t="shared" si="210"/>
        <v>2398</v>
      </c>
      <c r="AS80" s="186">
        <f t="shared" si="210"/>
        <v>2036</v>
      </c>
      <c r="AT80" s="180">
        <f t="shared" si="210"/>
        <v>950</v>
      </c>
      <c r="AU80" s="184">
        <f t="shared" si="210"/>
        <v>1278</v>
      </c>
      <c r="AV80" s="182">
        <f t="shared" si="210"/>
        <v>1257</v>
      </c>
      <c r="AW80" s="183">
        <f t="shared" si="210"/>
        <v>2115</v>
      </c>
      <c r="AX80" s="180">
        <f t="shared" si="210"/>
        <v>218</v>
      </c>
      <c r="AY80" s="184">
        <f t="shared" si="210"/>
        <v>289</v>
      </c>
      <c r="AZ80" s="182">
        <f t="shared" si="211"/>
        <v>2001</v>
      </c>
      <c r="BA80" s="183">
        <f t="shared" si="211"/>
        <v>1639</v>
      </c>
      <c r="BB80" s="180">
        <f t="shared" si="211"/>
        <v>878</v>
      </c>
      <c r="BC80" s="184">
        <f t="shared" si="211"/>
        <v>625</v>
      </c>
      <c r="BD80" s="182">
        <f t="shared" si="211"/>
        <v>2962</v>
      </c>
      <c r="BE80" s="180">
        <f t="shared" si="211"/>
        <v>3100</v>
      </c>
      <c r="BF80" s="164">
        <f>SUM(AF80,AH80,AJ80,AL80,AN80,AP80,AR80,AT80,AV80,AX80,AZ80,BB80,BD80)</f>
        <v>18913</v>
      </c>
      <c r="BG80" s="165">
        <f>SUM(AG80,AI80,AK80,AM80,AO80,AQ80,AS80,AU80,AW80,AY80,BA80,BC80,BE80)</f>
        <v>18960</v>
      </c>
      <c r="BI80" s="131" t="s">
        <v>25</v>
      </c>
      <c r="BJ80" s="123">
        <f t="shared" ref="BJ80:CK80" si="213">B80/B95</f>
        <v>6.619645621881988E-2</v>
      </c>
      <c r="BK80" s="124">
        <f t="shared" si="213"/>
        <v>6.1522182752626407E-2</v>
      </c>
      <c r="BL80" s="125">
        <f t="shared" si="213"/>
        <v>7.4684698374107281E-2</v>
      </c>
      <c r="BM80" s="126">
        <f t="shared" si="213"/>
        <v>5.3952635090060042E-2</v>
      </c>
      <c r="BN80" s="123">
        <f t="shared" si="213"/>
        <v>7.3225968797181684E-2</v>
      </c>
      <c r="BO80" s="124">
        <f t="shared" si="213"/>
        <v>4.3418615817271418E-2</v>
      </c>
      <c r="BP80" s="125">
        <f t="shared" si="213"/>
        <v>6.173367169760919E-2</v>
      </c>
      <c r="BQ80" s="126">
        <f t="shared" si="213"/>
        <v>5.7407159136613484E-2</v>
      </c>
      <c r="BR80" s="123">
        <f t="shared" si="213"/>
        <v>5.0828970331588133E-2</v>
      </c>
      <c r="BS80" s="124">
        <f t="shared" si="213"/>
        <v>7.3048907388137352E-2</v>
      </c>
      <c r="BT80" s="125">
        <f t="shared" si="213"/>
        <v>3.999082428505888E-2</v>
      </c>
      <c r="BU80" s="123">
        <f t="shared" si="213"/>
        <v>8.7510884438362982E-2</v>
      </c>
      <c r="BV80" s="127">
        <f t="shared" si="213"/>
        <v>5.1206225680933852E-2</v>
      </c>
      <c r="BW80" s="128">
        <f t="shared" si="213"/>
        <v>7.0048907323716963E-2</v>
      </c>
      <c r="BX80" s="123">
        <f t="shared" si="213"/>
        <v>7.1148391768752636E-2</v>
      </c>
      <c r="BY80" s="124">
        <f t="shared" si="213"/>
        <v>4.6432401741215067E-2</v>
      </c>
      <c r="BZ80" s="125">
        <f t="shared" si="213"/>
        <v>7.4763249709254034E-2</v>
      </c>
      <c r="CA80" s="126">
        <f t="shared" si="213"/>
        <v>4.6261430876815494E-2</v>
      </c>
      <c r="CB80" s="123">
        <f t="shared" si="213"/>
        <v>3.6637226038599938E-2</v>
      </c>
      <c r="CC80" s="124">
        <f t="shared" si="213"/>
        <v>3.9448797622264255E-2</v>
      </c>
      <c r="CD80" s="125">
        <f t="shared" si="213"/>
        <v>4.1981569067238773E-2</v>
      </c>
      <c r="CE80" s="126">
        <f t="shared" si="213"/>
        <v>8.2624231038420454E-2</v>
      </c>
      <c r="CF80" s="123">
        <f t="shared" si="213"/>
        <v>6.7181147936332938E-2</v>
      </c>
      <c r="CG80" s="124">
        <f t="shared" si="213"/>
        <v>5.001237930180738E-2</v>
      </c>
      <c r="CH80" s="125">
        <f t="shared" si="213"/>
        <v>6.3929302241910457E-2</v>
      </c>
      <c r="CI80" s="123">
        <f t="shared" si="213"/>
        <v>6.5189915519191108E-2</v>
      </c>
      <c r="CJ80" s="129">
        <f t="shared" si="213"/>
        <v>6.1640264837530073E-2</v>
      </c>
      <c r="CK80" s="130">
        <f t="shared" si="213"/>
        <v>6.225519509642697E-2</v>
      </c>
    </row>
    <row r="81" spans="1:89" ht="13.8" thickBot="1" x14ac:dyDescent="0.3">
      <c r="A81" s="139" t="s">
        <v>26</v>
      </c>
      <c r="B81" s="194">
        <v>1934</v>
      </c>
      <c r="C81" s="188">
        <v>1635</v>
      </c>
      <c r="D81" s="189">
        <v>929</v>
      </c>
      <c r="E81" s="190">
        <v>608</v>
      </c>
      <c r="F81" s="187">
        <v>1000</v>
      </c>
      <c r="G81" s="191">
        <v>616</v>
      </c>
      <c r="H81" s="189">
        <v>2488</v>
      </c>
      <c r="I81" s="190">
        <v>2156</v>
      </c>
      <c r="J81" s="187">
        <v>283</v>
      </c>
      <c r="K81" s="188">
        <v>360</v>
      </c>
      <c r="L81" s="189">
        <v>607</v>
      </c>
      <c r="M81" s="187">
        <v>1282</v>
      </c>
      <c r="N81" s="192">
        <v>1911</v>
      </c>
      <c r="O81" s="195">
        <v>2122</v>
      </c>
      <c r="P81" s="187">
        <v>1208</v>
      </c>
      <c r="Q81" s="188">
        <v>860</v>
      </c>
      <c r="R81" s="189">
        <v>1744</v>
      </c>
      <c r="S81" s="190">
        <v>1301</v>
      </c>
      <c r="T81" s="187">
        <v>103</v>
      </c>
      <c r="U81" s="191">
        <v>224</v>
      </c>
      <c r="V81" s="189">
        <v>971</v>
      </c>
      <c r="W81" s="196">
        <v>1895</v>
      </c>
      <c r="X81" s="187">
        <v>1033</v>
      </c>
      <c r="Y81" s="191">
        <v>415</v>
      </c>
      <c r="Z81" s="189">
        <v>2844</v>
      </c>
      <c r="AA81" s="187">
        <v>2825</v>
      </c>
      <c r="AB81" s="162">
        <f t="shared" si="195"/>
        <v>17055</v>
      </c>
      <c r="AC81" s="165">
        <f t="shared" si="200"/>
        <v>16299</v>
      </c>
      <c r="AE81" s="254"/>
      <c r="AF81" s="120"/>
      <c r="AG81" s="188"/>
      <c r="AH81" s="189"/>
      <c r="AI81" s="190"/>
      <c r="AJ81" s="187"/>
      <c r="AK81" s="191"/>
      <c r="AL81" s="189"/>
      <c r="AM81" s="190"/>
      <c r="AN81" s="187"/>
      <c r="AO81" s="191"/>
      <c r="AP81" s="189"/>
      <c r="AQ81" s="187"/>
      <c r="AR81" s="192"/>
      <c r="AS81" s="193"/>
      <c r="AT81" s="187"/>
      <c r="AU81" s="191"/>
      <c r="AV81" s="189"/>
      <c r="AW81" s="190"/>
      <c r="AX81" s="187"/>
      <c r="AY81" s="191"/>
      <c r="AZ81" s="189"/>
      <c r="BA81" s="190"/>
      <c r="BB81" s="187"/>
      <c r="BC81" s="191"/>
      <c r="BD81" s="189"/>
      <c r="BE81" s="187"/>
      <c r="BF81" s="164"/>
      <c r="BG81" s="165"/>
      <c r="BI81" s="139" t="s">
        <v>26</v>
      </c>
      <c r="BJ81" s="123">
        <f t="shared" ref="BJ81:CK81" si="214">B81/B95</f>
        <v>6.6540512644073624E-2</v>
      </c>
      <c r="BK81" s="124">
        <f t="shared" si="214"/>
        <v>6.178671302244728E-2</v>
      </c>
      <c r="BL81" s="125">
        <f t="shared" si="214"/>
        <v>7.0581978422732103E-2</v>
      </c>
      <c r="BM81" s="126">
        <f t="shared" si="214"/>
        <v>5.0700466977985324E-2</v>
      </c>
      <c r="BN81" s="123">
        <f t="shared" si="214"/>
        <v>6.2908907901358835E-2</v>
      </c>
      <c r="BO81" s="124">
        <f t="shared" si="214"/>
        <v>4.2252555044927635E-2</v>
      </c>
      <c r="BP81" s="125">
        <f t="shared" si="214"/>
        <v>6.6461867236543348E-2</v>
      </c>
      <c r="BQ81" s="126">
        <f t="shared" si="214"/>
        <v>5.7809357822764446E-2</v>
      </c>
      <c r="BR81" s="123">
        <f t="shared" si="214"/>
        <v>6.1736474694589878E-2</v>
      </c>
      <c r="BS81" s="124">
        <f t="shared" si="214"/>
        <v>7.4921956295525491E-2</v>
      </c>
      <c r="BT81" s="125">
        <f t="shared" si="214"/>
        <v>4.6413824743844624E-2</v>
      </c>
      <c r="BU81" s="123">
        <f t="shared" si="214"/>
        <v>7.9736285607662646E-2</v>
      </c>
      <c r="BV81" s="127">
        <f t="shared" si="214"/>
        <v>5.9486381322957201E-2</v>
      </c>
      <c r="BW81" s="128">
        <f t="shared" si="214"/>
        <v>6.5684392992013868E-2</v>
      </c>
      <c r="BX81" s="123">
        <f t="shared" si="214"/>
        <v>7.2898437028543844E-2</v>
      </c>
      <c r="BY81" s="124">
        <f t="shared" si="214"/>
        <v>5.4255252034571953E-2</v>
      </c>
      <c r="BZ81" s="125">
        <f t="shared" si="214"/>
        <v>7.2437281940521681E-2</v>
      </c>
      <c r="CA81" s="126">
        <f t="shared" si="214"/>
        <v>5.3833740224272772E-2</v>
      </c>
      <c r="CB81" s="123">
        <f t="shared" si="214"/>
        <v>3.3693163231926726E-2</v>
      </c>
      <c r="CC81" s="124">
        <f t="shared" si="214"/>
        <v>6.0524182653336936E-2</v>
      </c>
      <c r="CD81" s="125">
        <f t="shared" si="214"/>
        <v>4.7345068018918524E-2</v>
      </c>
      <c r="CE81" s="126">
        <f t="shared" si="214"/>
        <v>6.9805135005709659E-2</v>
      </c>
      <c r="CF81" s="123">
        <f t="shared" si="214"/>
        <v>7.1177564941776336E-2</v>
      </c>
      <c r="CG81" s="124">
        <f t="shared" si="214"/>
        <v>5.1374102500618968E-2</v>
      </c>
      <c r="CH81" s="125">
        <f t="shared" si="214"/>
        <v>6.3951788806188306E-2</v>
      </c>
      <c r="CI81" s="123">
        <f t="shared" si="214"/>
        <v>6.2639969844120708E-2</v>
      </c>
      <c r="CJ81" s="129">
        <f t="shared" si="214"/>
        <v>6.3509618607145255E-2</v>
      </c>
      <c r="CK81" s="130">
        <f t="shared" si="214"/>
        <v>6.0917177455523996E-2</v>
      </c>
    </row>
    <row r="82" spans="1:89" ht="14.4" thickTop="1" thickBot="1" x14ac:dyDescent="0.3">
      <c r="A82" s="131" t="s">
        <v>27</v>
      </c>
      <c r="B82" s="197">
        <v>1812</v>
      </c>
      <c r="C82" s="181">
        <v>1736</v>
      </c>
      <c r="D82" s="182">
        <v>672</v>
      </c>
      <c r="E82" s="183">
        <v>780</v>
      </c>
      <c r="F82" s="180">
        <v>892</v>
      </c>
      <c r="G82" s="184">
        <v>779</v>
      </c>
      <c r="H82" s="182">
        <v>2334</v>
      </c>
      <c r="I82" s="183">
        <v>2999</v>
      </c>
      <c r="J82" s="180">
        <v>317</v>
      </c>
      <c r="K82" s="181">
        <v>303</v>
      </c>
      <c r="L82" s="182">
        <v>793</v>
      </c>
      <c r="M82" s="180">
        <v>1207</v>
      </c>
      <c r="N82" s="185">
        <v>1860</v>
      </c>
      <c r="O82" s="198">
        <v>1784</v>
      </c>
      <c r="P82" s="180">
        <v>1231</v>
      </c>
      <c r="Q82" s="181">
        <v>717</v>
      </c>
      <c r="R82" s="182">
        <v>1647</v>
      </c>
      <c r="S82" s="183">
        <v>1364</v>
      </c>
      <c r="T82" s="180">
        <v>189</v>
      </c>
      <c r="U82" s="184">
        <v>161</v>
      </c>
      <c r="V82" s="182">
        <v>1194</v>
      </c>
      <c r="W82" s="199">
        <v>1491</v>
      </c>
      <c r="X82" s="180">
        <v>1067</v>
      </c>
      <c r="Y82" s="184">
        <v>369</v>
      </c>
      <c r="Z82" s="182">
        <v>2811</v>
      </c>
      <c r="AA82" s="180">
        <v>3416</v>
      </c>
      <c r="AB82" s="162">
        <f t="shared" si="195"/>
        <v>16819</v>
      </c>
      <c r="AC82" s="165">
        <f t="shared" si="200"/>
        <v>17106</v>
      </c>
      <c r="AE82" s="251" t="s">
        <v>13</v>
      </c>
      <c r="AF82" s="14">
        <f t="shared" ref="AF82:BG82" si="215">SUM(AF79:AF81)</f>
        <v>4326</v>
      </c>
      <c r="AG82" s="1">
        <f t="shared" si="215"/>
        <v>4022</v>
      </c>
      <c r="AH82" s="14">
        <f t="shared" si="215"/>
        <v>1681</v>
      </c>
      <c r="AI82" s="1">
        <f t="shared" si="215"/>
        <v>1689</v>
      </c>
      <c r="AJ82" s="14">
        <f t="shared" si="215"/>
        <v>2013</v>
      </c>
      <c r="AK82" s="1">
        <f t="shared" si="215"/>
        <v>2285</v>
      </c>
      <c r="AL82" s="14">
        <f t="shared" si="215"/>
        <v>5263</v>
      </c>
      <c r="AM82" s="1">
        <f t="shared" si="215"/>
        <v>5575</v>
      </c>
      <c r="AN82" s="14">
        <f t="shared" si="215"/>
        <v>827</v>
      </c>
      <c r="AO82" s="1">
        <f t="shared" si="215"/>
        <v>468</v>
      </c>
      <c r="AP82" s="14">
        <f t="shared" si="215"/>
        <v>2388</v>
      </c>
      <c r="AQ82" s="1">
        <f t="shared" si="215"/>
        <v>1627</v>
      </c>
      <c r="AR82" s="14">
        <f t="shared" si="215"/>
        <v>4617</v>
      </c>
      <c r="AS82" s="1">
        <f t="shared" si="215"/>
        <v>4248</v>
      </c>
      <c r="AT82" s="14">
        <f t="shared" si="215"/>
        <v>2053</v>
      </c>
      <c r="AU82" s="1">
        <f t="shared" si="215"/>
        <v>2590</v>
      </c>
      <c r="AV82" s="14">
        <f t="shared" si="215"/>
        <v>2772</v>
      </c>
      <c r="AW82" s="1">
        <f t="shared" si="215"/>
        <v>4163</v>
      </c>
      <c r="AX82" s="14">
        <f t="shared" si="215"/>
        <v>500</v>
      </c>
      <c r="AY82" s="1">
        <f t="shared" si="215"/>
        <v>511</v>
      </c>
      <c r="AZ82" s="14">
        <f t="shared" si="215"/>
        <v>3657</v>
      </c>
      <c r="BA82" s="1">
        <f t="shared" si="215"/>
        <v>3392</v>
      </c>
      <c r="BB82" s="14">
        <f t="shared" si="215"/>
        <v>1775</v>
      </c>
      <c r="BC82" s="1">
        <f t="shared" si="215"/>
        <v>1155</v>
      </c>
      <c r="BD82" s="14">
        <f t="shared" si="215"/>
        <v>6500</v>
      </c>
      <c r="BE82" s="1">
        <f t="shared" si="215"/>
        <v>6315</v>
      </c>
      <c r="BF82" s="166">
        <f t="shared" si="215"/>
        <v>38372</v>
      </c>
      <c r="BG82" s="167">
        <f t="shared" si="215"/>
        <v>38040</v>
      </c>
      <c r="BI82" s="131" t="s">
        <v>27</v>
      </c>
      <c r="BJ82" s="123">
        <f t="shared" ref="BJ82:CK82" si="216">B82/B95</f>
        <v>6.2343024255977979E-2</v>
      </c>
      <c r="BK82" s="124">
        <f t="shared" si="216"/>
        <v>6.5603506915577051E-2</v>
      </c>
      <c r="BL82" s="125">
        <f t="shared" si="216"/>
        <v>5.1056070506002124E-2</v>
      </c>
      <c r="BM82" s="126">
        <f t="shared" si="216"/>
        <v>6.5043362241494332E-2</v>
      </c>
      <c r="BN82" s="123">
        <f t="shared" si="216"/>
        <v>5.6114745848012078E-2</v>
      </c>
      <c r="BO82" s="124">
        <f t="shared" si="216"/>
        <v>5.343302009740037E-2</v>
      </c>
      <c r="BP82" s="125">
        <f t="shared" si="216"/>
        <v>6.2348069987979163E-2</v>
      </c>
      <c r="BQ82" s="126">
        <f t="shared" si="216"/>
        <v>8.0412923984448312E-2</v>
      </c>
      <c r="BR82" s="123">
        <f t="shared" si="216"/>
        <v>6.915357766143107E-2</v>
      </c>
      <c r="BS82" s="124">
        <f t="shared" si="216"/>
        <v>6.305931321540062E-2</v>
      </c>
      <c r="BT82" s="125">
        <f t="shared" si="216"/>
        <v>6.063618290258449E-2</v>
      </c>
      <c r="BU82" s="123">
        <f t="shared" si="216"/>
        <v>7.5071526309242437E-2</v>
      </c>
      <c r="BV82" s="127">
        <f t="shared" si="216"/>
        <v>5.7898832684824902E-2</v>
      </c>
      <c r="BW82" s="128">
        <f t="shared" si="216"/>
        <v>5.5221940196867457E-2</v>
      </c>
      <c r="BX82" s="123">
        <f t="shared" si="216"/>
        <v>7.4286403958723074E-2</v>
      </c>
      <c r="BY82" s="124">
        <f t="shared" si="216"/>
        <v>4.5233739196265221E-2</v>
      </c>
      <c r="BZ82" s="125">
        <f t="shared" si="216"/>
        <v>6.840837348396743E-2</v>
      </c>
      <c r="CA82" s="126">
        <f t="shared" si="216"/>
        <v>5.6440600819299046E-2</v>
      </c>
      <c r="CB82" s="123">
        <f t="shared" si="216"/>
        <v>6.1825318940137389E-2</v>
      </c>
      <c r="CC82" s="124">
        <f t="shared" si="216"/>
        <v>4.350175628208592E-2</v>
      </c>
      <c r="CD82" s="125">
        <f t="shared" si="216"/>
        <v>5.8218343166414742E-2</v>
      </c>
      <c r="CE82" s="126">
        <f t="shared" si="216"/>
        <v>5.4923195933252296E-2</v>
      </c>
      <c r="CF82" s="123">
        <f t="shared" si="216"/>
        <v>7.3520292151863842E-2</v>
      </c>
      <c r="CG82" s="124">
        <f t="shared" si="216"/>
        <v>4.5679623669225053E-2</v>
      </c>
      <c r="CH82" s="125">
        <f t="shared" si="216"/>
        <v>6.3209732185019449E-2</v>
      </c>
      <c r="CI82" s="123">
        <f t="shared" si="216"/>
        <v>7.574447326991729E-2</v>
      </c>
      <c r="CJ82" s="129">
        <f t="shared" si="216"/>
        <v>6.2630798906688712E-2</v>
      </c>
      <c r="CK82" s="130">
        <f t="shared" si="216"/>
        <v>6.3933323366721487E-2</v>
      </c>
    </row>
    <row r="83" spans="1:89" ht="13.8" thickTop="1" x14ac:dyDescent="0.25">
      <c r="A83" s="139" t="s">
        <v>28</v>
      </c>
      <c r="B83" s="194">
        <v>2045</v>
      </c>
      <c r="C83" s="188">
        <v>2014</v>
      </c>
      <c r="D83" s="189">
        <v>812</v>
      </c>
      <c r="E83" s="190">
        <v>850</v>
      </c>
      <c r="F83" s="187">
        <v>845</v>
      </c>
      <c r="G83" s="191">
        <v>885</v>
      </c>
      <c r="H83" s="189">
        <v>2401</v>
      </c>
      <c r="I83" s="190">
        <v>3139</v>
      </c>
      <c r="J83" s="187">
        <v>401</v>
      </c>
      <c r="K83" s="188">
        <v>271</v>
      </c>
      <c r="L83" s="189">
        <v>1073</v>
      </c>
      <c r="M83" s="187">
        <v>934</v>
      </c>
      <c r="N83" s="192">
        <v>2492</v>
      </c>
      <c r="O83" s="195">
        <v>2020</v>
      </c>
      <c r="P83" s="187">
        <v>1277</v>
      </c>
      <c r="Q83" s="188">
        <v>953</v>
      </c>
      <c r="R83" s="189">
        <v>1696</v>
      </c>
      <c r="S83" s="190">
        <v>1738</v>
      </c>
      <c r="T83" s="187">
        <v>236</v>
      </c>
      <c r="U83" s="191">
        <v>137</v>
      </c>
      <c r="V83" s="189">
        <v>1581</v>
      </c>
      <c r="W83" s="196">
        <v>1676</v>
      </c>
      <c r="X83" s="187">
        <v>972</v>
      </c>
      <c r="Y83" s="191">
        <v>432</v>
      </c>
      <c r="Z83" s="189">
        <v>3165</v>
      </c>
      <c r="AA83" s="187">
        <v>3261</v>
      </c>
      <c r="AB83" s="162">
        <f t="shared" si="195"/>
        <v>18996</v>
      </c>
      <c r="AC83" s="165">
        <f t="shared" si="200"/>
        <v>18310</v>
      </c>
      <c r="BI83" s="139" t="s">
        <v>28</v>
      </c>
      <c r="BJ83" s="123">
        <f t="shared" ref="BJ83:CK83" si="217">B83/B95</f>
        <v>7.0359538964390164E-2</v>
      </c>
      <c r="BK83" s="124">
        <f t="shared" si="217"/>
        <v>7.6109137631320378E-2</v>
      </c>
      <c r="BL83" s="125">
        <f t="shared" si="217"/>
        <v>6.1692751861419239E-2</v>
      </c>
      <c r="BM83" s="126">
        <f t="shared" si="217"/>
        <v>7.0880587058038694E-2</v>
      </c>
      <c r="BN83" s="123">
        <f t="shared" si="217"/>
        <v>5.3158027176648213E-2</v>
      </c>
      <c r="BO83" s="124">
        <f t="shared" si="217"/>
        <v>6.0703751972014539E-2</v>
      </c>
      <c r="BP83" s="125">
        <f t="shared" si="217"/>
        <v>6.4137838920796053E-2</v>
      </c>
      <c r="BQ83" s="126">
        <f t="shared" si="217"/>
        <v>8.4166778388523933E-2</v>
      </c>
      <c r="BR83" s="123">
        <f t="shared" si="217"/>
        <v>8.7478184991273994E-2</v>
      </c>
      <c r="BS83" s="124">
        <f t="shared" si="217"/>
        <v>5.639958376690947E-2</v>
      </c>
      <c r="BT83" s="125">
        <f t="shared" si="217"/>
        <v>8.2046184431870312E-2</v>
      </c>
      <c r="BU83" s="123">
        <f t="shared" si="217"/>
        <v>5.8091802462992913E-2</v>
      </c>
      <c r="BV83" s="127">
        <f t="shared" si="217"/>
        <v>7.7571984435797658E-2</v>
      </c>
      <c r="BW83" s="128">
        <f t="shared" si="217"/>
        <v>6.252708475205844E-2</v>
      </c>
      <c r="BX83" s="123">
        <f t="shared" si="217"/>
        <v>7.7062337819081533E-2</v>
      </c>
      <c r="BY83" s="124">
        <f t="shared" si="217"/>
        <v>6.0122389754589618E-2</v>
      </c>
      <c r="BZ83" s="125">
        <f t="shared" si="217"/>
        <v>7.0443595281608234E-2</v>
      </c>
      <c r="CA83" s="126">
        <f t="shared" si="217"/>
        <v>7.1916249431042328E-2</v>
      </c>
      <c r="CB83" s="123">
        <f t="shared" si="217"/>
        <v>7.7199869152764153E-2</v>
      </c>
      <c r="CC83" s="124">
        <f t="shared" si="217"/>
        <v>3.7017022426371254E-2</v>
      </c>
      <c r="CD83" s="125">
        <f t="shared" si="217"/>
        <v>7.7088107660051683E-2</v>
      </c>
      <c r="CE83" s="126">
        <f t="shared" si="217"/>
        <v>6.1737945260986478E-2</v>
      </c>
      <c r="CF83" s="123">
        <f t="shared" si="217"/>
        <v>6.6974436711913457E-2</v>
      </c>
      <c r="CG83" s="124">
        <f t="shared" si="217"/>
        <v>5.3478583807873237E-2</v>
      </c>
      <c r="CH83" s="125">
        <f t="shared" si="217"/>
        <v>7.1169975939376226E-2</v>
      </c>
      <c r="CI83" s="123">
        <f t="shared" si="217"/>
        <v>7.2307589968735445E-2</v>
      </c>
      <c r="CJ83" s="129">
        <f t="shared" si="217"/>
        <v>7.0737538262171287E-2</v>
      </c>
      <c r="CK83" s="130">
        <f t="shared" si="217"/>
        <v>6.8433248617132611E-2</v>
      </c>
    </row>
    <row r="84" spans="1:89" x14ac:dyDescent="0.25">
      <c r="A84" s="131" t="s">
        <v>29</v>
      </c>
      <c r="B84" s="197">
        <v>2028</v>
      </c>
      <c r="C84" s="181">
        <v>2242</v>
      </c>
      <c r="D84" s="182">
        <v>936</v>
      </c>
      <c r="E84" s="183">
        <v>926</v>
      </c>
      <c r="F84" s="180">
        <v>937</v>
      </c>
      <c r="G84" s="184">
        <v>1158</v>
      </c>
      <c r="H84" s="182">
        <v>2371</v>
      </c>
      <c r="I84" s="183">
        <v>2931</v>
      </c>
      <c r="J84" s="180">
        <v>476</v>
      </c>
      <c r="K84" s="181">
        <v>288</v>
      </c>
      <c r="L84" s="182">
        <v>1256</v>
      </c>
      <c r="M84" s="180">
        <v>969</v>
      </c>
      <c r="N84" s="185">
        <v>2471</v>
      </c>
      <c r="O84" s="198">
        <v>2145</v>
      </c>
      <c r="P84" s="180">
        <v>1263</v>
      </c>
      <c r="Q84" s="181">
        <v>1060</v>
      </c>
      <c r="R84" s="182">
        <v>1465</v>
      </c>
      <c r="S84" s="183">
        <v>1944</v>
      </c>
      <c r="T84" s="180">
        <v>270</v>
      </c>
      <c r="U84" s="184">
        <v>205</v>
      </c>
      <c r="V84" s="182">
        <v>1726</v>
      </c>
      <c r="W84" s="199">
        <v>1829</v>
      </c>
      <c r="X84" s="180">
        <v>1007</v>
      </c>
      <c r="Y84" s="184">
        <v>475</v>
      </c>
      <c r="Z84" s="182">
        <v>3360</v>
      </c>
      <c r="AA84" s="180">
        <v>3146</v>
      </c>
      <c r="AB84" s="162">
        <f t="shared" si="195"/>
        <v>19566</v>
      </c>
      <c r="AC84" s="165">
        <f t="shared" si="200"/>
        <v>19318</v>
      </c>
      <c r="BI84" s="131" t="s">
        <v>29</v>
      </c>
      <c r="BJ84" s="123">
        <f t="shared" ref="BJ84:CK84" si="218">B84/B95</f>
        <v>6.9774643041458806E-2</v>
      </c>
      <c r="BK84" s="124">
        <f t="shared" si="218"/>
        <v>8.4725266419771753E-2</v>
      </c>
      <c r="BL84" s="125">
        <f t="shared" si="218"/>
        <v>7.1113812490502956E-2</v>
      </c>
      <c r="BM84" s="126">
        <f t="shared" si="218"/>
        <v>7.7218145430286864E-2</v>
      </c>
      <c r="BN84" s="123">
        <f t="shared" si="218"/>
        <v>5.8945646703573225E-2</v>
      </c>
      <c r="BO84" s="124">
        <f t="shared" si="218"/>
        <v>7.9429316139652928E-2</v>
      </c>
      <c r="BP84" s="125">
        <f t="shared" si="218"/>
        <v>6.3336449846400425E-2</v>
      </c>
      <c r="BQ84" s="126">
        <f t="shared" si="218"/>
        <v>7.8589623273897305E-2</v>
      </c>
      <c r="BR84" s="123">
        <f t="shared" si="218"/>
        <v>0.10383944153577661</v>
      </c>
      <c r="BS84" s="124">
        <f t="shared" si="218"/>
        <v>5.9937565036420393E-2</v>
      </c>
      <c r="BT84" s="125">
        <f t="shared" si="218"/>
        <v>9.603914971708212E-2</v>
      </c>
      <c r="BU84" s="123">
        <f t="shared" si="218"/>
        <v>6.0268690135589005E-2</v>
      </c>
      <c r="BV84" s="127">
        <f t="shared" si="218"/>
        <v>7.6918287937743191E-2</v>
      </c>
      <c r="BW84" s="128">
        <f t="shared" si="218"/>
        <v>6.6396335046121469E-2</v>
      </c>
      <c r="BX84" s="123">
        <f t="shared" si="218"/>
        <v>7.6217488383320264E-2</v>
      </c>
      <c r="BY84" s="124">
        <f t="shared" si="218"/>
        <v>6.6872752507728214E-2</v>
      </c>
      <c r="BZ84" s="125">
        <f t="shared" si="218"/>
        <v>6.0848978235587305E-2</v>
      </c>
      <c r="CA84" s="126">
        <f t="shared" si="218"/>
        <v>8.0440269789382221E-2</v>
      </c>
      <c r="CB84" s="123">
        <f t="shared" si="218"/>
        <v>8.8321884200196266E-2</v>
      </c>
      <c r="CC84" s="124">
        <f t="shared" si="218"/>
        <v>5.5390435017562821E-2</v>
      </c>
      <c r="CD84" s="125">
        <f t="shared" si="218"/>
        <v>8.4158174459993171E-2</v>
      </c>
      <c r="CE84" s="126">
        <f t="shared" si="218"/>
        <v>6.7373927137436923E-2</v>
      </c>
      <c r="CF84" s="123">
        <f t="shared" si="218"/>
        <v>6.9386067663474132E-2</v>
      </c>
      <c r="CG84" s="124">
        <f t="shared" si="218"/>
        <v>5.8801683585045804E-2</v>
      </c>
      <c r="CH84" s="125">
        <f t="shared" si="218"/>
        <v>7.5554855973555796E-2</v>
      </c>
      <c r="CI84" s="123">
        <f t="shared" si="218"/>
        <v>6.9757644293665044E-2</v>
      </c>
      <c r="CJ84" s="129">
        <f t="shared" si="218"/>
        <v>7.2860111267511227E-2</v>
      </c>
      <c r="CK84" s="130">
        <f t="shared" si="218"/>
        <v>7.2200627896546563E-2</v>
      </c>
    </row>
    <row r="85" spans="1:89" x14ac:dyDescent="0.25">
      <c r="A85" s="139" t="s">
        <v>30</v>
      </c>
      <c r="B85" s="280">
        <v>2226</v>
      </c>
      <c r="C85" s="267">
        <v>2044</v>
      </c>
      <c r="D85" s="268">
        <v>909</v>
      </c>
      <c r="E85" s="269">
        <v>778</v>
      </c>
      <c r="F85" s="266">
        <v>1038</v>
      </c>
      <c r="G85" s="270">
        <v>1119</v>
      </c>
      <c r="H85" s="268">
        <v>2486</v>
      </c>
      <c r="I85" s="269">
        <v>2681</v>
      </c>
      <c r="J85" s="266">
        <v>409</v>
      </c>
      <c r="K85" s="267">
        <v>277</v>
      </c>
      <c r="L85" s="268">
        <v>1181</v>
      </c>
      <c r="M85" s="266">
        <v>889</v>
      </c>
      <c r="N85" s="271">
        <v>2219</v>
      </c>
      <c r="O85" s="281">
        <v>2212</v>
      </c>
      <c r="P85" s="266">
        <v>1103</v>
      </c>
      <c r="Q85" s="267">
        <v>1312</v>
      </c>
      <c r="R85" s="268">
        <v>1515</v>
      </c>
      <c r="S85" s="269">
        <v>2048</v>
      </c>
      <c r="T85" s="266">
        <v>282</v>
      </c>
      <c r="U85" s="270">
        <v>222</v>
      </c>
      <c r="V85" s="268">
        <v>1656</v>
      </c>
      <c r="W85" s="282">
        <v>1753</v>
      </c>
      <c r="X85" s="266">
        <v>897</v>
      </c>
      <c r="Y85" s="270">
        <v>530</v>
      </c>
      <c r="Z85" s="268">
        <v>3538</v>
      </c>
      <c r="AA85" s="266">
        <v>3215</v>
      </c>
      <c r="AB85" s="286">
        <f t="shared" si="195"/>
        <v>19459</v>
      </c>
      <c r="AC85" s="287">
        <f t="shared" si="200"/>
        <v>19080</v>
      </c>
      <c r="BI85" s="139" t="s">
        <v>30</v>
      </c>
      <c r="BJ85" s="123">
        <f t="shared" ref="BJ85:CK85" si="219">B85/B95</f>
        <v>7.6586960261482886E-2</v>
      </c>
      <c r="BK85" s="124">
        <f t="shared" si="219"/>
        <v>7.724283878769557E-2</v>
      </c>
      <c r="BL85" s="125">
        <f t="shared" si="219"/>
        <v>6.9062452514815381E-2</v>
      </c>
      <c r="BM85" s="126">
        <f t="shared" si="219"/>
        <v>6.4876584389593067E-2</v>
      </c>
      <c r="BN85" s="123">
        <f t="shared" si="219"/>
        <v>6.5299446401610464E-2</v>
      </c>
      <c r="BO85" s="124">
        <f t="shared" si="219"/>
        <v>7.6754235544276017E-2</v>
      </c>
      <c r="BP85" s="125">
        <f t="shared" si="219"/>
        <v>6.6408441298250298E-2</v>
      </c>
      <c r="BQ85" s="126">
        <f t="shared" si="219"/>
        <v>7.1886311838048E-2</v>
      </c>
      <c r="BR85" s="123">
        <f t="shared" si="219"/>
        <v>8.922338568935427E-2</v>
      </c>
      <c r="BS85" s="124">
        <f t="shared" si="219"/>
        <v>5.7648283038501558E-2</v>
      </c>
      <c r="BT85" s="125">
        <f t="shared" si="219"/>
        <v>9.0304327878880569E-2</v>
      </c>
      <c r="BU85" s="123">
        <f t="shared" si="219"/>
        <v>5.5292946883940791E-2</v>
      </c>
      <c r="BV85" s="127">
        <f t="shared" si="219"/>
        <v>6.9073929961089492E-2</v>
      </c>
      <c r="BW85" s="128">
        <f t="shared" si="219"/>
        <v>6.8470253203739243E-2</v>
      </c>
      <c r="BX85" s="123">
        <f t="shared" si="219"/>
        <v>6.6562066260334313E-2</v>
      </c>
      <c r="BY85" s="124">
        <f t="shared" si="219"/>
        <v>8.2770803103905111E-2</v>
      </c>
      <c r="BZ85" s="125">
        <f t="shared" si="219"/>
        <v>6.2925735171955474E-2</v>
      </c>
      <c r="CA85" s="126">
        <f t="shared" si="219"/>
        <v>8.4743658708155756E-2</v>
      </c>
      <c r="CB85" s="123">
        <f t="shared" si="219"/>
        <v>9.2247301275760543E-2</v>
      </c>
      <c r="CC85" s="124">
        <f t="shared" si="219"/>
        <v>5.9983788165360714E-2</v>
      </c>
      <c r="CD85" s="125">
        <f t="shared" si="219"/>
        <v>8.0745038763469695E-2</v>
      </c>
      <c r="CE85" s="126">
        <f t="shared" si="219"/>
        <v>6.4574354440638013E-2</v>
      </c>
      <c r="CF85" s="123">
        <f t="shared" si="219"/>
        <v>6.1806656101426306E-2</v>
      </c>
      <c r="CG85" s="124">
        <f t="shared" si="219"/>
        <v>6.5610299579103734E-2</v>
      </c>
      <c r="CH85" s="125">
        <f t="shared" si="219"/>
        <v>7.9557464415012033E-2</v>
      </c>
      <c r="CI85" s="123">
        <f t="shared" si="219"/>
        <v>7.1287611698707287E-2</v>
      </c>
      <c r="CJ85" s="129">
        <f t="shared" si="219"/>
        <v>7.2461663352473726E-2</v>
      </c>
      <c r="CK85" s="130">
        <f t="shared" si="219"/>
        <v>7.131110778890716E-2</v>
      </c>
    </row>
    <row r="86" spans="1:89" x14ac:dyDescent="0.25">
      <c r="A86" s="131" t="s">
        <v>31</v>
      </c>
      <c r="B86" s="283">
        <v>2100</v>
      </c>
      <c r="C86" s="274">
        <v>1978</v>
      </c>
      <c r="D86" s="275">
        <v>772</v>
      </c>
      <c r="E86" s="276">
        <v>911</v>
      </c>
      <c r="F86" s="273">
        <v>975</v>
      </c>
      <c r="G86" s="277">
        <v>1166</v>
      </c>
      <c r="H86" s="275">
        <v>2777</v>
      </c>
      <c r="I86" s="276">
        <v>2894</v>
      </c>
      <c r="J86" s="273">
        <v>418</v>
      </c>
      <c r="K86" s="274">
        <v>191</v>
      </c>
      <c r="L86" s="275">
        <v>1207</v>
      </c>
      <c r="M86" s="273">
        <v>738</v>
      </c>
      <c r="N86" s="278">
        <v>2398</v>
      </c>
      <c r="O86" s="284">
        <v>2036</v>
      </c>
      <c r="P86" s="273">
        <v>950</v>
      </c>
      <c r="Q86" s="274">
        <v>1278</v>
      </c>
      <c r="R86" s="275">
        <v>1257</v>
      </c>
      <c r="S86" s="276">
        <v>2115</v>
      </c>
      <c r="T86" s="273">
        <v>218</v>
      </c>
      <c r="U86" s="277">
        <v>289</v>
      </c>
      <c r="V86" s="275">
        <v>2001</v>
      </c>
      <c r="W86" s="285">
        <v>1639</v>
      </c>
      <c r="X86" s="273">
        <v>878</v>
      </c>
      <c r="Y86" s="277">
        <v>625</v>
      </c>
      <c r="Z86" s="275">
        <v>2962</v>
      </c>
      <c r="AA86" s="273">
        <v>3100</v>
      </c>
      <c r="AB86" s="286">
        <f t="shared" si="195"/>
        <v>18913</v>
      </c>
      <c r="AC86" s="287">
        <f t="shared" si="200"/>
        <v>18960</v>
      </c>
      <c r="BI86" s="131" t="s">
        <v>31</v>
      </c>
      <c r="BJ86" s="123">
        <f t="shared" ref="BJ86:CK86" si="220">B86/B95</f>
        <v>7.2251849303285737E-2</v>
      </c>
      <c r="BK86" s="124">
        <f t="shared" si="220"/>
        <v>7.4748696243670171E-2</v>
      </c>
      <c r="BL86" s="125">
        <f t="shared" si="220"/>
        <v>5.8653700045585774E-2</v>
      </c>
      <c r="BM86" s="126">
        <f t="shared" si="220"/>
        <v>7.5967311541027358E-2</v>
      </c>
      <c r="BN86" s="123">
        <f t="shared" si="220"/>
        <v>6.1336185203824861E-2</v>
      </c>
      <c r="BO86" s="124">
        <f t="shared" si="220"/>
        <v>7.9978050620755886E-2</v>
      </c>
      <c r="BP86" s="125">
        <f t="shared" si="220"/>
        <v>7.4181915319887812E-2</v>
      </c>
      <c r="BQ86" s="126">
        <f t="shared" si="220"/>
        <v>7.7597533181391606E-2</v>
      </c>
      <c r="BR86" s="123">
        <f t="shared" si="220"/>
        <v>9.1186736474694594E-2</v>
      </c>
      <c r="BS86" s="124">
        <f t="shared" si="220"/>
        <v>3.975026014568158E-2</v>
      </c>
      <c r="BT86" s="125">
        <f t="shared" si="220"/>
        <v>9.2292399449457108E-2</v>
      </c>
      <c r="BU86" s="123">
        <f t="shared" si="220"/>
        <v>4.5901231496454781E-2</v>
      </c>
      <c r="BV86" s="127">
        <f t="shared" si="220"/>
        <v>7.4645914396887156E-2</v>
      </c>
      <c r="BW86" s="128">
        <f t="shared" si="220"/>
        <v>6.3022348789698507E-2</v>
      </c>
      <c r="BX86" s="123">
        <f t="shared" si="220"/>
        <v>5.7329068855229016E-2</v>
      </c>
      <c r="BY86" s="124">
        <f t="shared" si="220"/>
        <v>8.0625828023468557E-2</v>
      </c>
      <c r="BZ86" s="125">
        <f t="shared" si="220"/>
        <v>5.2209669380295733E-2</v>
      </c>
      <c r="CA86" s="126">
        <f t="shared" si="220"/>
        <v>8.751603426159639E-2</v>
      </c>
      <c r="CB86" s="123">
        <f t="shared" si="220"/>
        <v>7.131174353941773E-2</v>
      </c>
      <c r="CC86" s="124">
        <f t="shared" si="220"/>
        <v>7.8087003512564174E-2</v>
      </c>
      <c r="CD86" s="125">
        <f t="shared" si="220"/>
        <v>9.756692183919255E-2</v>
      </c>
      <c r="CE86" s="126">
        <f t="shared" si="220"/>
        <v>6.037499539543964E-2</v>
      </c>
      <c r="CF86" s="123">
        <f t="shared" si="220"/>
        <v>6.0497485013436228E-2</v>
      </c>
      <c r="CG86" s="124">
        <f t="shared" si="220"/>
        <v>7.7370636296112905E-2</v>
      </c>
      <c r="CH86" s="125">
        <f t="shared" si="220"/>
        <v>6.6605203390973894E-2</v>
      </c>
      <c r="CI86" s="123">
        <f t="shared" si="220"/>
        <v>6.8737666023636887E-2</v>
      </c>
      <c r="CJ86" s="129">
        <f t="shared" si="220"/>
        <v>7.0428461842095461E-2</v>
      </c>
      <c r="CK86" s="130">
        <f t="shared" si="220"/>
        <v>7.0862610255643596E-2</v>
      </c>
    </row>
    <row r="87" spans="1:89" x14ac:dyDescent="0.25">
      <c r="A87" s="139" t="s">
        <v>32</v>
      </c>
      <c r="B87" s="194">
        <v>2118</v>
      </c>
      <c r="C87" s="188">
        <v>2118</v>
      </c>
      <c r="D87" s="189">
        <v>650</v>
      </c>
      <c r="E87" s="190">
        <v>961</v>
      </c>
      <c r="F87" s="187">
        <v>802</v>
      </c>
      <c r="G87" s="191">
        <v>1256</v>
      </c>
      <c r="H87" s="189">
        <v>3112</v>
      </c>
      <c r="I87" s="190">
        <v>2867</v>
      </c>
      <c r="J87" s="187">
        <v>296</v>
      </c>
      <c r="K87" s="188">
        <v>148</v>
      </c>
      <c r="L87" s="189">
        <v>1285</v>
      </c>
      <c r="M87" s="187">
        <v>652</v>
      </c>
      <c r="N87" s="192">
        <v>2314</v>
      </c>
      <c r="O87" s="195">
        <v>1932</v>
      </c>
      <c r="P87" s="187">
        <v>734</v>
      </c>
      <c r="Q87" s="188">
        <v>1500</v>
      </c>
      <c r="R87" s="189">
        <v>1084</v>
      </c>
      <c r="S87" s="190">
        <v>2132</v>
      </c>
      <c r="T87" s="187">
        <v>212</v>
      </c>
      <c r="U87" s="191">
        <v>241</v>
      </c>
      <c r="V87" s="189">
        <v>2133</v>
      </c>
      <c r="W87" s="196">
        <v>1636</v>
      </c>
      <c r="X87" s="187">
        <v>687</v>
      </c>
      <c r="Y87" s="191">
        <v>563</v>
      </c>
      <c r="Z87" s="189">
        <v>2838</v>
      </c>
      <c r="AA87" s="187">
        <v>3168</v>
      </c>
      <c r="AB87" s="162">
        <f t="shared" si="195"/>
        <v>18265</v>
      </c>
      <c r="AC87" s="165">
        <f t="shared" si="200"/>
        <v>19174</v>
      </c>
      <c r="BI87" s="139" t="s">
        <v>32</v>
      </c>
      <c r="BJ87" s="123">
        <f t="shared" ref="BJ87:CK87" si="221">B87/B95</f>
        <v>7.2871150868742476E-2</v>
      </c>
      <c r="BK87" s="124">
        <f t="shared" si="221"/>
        <v>8.0039301640087671E-2</v>
      </c>
      <c r="BL87" s="125">
        <f t="shared" si="221"/>
        <v>4.9384592007293726E-2</v>
      </c>
      <c r="BM87" s="126">
        <f t="shared" si="221"/>
        <v>8.0136757838559045E-2</v>
      </c>
      <c r="BN87" s="123">
        <f t="shared" si="221"/>
        <v>5.0452944136889784E-2</v>
      </c>
      <c r="BO87" s="124">
        <f t="shared" si="221"/>
        <v>8.6151313533164145E-2</v>
      </c>
      <c r="BP87" s="125">
        <f t="shared" si="221"/>
        <v>8.3130759983972222E-2</v>
      </c>
      <c r="BQ87" s="126">
        <f t="shared" si="221"/>
        <v>7.6873575546319878E-2</v>
      </c>
      <c r="BR87" s="123">
        <f t="shared" si="221"/>
        <v>6.4572425828970326E-2</v>
      </c>
      <c r="BS87" s="124">
        <f t="shared" si="221"/>
        <v>3.0801248699271592E-2</v>
      </c>
      <c r="BT87" s="125">
        <f t="shared" si="221"/>
        <v>9.8256614161186723E-2</v>
      </c>
      <c r="BU87" s="123">
        <f t="shared" si="221"/>
        <v>4.0552307500932951E-2</v>
      </c>
      <c r="BV87" s="127">
        <f t="shared" si="221"/>
        <v>7.2031128404669256E-2</v>
      </c>
      <c r="BW87" s="128">
        <f t="shared" si="221"/>
        <v>5.9803132545038072E-2</v>
      </c>
      <c r="BX87" s="123">
        <f t="shared" si="221"/>
        <v>4.4294248989197996E-2</v>
      </c>
      <c r="BY87" s="124">
        <f t="shared" si="221"/>
        <v>9.4631253548672009E-2</v>
      </c>
      <c r="BZ87" s="125">
        <f t="shared" si="221"/>
        <v>4.5024090380461873E-2</v>
      </c>
      <c r="CA87" s="126">
        <f t="shared" si="221"/>
        <v>8.8219472834857454E-2</v>
      </c>
      <c r="CB87" s="123">
        <f t="shared" si="221"/>
        <v>6.9349035001635584E-2</v>
      </c>
      <c r="CC87" s="124">
        <f t="shared" si="221"/>
        <v>6.5117535801134829E-2</v>
      </c>
      <c r="CD87" s="125">
        <f t="shared" si="221"/>
        <v>0.10400312058120825</v>
      </c>
      <c r="CE87" s="126">
        <f t="shared" si="221"/>
        <v>6.0264485946881795E-2</v>
      </c>
      <c r="CF87" s="123">
        <f t="shared" si="221"/>
        <v>4.7336870392062289E-2</v>
      </c>
      <c r="CG87" s="124">
        <f t="shared" si="221"/>
        <v>6.9695469175538496E-2</v>
      </c>
      <c r="CH87" s="125">
        <f t="shared" si="221"/>
        <v>6.3816869420521241E-2</v>
      </c>
      <c r="CI87" s="123">
        <f t="shared" si="221"/>
        <v>7.0245459988026338E-2</v>
      </c>
      <c r="CJ87" s="129">
        <f t="shared" si="221"/>
        <v>6.8015431478130051E-2</v>
      </c>
      <c r="CK87" s="130">
        <f t="shared" si="221"/>
        <v>7.1662430856630294E-2</v>
      </c>
    </row>
    <row r="88" spans="1:89" x14ac:dyDescent="0.25">
      <c r="A88" s="131" t="s">
        <v>33</v>
      </c>
      <c r="B88" s="197">
        <v>2039</v>
      </c>
      <c r="C88" s="181">
        <v>1822</v>
      </c>
      <c r="D88" s="182">
        <v>592</v>
      </c>
      <c r="E88" s="183">
        <v>837</v>
      </c>
      <c r="F88" s="180">
        <v>731</v>
      </c>
      <c r="G88" s="184">
        <v>1072</v>
      </c>
      <c r="H88" s="182">
        <v>2731</v>
      </c>
      <c r="I88" s="183">
        <v>2441</v>
      </c>
      <c r="J88" s="180">
        <v>381</v>
      </c>
      <c r="K88" s="181">
        <v>174</v>
      </c>
      <c r="L88" s="182">
        <v>1193</v>
      </c>
      <c r="M88" s="180">
        <v>613</v>
      </c>
      <c r="N88" s="185">
        <v>2181</v>
      </c>
      <c r="O88" s="198">
        <v>1883</v>
      </c>
      <c r="P88" s="180">
        <v>607</v>
      </c>
      <c r="Q88" s="181">
        <v>1498</v>
      </c>
      <c r="R88" s="182">
        <v>1007</v>
      </c>
      <c r="S88" s="183">
        <v>1997</v>
      </c>
      <c r="T88" s="180">
        <v>123</v>
      </c>
      <c r="U88" s="184">
        <v>251</v>
      </c>
      <c r="V88" s="182">
        <v>1998</v>
      </c>
      <c r="W88" s="199">
        <v>1313</v>
      </c>
      <c r="X88" s="180">
        <v>644</v>
      </c>
      <c r="Y88" s="184">
        <v>529</v>
      </c>
      <c r="Z88" s="182">
        <v>2487</v>
      </c>
      <c r="AA88" s="180">
        <v>2695</v>
      </c>
      <c r="AB88" s="162">
        <f t="shared" si="195"/>
        <v>16714</v>
      </c>
      <c r="AC88" s="165">
        <f t="shared" si="200"/>
        <v>17125</v>
      </c>
      <c r="BI88" s="131" t="s">
        <v>33</v>
      </c>
      <c r="BJ88" s="123">
        <f t="shared" ref="BJ88:CK88" si="222">B88/B95</f>
        <v>7.0153105109237918E-2</v>
      </c>
      <c r="BK88" s="124">
        <f t="shared" si="222"/>
        <v>6.8853450230519239E-2</v>
      </c>
      <c r="BL88" s="125">
        <f t="shared" si="222"/>
        <v>4.497796687433521E-2</v>
      </c>
      <c r="BM88" s="126">
        <f t="shared" si="222"/>
        <v>6.9796531020680452E-2</v>
      </c>
      <c r="BN88" s="123">
        <f t="shared" si="222"/>
        <v>4.5986411675893304E-2</v>
      </c>
      <c r="BO88" s="124">
        <f t="shared" si="222"/>
        <v>7.3530420467796148E-2</v>
      </c>
      <c r="BP88" s="125">
        <f t="shared" si="222"/>
        <v>7.2953118739147851E-2</v>
      </c>
      <c r="BQ88" s="126">
        <f t="shared" si="222"/>
        <v>6.5451132859632652E-2</v>
      </c>
      <c r="BR88" s="123">
        <f t="shared" si="222"/>
        <v>8.3115183246073296E-2</v>
      </c>
      <c r="BS88" s="124">
        <f t="shared" si="222"/>
        <v>3.6212278876170657E-2</v>
      </c>
      <c r="BT88" s="125">
        <f t="shared" si="222"/>
        <v>9.1221899372992812E-2</v>
      </c>
      <c r="BU88" s="123">
        <f t="shared" si="222"/>
        <v>3.8126632665754445E-2</v>
      </c>
      <c r="BV88" s="127">
        <f t="shared" si="222"/>
        <v>6.7891050583657589E-2</v>
      </c>
      <c r="BW88" s="128">
        <f t="shared" si="222"/>
        <v>5.8286386429765372E-2</v>
      </c>
      <c r="BX88" s="123">
        <f t="shared" si="222"/>
        <v>3.6630257679077904E-2</v>
      </c>
      <c r="BY88" s="124">
        <f t="shared" si="222"/>
        <v>9.4505078543940441E-2</v>
      </c>
      <c r="BZ88" s="125">
        <f t="shared" si="222"/>
        <v>4.1825884698454892E-2</v>
      </c>
      <c r="CA88" s="126">
        <f t="shared" si="222"/>
        <v>8.2633342988372577E-2</v>
      </c>
      <c r="CB88" s="123">
        <f t="shared" si="222"/>
        <v>4.0235525024533855E-2</v>
      </c>
      <c r="CC88" s="124">
        <f t="shared" si="222"/>
        <v>6.7819508241015944E-2</v>
      </c>
      <c r="CD88" s="125">
        <f t="shared" si="222"/>
        <v>9.7420644595055825E-2</v>
      </c>
      <c r="CE88" s="126">
        <f t="shared" si="222"/>
        <v>4.8366301985486429E-2</v>
      </c>
      <c r="CF88" s="123">
        <f t="shared" si="222"/>
        <v>4.4374009508716325E-2</v>
      </c>
      <c r="CG88" s="124">
        <f t="shared" si="222"/>
        <v>6.5486506561029958E-2</v>
      </c>
      <c r="CH88" s="125">
        <f t="shared" si="222"/>
        <v>5.5924085358997996E-2</v>
      </c>
      <c r="CI88" s="123">
        <f t="shared" si="222"/>
        <v>5.9757422559258519E-2</v>
      </c>
      <c r="CJ88" s="129">
        <f t="shared" si="222"/>
        <v>6.223979861623135E-2</v>
      </c>
      <c r="CK88" s="130">
        <f t="shared" si="222"/>
        <v>6.4004335476154875E-2</v>
      </c>
    </row>
    <row r="89" spans="1:89" x14ac:dyDescent="0.25">
      <c r="A89" s="139" t="s">
        <v>34</v>
      </c>
      <c r="B89" s="194">
        <v>750</v>
      </c>
      <c r="C89" s="188">
        <v>1484</v>
      </c>
      <c r="D89" s="189">
        <v>285</v>
      </c>
      <c r="E89" s="190">
        <v>843</v>
      </c>
      <c r="F89" s="187">
        <v>285</v>
      </c>
      <c r="G89" s="191">
        <v>1064</v>
      </c>
      <c r="H89" s="189">
        <v>1427</v>
      </c>
      <c r="I89" s="190">
        <v>2001</v>
      </c>
      <c r="J89" s="187">
        <v>357</v>
      </c>
      <c r="K89" s="188">
        <v>103</v>
      </c>
      <c r="L89" s="189">
        <v>1049</v>
      </c>
      <c r="M89" s="187">
        <v>473</v>
      </c>
      <c r="N89" s="192">
        <v>2020</v>
      </c>
      <c r="O89" s="195">
        <v>1504</v>
      </c>
      <c r="P89" s="187">
        <v>417</v>
      </c>
      <c r="Q89" s="188">
        <v>1415</v>
      </c>
      <c r="R89" s="189">
        <v>745</v>
      </c>
      <c r="S89" s="190">
        <v>1720</v>
      </c>
      <c r="T89" s="187">
        <v>103</v>
      </c>
      <c r="U89" s="191">
        <v>230</v>
      </c>
      <c r="V89" s="189">
        <v>1849</v>
      </c>
      <c r="W89" s="196">
        <v>951</v>
      </c>
      <c r="X89" s="187">
        <v>522</v>
      </c>
      <c r="Y89" s="191">
        <v>480</v>
      </c>
      <c r="Z89" s="189">
        <v>1873</v>
      </c>
      <c r="AA89" s="187">
        <v>2338</v>
      </c>
      <c r="AB89" s="162">
        <f t="shared" si="195"/>
        <v>11682</v>
      </c>
      <c r="AC89" s="165">
        <f t="shared" si="200"/>
        <v>14606</v>
      </c>
      <c r="BI89" s="139" t="s">
        <v>34</v>
      </c>
      <c r="BJ89" s="123">
        <f t="shared" ref="BJ89:CK89" si="223">B89/B95</f>
        <v>2.5804231894030621E-2</v>
      </c>
      <c r="BK89" s="124">
        <f t="shared" si="223"/>
        <v>5.608041720202555E-2</v>
      </c>
      <c r="BL89" s="125">
        <f t="shared" si="223"/>
        <v>2.1653244187813402E-2</v>
      </c>
      <c r="BM89" s="126">
        <f t="shared" si="223"/>
        <v>7.029686457638426E-2</v>
      </c>
      <c r="BN89" s="123">
        <f t="shared" si="223"/>
        <v>1.7929038751887266E-2</v>
      </c>
      <c r="BO89" s="124">
        <f t="shared" si="223"/>
        <v>7.298168598669319E-2</v>
      </c>
      <c r="BP89" s="125">
        <f t="shared" si="223"/>
        <v>3.8119406972084949E-2</v>
      </c>
      <c r="BQ89" s="126">
        <f t="shared" si="223"/>
        <v>5.3653304732537876E-2</v>
      </c>
      <c r="BR89" s="123">
        <f t="shared" si="223"/>
        <v>7.7879581151832467E-2</v>
      </c>
      <c r="BS89" s="124">
        <f t="shared" si="223"/>
        <v>2.1436004162330904E-2</v>
      </c>
      <c r="BT89" s="125">
        <f t="shared" si="223"/>
        <v>8.0211041443645811E-2</v>
      </c>
      <c r="BU89" s="123">
        <f t="shared" si="223"/>
        <v>2.9419081975370073E-2</v>
      </c>
      <c r="BV89" s="127">
        <f t="shared" si="223"/>
        <v>6.2879377431906608E-2</v>
      </c>
      <c r="BW89" s="128">
        <f t="shared" si="223"/>
        <v>4.6554819538166287E-2</v>
      </c>
      <c r="BX89" s="123">
        <f t="shared" si="223"/>
        <v>2.5164443908032106E-2</v>
      </c>
      <c r="BY89" s="124">
        <f t="shared" si="223"/>
        <v>8.926881584758059E-2</v>
      </c>
      <c r="BZ89" s="125">
        <f t="shared" si="223"/>
        <v>3.0943678351885696E-2</v>
      </c>
      <c r="CA89" s="126">
        <f t="shared" si="223"/>
        <v>7.1171432118177683E-2</v>
      </c>
      <c r="CB89" s="123">
        <f t="shared" si="223"/>
        <v>3.3693163231926726E-2</v>
      </c>
      <c r="CC89" s="124">
        <f t="shared" si="223"/>
        <v>6.2145366117265601E-2</v>
      </c>
      <c r="CD89" s="125">
        <f t="shared" si="223"/>
        <v>9.0155541469598713E-2</v>
      </c>
      <c r="CE89" s="126">
        <f t="shared" si="223"/>
        <v>3.5031495192838991E-2</v>
      </c>
      <c r="CF89" s="123">
        <f t="shared" si="223"/>
        <v>3.596775304899056E-2</v>
      </c>
      <c r="CG89" s="124">
        <f t="shared" si="223"/>
        <v>5.942064867541471E-2</v>
      </c>
      <c r="CH89" s="125">
        <f t="shared" si="223"/>
        <v>4.2117334892401791E-2</v>
      </c>
      <c r="CI89" s="123">
        <f t="shared" si="223"/>
        <v>5.1841504246213886E-2</v>
      </c>
      <c r="CJ89" s="129">
        <f t="shared" si="223"/>
        <v>4.35015751725987E-2</v>
      </c>
      <c r="CK89" s="130">
        <f t="shared" si="223"/>
        <v>5.4589624757063838E-2</v>
      </c>
    </row>
    <row r="90" spans="1:89" x14ac:dyDescent="0.25">
      <c r="A90" s="131" t="s">
        <v>35</v>
      </c>
      <c r="B90" s="197">
        <v>0</v>
      </c>
      <c r="C90" s="181">
        <v>746</v>
      </c>
      <c r="D90" s="182">
        <v>5</v>
      </c>
      <c r="E90" s="183">
        <v>418</v>
      </c>
      <c r="F90" s="180">
        <v>10</v>
      </c>
      <c r="G90" s="184">
        <v>597</v>
      </c>
      <c r="H90" s="182">
        <v>68</v>
      </c>
      <c r="I90" s="183">
        <v>818</v>
      </c>
      <c r="J90" s="180">
        <v>115</v>
      </c>
      <c r="K90" s="181">
        <v>37</v>
      </c>
      <c r="L90" s="182">
        <v>408</v>
      </c>
      <c r="M90" s="180">
        <v>93</v>
      </c>
      <c r="N90" s="185">
        <v>417</v>
      </c>
      <c r="O90" s="198">
        <v>234</v>
      </c>
      <c r="P90" s="180">
        <v>126</v>
      </c>
      <c r="Q90" s="181">
        <v>221</v>
      </c>
      <c r="R90" s="182">
        <v>118</v>
      </c>
      <c r="S90" s="183">
        <v>188</v>
      </c>
      <c r="T90" s="180">
        <v>13</v>
      </c>
      <c r="U90" s="184">
        <v>11</v>
      </c>
      <c r="V90" s="182">
        <v>416</v>
      </c>
      <c r="W90" s="199">
        <v>18</v>
      </c>
      <c r="X90" s="180">
        <v>39</v>
      </c>
      <c r="Y90" s="184">
        <v>16</v>
      </c>
      <c r="Z90" s="182">
        <v>61</v>
      </c>
      <c r="AA90" s="180">
        <v>152</v>
      </c>
      <c r="AB90" s="162">
        <f t="shared" si="195"/>
        <v>1796</v>
      </c>
      <c r="AC90" s="165">
        <f t="shared" si="200"/>
        <v>3549</v>
      </c>
      <c r="BI90" s="131" t="s">
        <v>35</v>
      </c>
      <c r="BJ90" s="123">
        <f t="shared" ref="BJ90:CK90" si="224">B90/B95</f>
        <v>0</v>
      </c>
      <c r="BK90" s="124">
        <f t="shared" si="224"/>
        <v>2.8191368755196129E-2</v>
      </c>
      <c r="BL90" s="125">
        <f t="shared" si="224"/>
        <v>3.7988147697918249E-4</v>
      </c>
      <c r="BM90" s="126">
        <f t="shared" si="224"/>
        <v>3.4856571047364907E-2</v>
      </c>
      <c r="BN90" s="123">
        <f t="shared" si="224"/>
        <v>6.2908907901358831E-4</v>
      </c>
      <c r="BO90" s="124">
        <f t="shared" si="224"/>
        <v>4.0949310652308113E-2</v>
      </c>
      <c r="BP90" s="125">
        <f t="shared" si="224"/>
        <v>1.8164819019634033E-3</v>
      </c>
      <c r="BQ90" s="126">
        <f t="shared" si="224"/>
        <v>2.1933235018098941E-2</v>
      </c>
      <c r="BR90" s="123">
        <f t="shared" si="224"/>
        <v>2.5087260034904014E-2</v>
      </c>
      <c r="BS90" s="124">
        <f t="shared" si="224"/>
        <v>7.700312174817898E-3</v>
      </c>
      <c r="BT90" s="125">
        <f t="shared" si="224"/>
        <v>3.1197430799816486E-2</v>
      </c>
      <c r="BU90" s="123">
        <f t="shared" si="224"/>
        <v>5.7843015300410496E-3</v>
      </c>
      <c r="BV90" s="127">
        <f t="shared" si="224"/>
        <v>1.2980544747081713E-2</v>
      </c>
      <c r="BW90" s="128">
        <f t="shared" si="224"/>
        <v>7.2432365504859781E-3</v>
      </c>
      <c r="BX90" s="123">
        <f t="shared" si="224"/>
        <v>7.6036449218514273E-3</v>
      </c>
      <c r="BY90" s="124">
        <f t="shared" si="224"/>
        <v>1.3942338022837676E-2</v>
      </c>
      <c r="BZ90" s="125">
        <f t="shared" si="224"/>
        <v>4.9011463698288753E-3</v>
      </c>
      <c r="CA90" s="126">
        <f t="shared" si="224"/>
        <v>7.7792030454752348E-3</v>
      </c>
      <c r="CB90" s="123">
        <f t="shared" si="224"/>
        <v>4.2525351651946349E-3</v>
      </c>
      <c r="CC90" s="124">
        <f t="shared" si="224"/>
        <v>2.9721696838692245E-3</v>
      </c>
      <c r="CD90" s="125">
        <f t="shared" si="224"/>
        <v>2.0283777853625239E-2</v>
      </c>
      <c r="CE90" s="126">
        <f t="shared" si="224"/>
        <v>6.6305669134711018E-4</v>
      </c>
      <c r="CF90" s="123">
        <f t="shared" si="224"/>
        <v>2.6872459174533177E-3</v>
      </c>
      <c r="CG90" s="124">
        <f t="shared" si="224"/>
        <v>1.9806882891804903E-3</v>
      </c>
      <c r="CH90" s="125">
        <f t="shared" si="224"/>
        <v>1.3716804209484832E-3</v>
      </c>
      <c r="CI90" s="123">
        <f t="shared" si="224"/>
        <v>3.3703629792234862E-3</v>
      </c>
      <c r="CJ90" s="129">
        <f t="shared" si="224"/>
        <v>6.6879668729658672E-3</v>
      </c>
      <c r="CK90" s="130">
        <f t="shared" si="224"/>
        <v>1.3264314546269996E-2</v>
      </c>
    </row>
    <row r="91" spans="1:89" x14ac:dyDescent="0.25">
      <c r="A91" s="139" t="s">
        <v>36</v>
      </c>
      <c r="B91" s="194">
        <v>0</v>
      </c>
      <c r="C91" s="188">
        <v>0</v>
      </c>
      <c r="D91" s="189">
        <v>0</v>
      </c>
      <c r="E91" s="190">
        <v>0</v>
      </c>
      <c r="F91" s="187">
        <v>0</v>
      </c>
      <c r="G91" s="191">
        <v>0</v>
      </c>
      <c r="H91" s="189">
        <v>0</v>
      </c>
      <c r="I91" s="190">
        <v>0</v>
      </c>
      <c r="J91" s="187">
        <v>0</v>
      </c>
      <c r="K91" s="191">
        <v>0</v>
      </c>
      <c r="L91" s="189">
        <v>0</v>
      </c>
      <c r="M91" s="187">
        <v>0</v>
      </c>
      <c r="N91" s="192">
        <v>0</v>
      </c>
      <c r="O91" s="195">
        <v>0</v>
      </c>
      <c r="P91" s="187">
        <v>0</v>
      </c>
      <c r="Q91" s="191">
        <v>0</v>
      </c>
      <c r="R91" s="189">
        <v>0</v>
      </c>
      <c r="S91" s="190">
        <v>0</v>
      </c>
      <c r="T91" s="187">
        <v>0</v>
      </c>
      <c r="U91" s="191">
        <v>0</v>
      </c>
      <c r="V91" s="189">
        <v>0</v>
      </c>
      <c r="W91" s="190">
        <v>0</v>
      </c>
      <c r="X91" s="187">
        <v>0</v>
      </c>
      <c r="Y91" s="191">
        <v>0</v>
      </c>
      <c r="Z91" s="189">
        <v>0</v>
      </c>
      <c r="AA91" s="187">
        <v>0</v>
      </c>
      <c r="AB91" s="162">
        <f t="shared" si="195"/>
        <v>0</v>
      </c>
      <c r="AC91" s="165">
        <f t="shared" si="200"/>
        <v>0</v>
      </c>
      <c r="BI91" s="139" t="s">
        <v>36</v>
      </c>
      <c r="BJ91" s="123">
        <f t="shared" ref="BJ91:CK91" si="225">B91/B95</f>
        <v>0</v>
      </c>
      <c r="BK91" s="124">
        <f t="shared" si="225"/>
        <v>0</v>
      </c>
      <c r="BL91" s="125">
        <f t="shared" si="225"/>
        <v>0</v>
      </c>
      <c r="BM91" s="126">
        <f t="shared" si="225"/>
        <v>0</v>
      </c>
      <c r="BN91" s="123">
        <f t="shared" si="225"/>
        <v>0</v>
      </c>
      <c r="BO91" s="124">
        <f t="shared" si="225"/>
        <v>0</v>
      </c>
      <c r="BP91" s="125">
        <f t="shared" si="225"/>
        <v>0</v>
      </c>
      <c r="BQ91" s="126">
        <f t="shared" si="225"/>
        <v>0</v>
      </c>
      <c r="BR91" s="123">
        <f t="shared" si="225"/>
        <v>0</v>
      </c>
      <c r="BS91" s="124">
        <f t="shared" si="225"/>
        <v>0</v>
      </c>
      <c r="BT91" s="125">
        <f t="shared" si="225"/>
        <v>0</v>
      </c>
      <c r="BU91" s="123">
        <f t="shared" si="225"/>
        <v>0</v>
      </c>
      <c r="BV91" s="127">
        <f t="shared" si="225"/>
        <v>0</v>
      </c>
      <c r="BW91" s="128">
        <f t="shared" si="225"/>
        <v>0</v>
      </c>
      <c r="BX91" s="123">
        <f t="shared" si="225"/>
        <v>0</v>
      </c>
      <c r="BY91" s="124">
        <f t="shared" si="225"/>
        <v>0</v>
      </c>
      <c r="BZ91" s="125">
        <f t="shared" si="225"/>
        <v>0</v>
      </c>
      <c r="CA91" s="126">
        <f t="shared" si="225"/>
        <v>0</v>
      </c>
      <c r="CB91" s="123">
        <f t="shared" si="225"/>
        <v>0</v>
      </c>
      <c r="CC91" s="124">
        <f t="shared" si="225"/>
        <v>0</v>
      </c>
      <c r="CD91" s="125">
        <f t="shared" si="225"/>
        <v>0</v>
      </c>
      <c r="CE91" s="126">
        <f t="shared" si="225"/>
        <v>0</v>
      </c>
      <c r="CF91" s="123">
        <f t="shared" si="225"/>
        <v>0</v>
      </c>
      <c r="CG91" s="124">
        <f t="shared" si="225"/>
        <v>0</v>
      </c>
      <c r="CH91" s="125">
        <f t="shared" si="225"/>
        <v>0</v>
      </c>
      <c r="CI91" s="123">
        <f t="shared" si="225"/>
        <v>0</v>
      </c>
      <c r="CJ91" s="129">
        <f t="shared" si="225"/>
        <v>0</v>
      </c>
      <c r="CK91" s="130">
        <f t="shared" si="225"/>
        <v>0</v>
      </c>
    </row>
    <row r="92" spans="1:89" x14ac:dyDescent="0.25">
      <c r="A92" s="131" t="s">
        <v>37</v>
      </c>
      <c r="B92" s="56"/>
      <c r="C92" s="57"/>
      <c r="D92" s="133"/>
      <c r="E92" s="134"/>
      <c r="F92" s="132"/>
      <c r="G92" s="135"/>
      <c r="H92" s="133"/>
      <c r="I92" s="134"/>
      <c r="J92" s="132"/>
      <c r="K92" s="135"/>
      <c r="L92" s="133"/>
      <c r="M92" s="132"/>
      <c r="N92" s="136"/>
      <c r="O92" s="137"/>
      <c r="P92" s="132"/>
      <c r="Q92" s="135"/>
      <c r="R92" s="133"/>
      <c r="S92" s="134"/>
      <c r="T92" s="132"/>
      <c r="U92" s="135"/>
      <c r="V92" s="133"/>
      <c r="W92" s="134"/>
      <c r="X92" s="132"/>
      <c r="Y92" s="135"/>
      <c r="Z92" s="138"/>
      <c r="AA92" s="2"/>
      <c r="AB92" s="162">
        <f t="shared" si="195"/>
        <v>0</v>
      </c>
      <c r="AC92" s="165">
        <f t="shared" si="200"/>
        <v>0</v>
      </c>
      <c r="BI92" s="131" t="s">
        <v>37</v>
      </c>
      <c r="BJ92" s="123">
        <f t="shared" ref="BJ92:CI92" si="226">B92/B95</f>
        <v>0</v>
      </c>
      <c r="BK92" s="124">
        <f t="shared" si="226"/>
        <v>0</v>
      </c>
      <c r="BL92" s="125">
        <f t="shared" si="226"/>
        <v>0</v>
      </c>
      <c r="BM92" s="126">
        <f t="shared" si="226"/>
        <v>0</v>
      </c>
      <c r="BN92" s="123">
        <f t="shared" si="226"/>
        <v>0</v>
      </c>
      <c r="BO92" s="124">
        <f t="shared" si="226"/>
        <v>0</v>
      </c>
      <c r="BP92" s="125">
        <f t="shared" si="226"/>
        <v>0</v>
      </c>
      <c r="BQ92" s="126">
        <f t="shared" si="226"/>
        <v>0</v>
      </c>
      <c r="BR92" s="123">
        <f t="shared" si="226"/>
        <v>0</v>
      </c>
      <c r="BS92" s="124">
        <f t="shared" si="226"/>
        <v>0</v>
      </c>
      <c r="BT92" s="125">
        <f t="shared" si="226"/>
        <v>0</v>
      </c>
      <c r="BU92" s="123">
        <f t="shared" si="226"/>
        <v>0</v>
      </c>
      <c r="BV92" s="127">
        <f t="shared" si="226"/>
        <v>0</v>
      </c>
      <c r="BW92" s="128">
        <f t="shared" si="226"/>
        <v>0</v>
      </c>
      <c r="BX92" s="123">
        <f t="shared" si="226"/>
        <v>0</v>
      </c>
      <c r="BY92" s="124">
        <f t="shared" si="226"/>
        <v>0</v>
      </c>
      <c r="BZ92" s="125">
        <f t="shared" si="226"/>
        <v>0</v>
      </c>
      <c r="CA92" s="126">
        <f t="shared" si="226"/>
        <v>0</v>
      </c>
      <c r="CB92" s="123">
        <f t="shared" si="226"/>
        <v>0</v>
      </c>
      <c r="CC92" s="124">
        <f t="shared" si="226"/>
        <v>0</v>
      </c>
      <c r="CD92" s="125">
        <f t="shared" si="226"/>
        <v>0</v>
      </c>
      <c r="CE92" s="126">
        <f t="shared" si="226"/>
        <v>0</v>
      </c>
      <c r="CF92" s="123">
        <f t="shared" si="226"/>
        <v>0</v>
      </c>
      <c r="CG92" s="124">
        <f t="shared" si="226"/>
        <v>0</v>
      </c>
      <c r="CH92" s="125">
        <f t="shared" si="226"/>
        <v>0</v>
      </c>
      <c r="CI92" s="123">
        <f t="shared" si="226"/>
        <v>0</v>
      </c>
      <c r="CJ92" s="129">
        <f t="shared" ref="CJ92:CK92" si="227">AB92/AB95</f>
        <v>0</v>
      </c>
      <c r="CK92" s="130">
        <f t="shared" si="227"/>
        <v>0</v>
      </c>
    </row>
    <row r="93" spans="1:89" x14ac:dyDescent="0.25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62">
        <f t="shared" si="195"/>
        <v>0</v>
      </c>
      <c r="AC93" s="165">
        <f t="shared" si="200"/>
        <v>0</v>
      </c>
      <c r="BI93" s="139" t="s">
        <v>38</v>
      </c>
      <c r="BJ93" s="123">
        <f t="shared" ref="BJ93:CI93" si="228">B93/B95</f>
        <v>0</v>
      </c>
      <c r="BK93" s="124">
        <f t="shared" si="228"/>
        <v>0</v>
      </c>
      <c r="BL93" s="125">
        <f t="shared" si="228"/>
        <v>0</v>
      </c>
      <c r="BM93" s="126">
        <f t="shared" si="228"/>
        <v>0</v>
      </c>
      <c r="BN93" s="123">
        <f t="shared" si="228"/>
        <v>0</v>
      </c>
      <c r="BO93" s="124">
        <f t="shared" si="228"/>
        <v>0</v>
      </c>
      <c r="BP93" s="125">
        <f t="shared" si="228"/>
        <v>0</v>
      </c>
      <c r="BQ93" s="126">
        <f t="shared" si="228"/>
        <v>0</v>
      </c>
      <c r="BR93" s="123">
        <f t="shared" si="228"/>
        <v>0</v>
      </c>
      <c r="BS93" s="124">
        <f t="shared" si="228"/>
        <v>0</v>
      </c>
      <c r="BT93" s="125">
        <f t="shared" si="228"/>
        <v>0</v>
      </c>
      <c r="BU93" s="123">
        <f t="shared" si="228"/>
        <v>0</v>
      </c>
      <c r="BV93" s="127">
        <f t="shared" si="228"/>
        <v>0</v>
      </c>
      <c r="BW93" s="128">
        <f t="shared" si="228"/>
        <v>0</v>
      </c>
      <c r="BX93" s="123">
        <f t="shared" si="228"/>
        <v>0</v>
      </c>
      <c r="BY93" s="124">
        <f t="shared" si="228"/>
        <v>0</v>
      </c>
      <c r="BZ93" s="125">
        <f t="shared" si="228"/>
        <v>0</v>
      </c>
      <c r="CA93" s="126">
        <f t="shared" si="228"/>
        <v>0</v>
      </c>
      <c r="CB93" s="123">
        <f t="shared" si="228"/>
        <v>0</v>
      </c>
      <c r="CC93" s="124">
        <f t="shared" si="228"/>
        <v>0</v>
      </c>
      <c r="CD93" s="125">
        <f t="shared" si="228"/>
        <v>0</v>
      </c>
      <c r="CE93" s="126">
        <f t="shared" si="228"/>
        <v>0</v>
      </c>
      <c r="CF93" s="123">
        <f t="shared" si="228"/>
        <v>0</v>
      </c>
      <c r="CG93" s="124">
        <f t="shared" si="228"/>
        <v>0</v>
      </c>
      <c r="CH93" s="125">
        <f t="shared" si="228"/>
        <v>0</v>
      </c>
      <c r="CI93" s="123">
        <f t="shared" si="228"/>
        <v>0</v>
      </c>
      <c r="CJ93" s="129">
        <f t="shared" ref="CJ93:CK93" si="229">AB93/AB95</f>
        <v>0</v>
      </c>
      <c r="CK93" s="130">
        <f t="shared" si="229"/>
        <v>0</v>
      </c>
    </row>
    <row r="94" spans="1:89" ht="13.8" thickBot="1" x14ac:dyDescent="0.3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62">
        <f t="shared" si="195"/>
        <v>0</v>
      </c>
      <c r="AC94" s="165">
        <f t="shared" si="200"/>
        <v>0</v>
      </c>
      <c r="BI94" s="131" t="s">
        <v>39</v>
      </c>
      <c r="BJ94" s="123">
        <f t="shared" ref="BJ94:CK94" si="230">B94/B95</f>
        <v>0</v>
      </c>
      <c r="BK94" s="124">
        <f t="shared" si="230"/>
        <v>0</v>
      </c>
      <c r="BL94" s="125">
        <f t="shared" si="230"/>
        <v>0</v>
      </c>
      <c r="BM94" s="126">
        <f t="shared" si="230"/>
        <v>0</v>
      </c>
      <c r="BN94" s="123">
        <f t="shared" si="230"/>
        <v>0</v>
      </c>
      <c r="BO94" s="124">
        <f t="shared" si="230"/>
        <v>0</v>
      </c>
      <c r="BP94" s="125">
        <f t="shared" si="230"/>
        <v>0</v>
      </c>
      <c r="BQ94" s="126">
        <f t="shared" si="230"/>
        <v>0</v>
      </c>
      <c r="BR94" s="123">
        <f t="shared" si="230"/>
        <v>0</v>
      </c>
      <c r="BS94" s="124">
        <f t="shared" si="230"/>
        <v>0</v>
      </c>
      <c r="BT94" s="125">
        <f t="shared" si="230"/>
        <v>0</v>
      </c>
      <c r="BU94" s="123">
        <f t="shared" si="230"/>
        <v>0</v>
      </c>
      <c r="BV94" s="127">
        <f t="shared" si="230"/>
        <v>0</v>
      </c>
      <c r="BW94" s="128">
        <f t="shared" si="230"/>
        <v>0</v>
      </c>
      <c r="BX94" s="123">
        <f t="shared" si="230"/>
        <v>0</v>
      </c>
      <c r="BY94" s="124">
        <f t="shared" si="230"/>
        <v>0</v>
      </c>
      <c r="BZ94" s="125">
        <f t="shared" si="230"/>
        <v>0</v>
      </c>
      <c r="CA94" s="126">
        <f t="shared" si="230"/>
        <v>0</v>
      </c>
      <c r="CB94" s="123">
        <f t="shared" si="230"/>
        <v>0</v>
      </c>
      <c r="CC94" s="124">
        <f t="shared" si="230"/>
        <v>0</v>
      </c>
      <c r="CD94" s="125">
        <f t="shared" si="230"/>
        <v>0</v>
      </c>
      <c r="CE94" s="126">
        <f t="shared" si="230"/>
        <v>0</v>
      </c>
      <c r="CF94" s="123">
        <f t="shared" si="230"/>
        <v>0</v>
      </c>
      <c r="CG94" s="124">
        <f t="shared" si="230"/>
        <v>0</v>
      </c>
      <c r="CH94" s="125">
        <f t="shared" si="230"/>
        <v>0</v>
      </c>
      <c r="CI94" s="123">
        <f t="shared" si="230"/>
        <v>0</v>
      </c>
      <c r="CJ94" s="129">
        <f t="shared" si="230"/>
        <v>0</v>
      </c>
      <c r="CK94" s="130">
        <f t="shared" si="230"/>
        <v>0</v>
      </c>
    </row>
    <row r="95" spans="1:89" ht="14.4" thickTop="1" thickBot="1" x14ac:dyDescent="0.3">
      <c r="A95" s="251" t="s">
        <v>13</v>
      </c>
      <c r="B95" s="14">
        <f t="shared" ref="B95:AA95" si="231">SUM(B72:B94)</f>
        <v>29065</v>
      </c>
      <c r="C95" s="1">
        <f t="shared" si="231"/>
        <v>26462</v>
      </c>
      <c r="D95" s="14">
        <f t="shared" si="231"/>
        <v>13162</v>
      </c>
      <c r="E95" s="1">
        <f t="shared" si="231"/>
        <v>11992</v>
      </c>
      <c r="F95" s="14">
        <f t="shared" si="231"/>
        <v>15896</v>
      </c>
      <c r="G95" s="1">
        <f t="shared" si="231"/>
        <v>14579</v>
      </c>
      <c r="H95" s="14">
        <f t="shared" si="231"/>
        <v>37435</v>
      </c>
      <c r="I95" s="1">
        <f t="shared" si="231"/>
        <v>37295</v>
      </c>
      <c r="J95" s="14">
        <f t="shared" si="231"/>
        <v>4584</v>
      </c>
      <c r="K95" s="1">
        <f t="shared" si="231"/>
        <v>4805</v>
      </c>
      <c r="L95" s="14">
        <f t="shared" si="231"/>
        <v>13078</v>
      </c>
      <c r="M95" s="1">
        <f t="shared" si="231"/>
        <v>16078</v>
      </c>
      <c r="N95" s="14">
        <f t="shared" si="231"/>
        <v>32125</v>
      </c>
      <c r="O95" s="1">
        <f t="shared" si="231"/>
        <v>32306</v>
      </c>
      <c r="P95" s="14">
        <f t="shared" si="231"/>
        <v>16571</v>
      </c>
      <c r="Q95" s="1">
        <f t="shared" si="231"/>
        <v>15851</v>
      </c>
      <c r="R95" s="14">
        <f t="shared" si="231"/>
        <v>24076</v>
      </c>
      <c r="S95" s="1">
        <f t="shared" si="231"/>
        <v>24167</v>
      </c>
      <c r="T95" s="14">
        <f t="shared" si="231"/>
        <v>3057</v>
      </c>
      <c r="U95" s="1">
        <f t="shared" si="231"/>
        <v>3701</v>
      </c>
      <c r="V95" s="14">
        <f t="shared" si="231"/>
        <v>20509</v>
      </c>
      <c r="W95" s="1">
        <f t="shared" si="231"/>
        <v>27147</v>
      </c>
      <c r="X95" s="14">
        <f t="shared" si="231"/>
        <v>14513</v>
      </c>
      <c r="Y95" s="1">
        <f t="shared" si="231"/>
        <v>8078</v>
      </c>
      <c r="Z95" s="14">
        <f t="shared" si="231"/>
        <v>44471</v>
      </c>
      <c r="AA95" s="1">
        <f t="shared" si="231"/>
        <v>45099</v>
      </c>
      <c r="AB95" s="166">
        <f>SUM(AB71:AB94)</f>
        <v>268542</v>
      </c>
      <c r="AC95" s="167">
        <f>SUM(AC71:AC94)</f>
        <v>267560</v>
      </c>
      <c r="BI95" s="251" t="s">
        <v>13</v>
      </c>
      <c r="BJ95" s="147">
        <f t="shared" ref="BJ95:CK95" si="232">SUM(BJ71:BJ94)</f>
        <v>1.0000000000000002</v>
      </c>
      <c r="BK95" s="148">
        <f t="shared" si="232"/>
        <v>0.99999999999999989</v>
      </c>
      <c r="BL95" s="147">
        <f t="shared" si="232"/>
        <v>1</v>
      </c>
      <c r="BM95" s="148">
        <f t="shared" si="232"/>
        <v>0.99999999999999989</v>
      </c>
      <c r="BN95" s="147">
        <f t="shared" si="232"/>
        <v>1</v>
      </c>
      <c r="BO95" s="148">
        <f t="shared" si="232"/>
        <v>1</v>
      </c>
      <c r="BP95" s="147">
        <f t="shared" si="232"/>
        <v>1</v>
      </c>
      <c r="BQ95" s="148">
        <f t="shared" si="232"/>
        <v>1.0000000000000002</v>
      </c>
      <c r="BR95" s="147">
        <f t="shared" si="232"/>
        <v>0.99999999999999989</v>
      </c>
      <c r="BS95" s="148">
        <f t="shared" si="232"/>
        <v>1</v>
      </c>
      <c r="BT95" s="147">
        <f t="shared" si="232"/>
        <v>1</v>
      </c>
      <c r="BU95" s="148">
        <f t="shared" si="232"/>
        <v>1</v>
      </c>
      <c r="BV95" s="147">
        <f t="shared" si="232"/>
        <v>1.0000000000000002</v>
      </c>
      <c r="BW95" s="148">
        <f t="shared" si="232"/>
        <v>1.0000000000000002</v>
      </c>
      <c r="BX95" s="147">
        <f t="shared" si="232"/>
        <v>1</v>
      </c>
      <c r="BY95" s="148">
        <f t="shared" si="232"/>
        <v>0.99999999999999978</v>
      </c>
      <c r="BZ95" s="147">
        <f t="shared" si="232"/>
        <v>1</v>
      </c>
      <c r="CA95" s="148">
        <f t="shared" si="232"/>
        <v>0.99999999999999989</v>
      </c>
      <c r="CB95" s="147">
        <f t="shared" si="232"/>
        <v>0.99999999999999989</v>
      </c>
      <c r="CC95" s="148">
        <f t="shared" si="232"/>
        <v>1</v>
      </c>
      <c r="CD95" s="147">
        <f t="shared" si="232"/>
        <v>1.0000000000000002</v>
      </c>
      <c r="CE95" s="148">
        <f t="shared" si="232"/>
        <v>1</v>
      </c>
      <c r="CF95" s="147">
        <f t="shared" si="232"/>
        <v>0.99999999999999989</v>
      </c>
      <c r="CG95" s="148">
        <f t="shared" si="232"/>
        <v>0.99999999999999989</v>
      </c>
      <c r="CH95" s="147">
        <f t="shared" si="232"/>
        <v>0.99999999999999989</v>
      </c>
      <c r="CI95" s="148">
        <f t="shared" si="232"/>
        <v>1</v>
      </c>
      <c r="CJ95" s="147">
        <f t="shared" si="232"/>
        <v>1</v>
      </c>
      <c r="CK95" s="148">
        <f t="shared" si="232"/>
        <v>1</v>
      </c>
    </row>
    <row r="96" spans="1:89" ht="13.8" thickTop="1" x14ac:dyDescent="0.25">
      <c r="A96" s="178"/>
    </row>
    <row r="98" spans="1:89" x14ac:dyDescent="0.25">
      <c r="A98" s="299">
        <f>+A67+1</f>
        <v>45264</v>
      </c>
      <c r="B98" s="299"/>
      <c r="C98" s="299"/>
      <c r="D98" s="299"/>
      <c r="BI98" s="298">
        <f>+BI67+1</f>
        <v>45264</v>
      </c>
      <c r="BJ98" s="298"/>
      <c r="BK98" s="298"/>
      <c r="BL98" s="298"/>
    </row>
    <row r="99" spans="1:89" ht="13.8" thickBot="1" x14ac:dyDescent="0.3">
      <c r="AE99" t="s">
        <v>84</v>
      </c>
    </row>
    <row r="100" spans="1:89" ht="14.4" thickTop="1" thickBot="1" x14ac:dyDescent="0.3">
      <c r="A100" s="290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0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0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35">
      <c r="A101" s="291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68" t="s">
        <v>14</v>
      </c>
      <c r="AC101" s="169" t="s">
        <v>15</v>
      </c>
      <c r="AE101" s="291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68" t="s">
        <v>14</v>
      </c>
      <c r="BG101" s="169" t="s">
        <v>15</v>
      </c>
      <c r="BI101" s="291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8" thickTop="1" x14ac:dyDescent="0.25">
      <c r="A102" s="119" t="s">
        <v>16</v>
      </c>
      <c r="B102" s="120"/>
      <c r="C102" s="177"/>
      <c r="D102" s="121"/>
      <c r="E102" s="172"/>
      <c r="F102" s="120"/>
      <c r="G102" s="122"/>
      <c r="H102" s="121"/>
      <c r="I102" s="172"/>
      <c r="J102" s="120"/>
      <c r="K102" s="122"/>
      <c r="L102" s="121"/>
      <c r="M102" s="120"/>
      <c r="N102" s="171"/>
      <c r="O102" s="173"/>
      <c r="P102" s="120"/>
      <c r="Q102" s="122"/>
      <c r="R102" s="121"/>
      <c r="S102" s="172"/>
      <c r="T102" s="120"/>
      <c r="U102" s="122"/>
      <c r="V102" s="121"/>
      <c r="W102" s="172"/>
      <c r="X102" s="120"/>
      <c r="Y102" s="122"/>
      <c r="Z102" s="21"/>
      <c r="AA102" s="176"/>
      <c r="AB102" s="162">
        <f t="shared" ref="AB102:AB125" si="233">B102+D102+F102+H102+J102+L102+N102+P102+R102+T102+V102+X102+Z102</f>
        <v>0</v>
      </c>
      <c r="AC102" s="163">
        <f>C102+E102+G102+I102+K102+M102+O102+Q102+S102+U102+W102+Y102+AA102</f>
        <v>0</v>
      </c>
      <c r="AE102" s="254" t="str">
        <f>$AE$9</f>
        <v>07:00 - 07:59</v>
      </c>
      <c r="AF102" s="120">
        <f t="shared" ref="AF102:AO103" si="234">SUMIF($A$9:$A$32,$AE102,B$102:B$125)</f>
        <v>5700</v>
      </c>
      <c r="AG102" s="177">
        <f t="shared" si="234"/>
        <v>1513</v>
      </c>
      <c r="AH102" s="121">
        <f t="shared" si="234"/>
        <v>2563</v>
      </c>
      <c r="AI102" s="172">
        <f t="shared" si="234"/>
        <v>1593</v>
      </c>
      <c r="AJ102" s="120">
        <f t="shared" si="234"/>
        <v>3381</v>
      </c>
      <c r="AK102" s="122">
        <f t="shared" si="234"/>
        <v>1279</v>
      </c>
      <c r="AL102" s="121">
        <f t="shared" si="234"/>
        <v>3726</v>
      </c>
      <c r="AM102" s="172">
        <f t="shared" si="234"/>
        <v>2447</v>
      </c>
      <c r="AN102" s="120">
        <f t="shared" si="234"/>
        <v>383</v>
      </c>
      <c r="AO102" s="122">
        <f t="shared" si="234"/>
        <v>1280</v>
      </c>
      <c r="AP102" s="121">
        <f t="shared" ref="AP102:AY103" si="235">SUMIF($A$9:$A$32,$AE102,L$102:L$125)</f>
        <v>873</v>
      </c>
      <c r="AQ102" s="120">
        <f t="shared" si="235"/>
        <v>4217</v>
      </c>
      <c r="AR102" s="171">
        <f t="shared" si="235"/>
        <v>2884</v>
      </c>
      <c r="AS102" s="173">
        <f t="shared" si="235"/>
        <v>5024</v>
      </c>
      <c r="AT102" s="120">
        <f t="shared" si="235"/>
        <v>2494</v>
      </c>
      <c r="AU102" s="122">
        <f t="shared" si="235"/>
        <v>2646</v>
      </c>
      <c r="AV102" s="121">
        <f t="shared" si="235"/>
        <v>3398</v>
      </c>
      <c r="AW102" s="172">
        <f t="shared" si="235"/>
        <v>2246</v>
      </c>
      <c r="AX102" s="120">
        <f t="shared" si="235"/>
        <v>388</v>
      </c>
      <c r="AY102" s="122">
        <f t="shared" si="235"/>
        <v>1977</v>
      </c>
      <c r="AZ102" s="121">
        <f t="shared" ref="AZ102:BE103" si="236">SUMIF($A$9:$A$32,$AE102,V$102:V$125)</f>
        <v>1079</v>
      </c>
      <c r="BA102" s="172">
        <f t="shared" si="236"/>
        <v>4059</v>
      </c>
      <c r="BB102" s="120">
        <f t="shared" si="236"/>
        <v>2331</v>
      </c>
      <c r="BC102" s="122">
        <f t="shared" si="236"/>
        <v>2228</v>
      </c>
      <c r="BD102" s="21">
        <f t="shared" si="236"/>
        <v>5431</v>
      </c>
      <c r="BE102" s="176">
        <f t="shared" si="236"/>
        <v>3271</v>
      </c>
      <c r="BF102" s="162">
        <f>AF102+AH102+AJ102+AL102+AN102+AP102+AR102+AT102+AV102+AX102+AZ102+BB102+BD102</f>
        <v>34631</v>
      </c>
      <c r="BG102" s="163">
        <f>AG102+AI102+AK102+AM102+AO102+AQ102+AS102+AU102+AW102+AY102+BA102+BC102+BE102</f>
        <v>33780</v>
      </c>
      <c r="BI102" s="119" t="s">
        <v>16</v>
      </c>
      <c r="BJ102" s="123">
        <f>B102/B126</f>
        <v>0</v>
      </c>
      <c r="BK102" s="124">
        <f t="shared" ref="BK102" si="237">C102/C126</f>
        <v>0</v>
      </c>
      <c r="BL102" s="125">
        <f t="shared" ref="BL102" si="238">D102/D126</f>
        <v>0</v>
      </c>
      <c r="BM102" s="126">
        <f t="shared" ref="BM102" si="239">E102/E126</f>
        <v>0</v>
      </c>
      <c r="BN102" s="123">
        <f t="shared" ref="BN102" si="240">F102/F126</f>
        <v>0</v>
      </c>
      <c r="BO102" s="124">
        <f t="shared" ref="BO102" si="241">G102/G126</f>
        <v>0</v>
      </c>
      <c r="BP102" s="125">
        <f t="shared" ref="BP102" si="242">H102/H126</f>
        <v>0</v>
      </c>
      <c r="BQ102" s="126">
        <f t="shared" ref="BQ102" si="243">I102/I126</f>
        <v>0</v>
      </c>
      <c r="BR102" s="123">
        <f t="shared" ref="BR102" si="244">J102/J126</f>
        <v>0</v>
      </c>
      <c r="BS102" s="124">
        <f t="shared" ref="BS102" si="245">K102/K126</f>
        <v>0</v>
      </c>
      <c r="BT102" s="125">
        <f t="shared" ref="BT102" si="246">L102/L126</f>
        <v>0</v>
      </c>
      <c r="BU102" s="123">
        <f t="shared" ref="BU102" si="247">M102/M126</f>
        <v>0</v>
      </c>
      <c r="BV102" s="127">
        <f t="shared" ref="BV102" si="248">N102/N126</f>
        <v>0</v>
      </c>
      <c r="BW102" s="128">
        <f t="shared" ref="BW102" si="249">O102/O126</f>
        <v>0</v>
      </c>
      <c r="BX102" s="123">
        <f t="shared" ref="BX102" si="250">P102/P126</f>
        <v>0</v>
      </c>
      <c r="BY102" s="124">
        <f t="shared" ref="BY102" si="251">Q102/Q126</f>
        <v>0</v>
      </c>
      <c r="BZ102" s="125">
        <f t="shared" ref="BZ102" si="252">R102/R126</f>
        <v>0</v>
      </c>
      <c r="CA102" s="126">
        <f t="shared" ref="CA102" si="253">S102/S126</f>
        <v>0</v>
      </c>
      <c r="CB102" s="123">
        <f t="shared" ref="CB102" si="254">T102/T126</f>
        <v>0</v>
      </c>
      <c r="CC102" s="124">
        <f t="shared" ref="CC102" si="255">U102/U126</f>
        <v>0</v>
      </c>
      <c r="CD102" s="125">
        <f t="shared" ref="CD102" si="256">V102/V126</f>
        <v>0</v>
      </c>
      <c r="CE102" s="126">
        <f t="shared" ref="CE102" si="257">W102/W126</f>
        <v>0</v>
      </c>
      <c r="CF102" s="123">
        <f t="shared" ref="CF102" si="258">X102/X126</f>
        <v>0</v>
      </c>
      <c r="CG102" s="124">
        <f t="shared" ref="CG102" si="259">Y102/Y126</f>
        <v>0</v>
      </c>
      <c r="CH102" s="125">
        <f t="shared" ref="CH102" si="260">Z102/Z126</f>
        <v>0</v>
      </c>
      <c r="CI102" s="123">
        <f t="shared" ref="CI102" si="261">AA102/AA126</f>
        <v>0</v>
      </c>
      <c r="CJ102" s="129">
        <f t="shared" ref="CJ102" si="262">AB102/AB126</f>
        <v>0</v>
      </c>
      <c r="CK102" s="130">
        <f t="shared" ref="CK102" si="263">AC102/AC126</f>
        <v>0</v>
      </c>
    </row>
    <row r="103" spans="1:89" x14ac:dyDescent="0.25">
      <c r="A103" s="131" t="s">
        <v>17</v>
      </c>
      <c r="B103" s="180">
        <v>908</v>
      </c>
      <c r="C103" s="181">
        <v>0</v>
      </c>
      <c r="D103" s="182">
        <v>644</v>
      </c>
      <c r="E103" s="183">
        <v>2</v>
      </c>
      <c r="F103" s="180">
        <v>1170</v>
      </c>
      <c r="G103" s="184">
        <v>7</v>
      </c>
      <c r="H103" s="182">
        <v>938</v>
      </c>
      <c r="I103" s="183">
        <v>34</v>
      </c>
      <c r="J103" s="180">
        <v>20</v>
      </c>
      <c r="K103" s="184">
        <v>50</v>
      </c>
      <c r="L103" s="182">
        <v>74</v>
      </c>
      <c r="M103" s="180">
        <v>187</v>
      </c>
      <c r="N103" s="185">
        <v>466</v>
      </c>
      <c r="O103" s="186">
        <v>370</v>
      </c>
      <c r="P103" s="180">
        <v>106</v>
      </c>
      <c r="Q103" s="184">
        <v>151</v>
      </c>
      <c r="R103" s="182">
        <v>67</v>
      </c>
      <c r="S103" s="183">
        <v>225</v>
      </c>
      <c r="T103" s="180">
        <v>0</v>
      </c>
      <c r="U103" s="184">
        <v>89</v>
      </c>
      <c r="V103" s="182">
        <v>10</v>
      </c>
      <c r="W103" s="183">
        <v>174</v>
      </c>
      <c r="X103" s="180">
        <v>3</v>
      </c>
      <c r="Y103" s="184">
        <v>83</v>
      </c>
      <c r="Z103" s="182">
        <v>3</v>
      </c>
      <c r="AA103" s="180">
        <v>0</v>
      </c>
      <c r="AB103" s="162">
        <f t="shared" si="233"/>
        <v>4409</v>
      </c>
      <c r="AC103" s="165">
        <f t="shared" ref="AC103:AC125" si="264">SUM(C103,E103,G103,I103,K103,M103,O103,Q103,S103,U103,W103,Y103,AA103)</f>
        <v>1372</v>
      </c>
      <c r="AE103" s="256" t="str">
        <f>$AE$10</f>
        <v>08:00 - 08:59</v>
      </c>
      <c r="AF103" s="120">
        <f t="shared" si="234"/>
        <v>4418</v>
      </c>
      <c r="AG103" s="181">
        <f t="shared" si="234"/>
        <v>1218</v>
      </c>
      <c r="AH103" s="182">
        <f t="shared" si="234"/>
        <v>1973</v>
      </c>
      <c r="AI103" s="183">
        <f t="shared" si="234"/>
        <v>1343</v>
      </c>
      <c r="AJ103" s="180">
        <f t="shared" si="234"/>
        <v>2688</v>
      </c>
      <c r="AK103" s="184">
        <f t="shared" si="234"/>
        <v>1064</v>
      </c>
      <c r="AL103" s="182">
        <f t="shared" si="234"/>
        <v>3770</v>
      </c>
      <c r="AM103" s="183">
        <f t="shared" si="234"/>
        <v>2355</v>
      </c>
      <c r="AN103" s="180">
        <f t="shared" si="234"/>
        <v>331</v>
      </c>
      <c r="AO103" s="184">
        <f t="shared" si="234"/>
        <v>1145</v>
      </c>
      <c r="AP103" s="182">
        <f t="shared" si="235"/>
        <v>740</v>
      </c>
      <c r="AQ103" s="180">
        <f t="shared" si="235"/>
        <v>4199</v>
      </c>
      <c r="AR103" s="185">
        <f t="shared" si="235"/>
        <v>2207</v>
      </c>
      <c r="AS103" s="186">
        <f t="shared" si="235"/>
        <v>4794</v>
      </c>
      <c r="AT103" s="180">
        <f t="shared" si="235"/>
        <v>1926</v>
      </c>
      <c r="AU103" s="184">
        <f t="shared" si="235"/>
        <v>2512</v>
      </c>
      <c r="AV103" s="182">
        <f t="shared" si="235"/>
        <v>2711</v>
      </c>
      <c r="AW103" s="183">
        <f t="shared" si="235"/>
        <v>2100</v>
      </c>
      <c r="AX103" s="180">
        <f t="shared" si="235"/>
        <v>266</v>
      </c>
      <c r="AY103" s="184">
        <f t="shared" si="235"/>
        <v>1627</v>
      </c>
      <c r="AZ103" s="182">
        <f t="shared" si="236"/>
        <v>891</v>
      </c>
      <c r="BA103" s="183">
        <f t="shared" si="236"/>
        <v>3432</v>
      </c>
      <c r="BB103" s="180">
        <f t="shared" si="236"/>
        <v>2097</v>
      </c>
      <c r="BC103" s="184">
        <f t="shared" si="236"/>
        <v>2091</v>
      </c>
      <c r="BD103" s="182">
        <f t="shared" si="236"/>
        <v>5180</v>
      </c>
      <c r="BE103" s="180">
        <f t="shared" si="236"/>
        <v>3178</v>
      </c>
      <c r="BF103" s="164">
        <f>SUM(AF103,AH103,AJ103,AL103,AN103,AP103,AR103,AT103,AV103,AX103,AZ103,BB103,BD103)</f>
        <v>29198</v>
      </c>
      <c r="BG103" s="165">
        <f>SUM(AG103,AI103,AK103,AM103,AO103,AQ103,AS103,AU103,AW103,AY103,BA103,BC103,BE103)</f>
        <v>31058</v>
      </c>
      <c r="BI103" s="131" t="s">
        <v>17</v>
      </c>
      <c r="BJ103" s="123">
        <f>B103/B126</f>
        <v>1.9814944134078211E-2</v>
      </c>
      <c r="BK103" s="124">
        <f t="shared" ref="BK103" si="265">C103/C126</f>
        <v>0</v>
      </c>
      <c r="BL103" s="125">
        <f t="shared" ref="BL103" si="266">D103/D126</f>
        <v>2.6734194030470341E-2</v>
      </c>
      <c r="BM103" s="126">
        <f t="shared" ref="BM103" si="267">E103/E126</f>
        <v>9.7856933163714655E-5</v>
      </c>
      <c r="BN103" s="123">
        <f t="shared" ref="BN103" si="268">F103/F126</f>
        <v>3.8636813948880522E-2</v>
      </c>
      <c r="BO103" s="124">
        <f t="shared" ref="BO103" si="269">G103/G126</f>
        <v>2.93513354857646E-4</v>
      </c>
      <c r="BP103" s="125">
        <f t="shared" ref="BP103" si="270">H103/H126</f>
        <v>1.9368560160234569E-2</v>
      </c>
      <c r="BQ103" s="126">
        <f t="shared" ref="BQ103" si="271">I103/I126</f>
        <v>6.7694023015967822E-4</v>
      </c>
      <c r="BR103" s="123">
        <f t="shared" ref="BR103" si="272">J103/J126</f>
        <v>2.2519986488008107E-3</v>
      </c>
      <c r="BS103" s="124">
        <f t="shared" ref="BS103" si="273">K103/K126</f>
        <v>5.1910299003322261E-3</v>
      </c>
      <c r="BT103" s="125">
        <f t="shared" ref="BT103" si="274">L103/L126</f>
        <v>2.8043049871153553E-3</v>
      </c>
      <c r="BU103" s="123">
        <f t="shared" ref="BU103" si="275">M103/M126</f>
        <v>5.8609665893562335E-3</v>
      </c>
      <c r="BV103" s="127">
        <f t="shared" ref="BV103" si="276">N103/N126</f>
        <v>1.0137045899499673E-2</v>
      </c>
      <c r="BW103" s="128">
        <f t="shared" ref="BW103" si="277">O103/O126</f>
        <v>7.3596690138043519E-3</v>
      </c>
      <c r="BX103" s="123">
        <f t="shared" ref="BX103" si="278">P103/P126</f>
        <v>3.8939093380354127E-3</v>
      </c>
      <c r="BY103" s="124">
        <f t="shared" ref="BY103" si="279">Q103/Q126</f>
        <v>5.1599234554401312E-3</v>
      </c>
      <c r="BZ103" s="125">
        <f t="shared" ref="BZ103" si="280">R103/R126</f>
        <v>1.9799054373522457E-3</v>
      </c>
      <c r="CA103" s="126">
        <f t="shared" ref="CA103" si="281">S103/S126</f>
        <v>6.3118916037815248E-3</v>
      </c>
      <c r="CB103" s="123">
        <f t="shared" ref="CB103" si="282">T103/T126</f>
        <v>0</v>
      </c>
      <c r="CC103" s="124">
        <f t="shared" ref="CC103" si="283">U103/U126</f>
        <v>7.8372666431842201E-3</v>
      </c>
      <c r="CD103" s="125">
        <f t="shared" ref="CD103" si="284">V103/V126</f>
        <v>3.249707526322631E-4</v>
      </c>
      <c r="CE103" s="126">
        <f t="shared" ref="CE103" si="285">W103/W126</f>
        <v>4.1294854756028102E-3</v>
      </c>
      <c r="CF103" s="123">
        <f t="shared" ref="CF103" si="286">X103/X126</f>
        <v>1.031778786628147E-4</v>
      </c>
      <c r="CG103" s="124">
        <f t="shared" ref="CG103" si="287">Y103/Y126</f>
        <v>4.5526849871098682E-3</v>
      </c>
      <c r="CH103" s="125">
        <f t="shared" ref="CH103" si="288">Z103/Z126</f>
        <v>4.9809892244599775E-5</v>
      </c>
      <c r="CI103" s="123">
        <f t="shared" ref="CI103" si="289">AA103/AA126</f>
        <v>0</v>
      </c>
      <c r="CJ103" s="129">
        <f t="shared" ref="CJ103" si="290">AB103/AB126</f>
        <v>1.0467189432625628E-2</v>
      </c>
      <c r="CK103" s="130">
        <f t="shared" ref="CK103" si="291">AC103/AC126</f>
        <v>3.2646223912169287E-3</v>
      </c>
    </row>
    <row r="104" spans="1:89" ht="13.8" thickBot="1" x14ac:dyDescent="0.3">
      <c r="A104" s="139" t="s">
        <v>18</v>
      </c>
      <c r="B104" s="187">
        <v>2934</v>
      </c>
      <c r="C104" s="188">
        <v>627</v>
      </c>
      <c r="D104" s="189">
        <v>1752</v>
      </c>
      <c r="E104" s="190">
        <v>457</v>
      </c>
      <c r="F104" s="187">
        <v>2794</v>
      </c>
      <c r="G104" s="191">
        <v>413</v>
      </c>
      <c r="H104" s="189">
        <v>2891</v>
      </c>
      <c r="I104" s="190">
        <v>871</v>
      </c>
      <c r="J104" s="187">
        <v>111</v>
      </c>
      <c r="K104" s="191">
        <v>491</v>
      </c>
      <c r="L104" s="189">
        <v>352</v>
      </c>
      <c r="M104" s="187">
        <v>1670</v>
      </c>
      <c r="N104" s="192">
        <v>1852</v>
      </c>
      <c r="O104" s="193">
        <v>2605</v>
      </c>
      <c r="P104" s="187">
        <v>838</v>
      </c>
      <c r="Q104" s="191">
        <v>1244</v>
      </c>
      <c r="R104" s="189">
        <v>1597</v>
      </c>
      <c r="S104" s="190">
        <v>1587</v>
      </c>
      <c r="T104" s="187">
        <v>116</v>
      </c>
      <c r="U104" s="191">
        <v>770</v>
      </c>
      <c r="V104" s="189">
        <v>556</v>
      </c>
      <c r="W104" s="190">
        <v>2080</v>
      </c>
      <c r="X104" s="187">
        <v>1398</v>
      </c>
      <c r="Y104" s="191">
        <v>1145</v>
      </c>
      <c r="Z104" s="189">
        <v>3449</v>
      </c>
      <c r="AA104" s="187">
        <v>2311</v>
      </c>
      <c r="AB104" s="162">
        <f t="shared" si="233"/>
        <v>20640</v>
      </c>
      <c r="AC104" s="165">
        <f t="shared" si="264"/>
        <v>16271</v>
      </c>
      <c r="AE104" s="254"/>
      <c r="AF104" s="120"/>
      <c r="AG104" s="188"/>
      <c r="AH104" s="189"/>
      <c r="AI104" s="190"/>
      <c r="AJ104" s="187"/>
      <c r="AK104" s="191"/>
      <c r="AL104" s="189"/>
      <c r="AM104" s="190"/>
      <c r="AN104" s="187"/>
      <c r="AO104" s="191"/>
      <c r="AP104" s="189"/>
      <c r="AQ104" s="187"/>
      <c r="AR104" s="192"/>
      <c r="AS104" s="193"/>
      <c r="AT104" s="187"/>
      <c r="AU104" s="191"/>
      <c r="AV104" s="189"/>
      <c r="AW104" s="190"/>
      <c r="AX104" s="187"/>
      <c r="AY104" s="191"/>
      <c r="AZ104" s="189"/>
      <c r="BA104" s="190"/>
      <c r="BB104" s="187"/>
      <c r="BC104" s="191"/>
      <c r="BD104" s="189"/>
      <c r="BE104" s="187"/>
      <c r="BF104" s="164"/>
      <c r="BG104" s="165"/>
      <c r="BI104" s="139" t="s">
        <v>18</v>
      </c>
      <c r="BJ104" s="123">
        <f>B104/B126</f>
        <v>6.4027583798882681E-2</v>
      </c>
      <c r="BK104" s="124">
        <f t="shared" ref="BK104" si="292">C104/C126</f>
        <v>1.6595643312776263E-2</v>
      </c>
      <c r="BL104" s="125">
        <f t="shared" ref="BL104" si="293">D104/D126</f>
        <v>7.2730291834447264E-2</v>
      </c>
      <c r="BM104" s="126">
        <f t="shared" ref="BM104" si="294">E104/E126</f>
        <v>2.2360309227908798E-2</v>
      </c>
      <c r="BN104" s="123">
        <f t="shared" ref="BN104" si="295">F104/F126</f>
        <v>9.2266032626642888E-2</v>
      </c>
      <c r="BO104" s="124">
        <f t="shared" ref="BO104" si="296">G104/G126</f>
        <v>1.7317287936601117E-2</v>
      </c>
      <c r="BP104" s="125">
        <f t="shared" ref="BP104" si="297">H104/H126</f>
        <v>5.9695636911767741E-2</v>
      </c>
      <c r="BQ104" s="126">
        <f t="shared" ref="BQ104" si="298">I104/I126</f>
        <v>1.7341615896149406E-2</v>
      </c>
      <c r="BR104" s="123">
        <f t="shared" ref="BR104" si="299">J104/J126</f>
        <v>1.2498592500844499E-2</v>
      </c>
      <c r="BS104" s="124">
        <f t="shared" ref="BS104" si="300">K104/K126</f>
        <v>5.0975913621262456E-2</v>
      </c>
      <c r="BT104" s="125">
        <f t="shared" ref="BT104" si="301">L104/L126</f>
        <v>1.3339396695467636E-2</v>
      </c>
      <c r="BU104" s="123">
        <f t="shared" ref="BU104" si="302">M104/M126</f>
        <v>5.2341252429010214E-2</v>
      </c>
      <c r="BV104" s="127">
        <f t="shared" ref="BV104" si="303">N104/N126</f>
        <v>4.0287143789427889E-2</v>
      </c>
      <c r="BW104" s="128">
        <f t="shared" ref="BW104" si="304">O104/O126</f>
        <v>5.1816048056649563E-2</v>
      </c>
      <c r="BX104" s="123">
        <f t="shared" ref="BX104" si="305">P104/P126</f>
        <v>3.0783924766732789E-2</v>
      </c>
      <c r="BY104" s="124">
        <f t="shared" ref="BY104" si="306">Q104/Q126</f>
        <v>4.25095680699836E-2</v>
      </c>
      <c r="BZ104" s="125">
        <f t="shared" ref="BZ104" si="307">R104/R126</f>
        <v>4.7192671394799053E-2</v>
      </c>
      <c r="CA104" s="126">
        <f t="shared" ref="CA104" si="308">S104/S126</f>
        <v>4.4519875445339016E-2</v>
      </c>
      <c r="CB104" s="123">
        <f t="shared" ref="CB104" si="309">T104/T126</f>
        <v>1.1351404246990899E-2</v>
      </c>
      <c r="CC104" s="124">
        <f t="shared" ref="CC104" si="310">U104/U126</f>
        <v>6.7805565339908419E-2</v>
      </c>
      <c r="CD104" s="125">
        <f t="shared" ref="CD104" si="311">V104/V126</f>
        <v>1.8068373846353829E-2</v>
      </c>
      <c r="CE104" s="126">
        <f t="shared" ref="CE104" si="312">W104/W126</f>
        <v>4.9363964306056579E-2</v>
      </c>
      <c r="CF104" s="123">
        <f t="shared" ref="CF104" si="313">X104/X126</f>
        <v>4.8080891456871645E-2</v>
      </c>
      <c r="CG104" s="124">
        <f t="shared" ref="CG104" si="314">Y104/Y126</f>
        <v>6.2805112171575889E-2</v>
      </c>
      <c r="CH104" s="125">
        <f t="shared" ref="CH104" si="315">Z104/Z126</f>
        <v>5.726477278387488E-2</v>
      </c>
      <c r="CI104" s="123">
        <f t="shared" ref="CI104" si="316">AA104/AA126</f>
        <v>3.8825328024461134E-2</v>
      </c>
      <c r="CJ104" s="129">
        <f t="shared" ref="CJ104" si="317">AB104/AB126</f>
        <v>4.900040596266568E-2</v>
      </c>
      <c r="CK104" s="130">
        <f t="shared" ref="CK104" si="318">AC104/AC126</f>
        <v>3.8716232454439246E-2</v>
      </c>
    </row>
    <row r="105" spans="1:89" ht="14.4" thickTop="1" thickBot="1" x14ac:dyDescent="0.3">
      <c r="A105" s="131" t="s">
        <v>19</v>
      </c>
      <c r="B105" s="180">
        <v>4742</v>
      </c>
      <c r="C105" s="181">
        <v>1368</v>
      </c>
      <c r="D105" s="182">
        <v>1728</v>
      </c>
      <c r="E105" s="183">
        <v>1219</v>
      </c>
      <c r="F105" s="180">
        <v>3186</v>
      </c>
      <c r="G105" s="184">
        <v>1130</v>
      </c>
      <c r="H105" s="182">
        <v>3982</v>
      </c>
      <c r="I105" s="183">
        <v>2024</v>
      </c>
      <c r="J105" s="180">
        <v>296</v>
      </c>
      <c r="K105" s="184">
        <v>965</v>
      </c>
      <c r="L105" s="182">
        <v>691</v>
      </c>
      <c r="M105" s="180">
        <v>2805</v>
      </c>
      <c r="N105" s="185">
        <v>2790</v>
      </c>
      <c r="O105" s="186">
        <v>3945</v>
      </c>
      <c r="P105" s="180">
        <v>1842</v>
      </c>
      <c r="Q105" s="184">
        <v>2015</v>
      </c>
      <c r="R105" s="182">
        <v>2688</v>
      </c>
      <c r="S105" s="183">
        <v>2023</v>
      </c>
      <c r="T105" s="180">
        <v>329</v>
      </c>
      <c r="U105" s="184">
        <v>1440</v>
      </c>
      <c r="V105" s="182">
        <v>930</v>
      </c>
      <c r="W105" s="183">
        <v>3335</v>
      </c>
      <c r="X105" s="180">
        <v>1994</v>
      </c>
      <c r="Y105" s="184">
        <v>1785</v>
      </c>
      <c r="Z105" s="182">
        <v>4261</v>
      </c>
      <c r="AA105" s="180">
        <v>3190</v>
      </c>
      <c r="AB105" s="162">
        <f t="shared" si="233"/>
        <v>29459</v>
      </c>
      <c r="AC105" s="165">
        <f t="shared" si="264"/>
        <v>27244</v>
      </c>
      <c r="AE105" s="251" t="s">
        <v>13</v>
      </c>
      <c r="AF105" s="14">
        <f t="shared" ref="AF105:BG105" si="319">SUM(AF102:AF104)</f>
        <v>10118</v>
      </c>
      <c r="AG105" s="1">
        <f t="shared" si="319"/>
        <v>2731</v>
      </c>
      <c r="AH105" s="14">
        <f t="shared" si="319"/>
        <v>4536</v>
      </c>
      <c r="AI105" s="1">
        <f t="shared" si="319"/>
        <v>2936</v>
      </c>
      <c r="AJ105" s="14">
        <f t="shared" si="319"/>
        <v>6069</v>
      </c>
      <c r="AK105" s="1">
        <f t="shared" si="319"/>
        <v>2343</v>
      </c>
      <c r="AL105" s="14">
        <f t="shared" si="319"/>
        <v>7496</v>
      </c>
      <c r="AM105" s="1">
        <f t="shared" si="319"/>
        <v>4802</v>
      </c>
      <c r="AN105" s="14">
        <f t="shared" si="319"/>
        <v>714</v>
      </c>
      <c r="AO105" s="1">
        <f t="shared" si="319"/>
        <v>2425</v>
      </c>
      <c r="AP105" s="14">
        <f t="shared" si="319"/>
        <v>1613</v>
      </c>
      <c r="AQ105" s="1">
        <f t="shared" si="319"/>
        <v>8416</v>
      </c>
      <c r="AR105" s="14">
        <f t="shared" si="319"/>
        <v>5091</v>
      </c>
      <c r="AS105" s="1">
        <f t="shared" si="319"/>
        <v>9818</v>
      </c>
      <c r="AT105" s="14">
        <f t="shared" si="319"/>
        <v>4420</v>
      </c>
      <c r="AU105" s="1">
        <f t="shared" si="319"/>
        <v>5158</v>
      </c>
      <c r="AV105" s="14">
        <f t="shared" si="319"/>
        <v>6109</v>
      </c>
      <c r="AW105" s="1">
        <f t="shared" si="319"/>
        <v>4346</v>
      </c>
      <c r="AX105" s="14">
        <f t="shared" si="319"/>
        <v>654</v>
      </c>
      <c r="AY105" s="1">
        <f t="shared" si="319"/>
        <v>3604</v>
      </c>
      <c r="AZ105" s="14">
        <f t="shared" si="319"/>
        <v>1970</v>
      </c>
      <c r="BA105" s="1">
        <f t="shared" si="319"/>
        <v>7491</v>
      </c>
      <c r="BB105" s="14">
        <f t="shared" si="319"/>
        <v>4428</v>
      </c>
      <c r="BC105" s="1">
        <f t="shared" si="319"/>
        <v>4319</v>
      </c>
      <c r="BD105" s="14">
        <f t="shared" si="319"/>
        <v>10611</v>
      </c>
      <c r="BE105" s="1">
        <f t="shared" si="319"/>
        <v>6449</v>
      </c>
      <c r="BF105" s="166">
        <f t="shared" si="319"/>
        <v>63829</v>
      </c>
      <c r="BG105" s="167">
        <f t="shared" si="319"/>
        <v>64838</v>
      </c>
      <c r="BI105" s="131" t="s">
        <v>19</v>
      </c>
      <c r="BJ105" s="123">
        <f>B105/B126</f>
        <v>0.10348289106145252</v>
      </c>
      <c r="BK105" s="124">
        <f t="shared" ref="BK105" si="320">C105/C126</f>
        <v>3.6208676318784577E-2</v>
      </c>
      <c r="BL105" s="125">
        <f t="shared" ref="BL105" si="321">D105/D126</f>
        <v>7.1733986466852084E-2</v>
      </c>
      <c r="BM105" s="126">
        <f t="shared" ref="BM105" si="322">E105/E126</f>
        <v>5.9643800763284079E-2</v>
      </c>
      <c r="BN105" s="123">
        <f t="shared" ref="BN105" si="323">F105/F126</f>
        <v>0.10521101644541311</v>
      </c>
      <c r="BO105" s="124">
        <f t="shared" ref="BO105" si="324">G105/G126</f>
        <v>4.7381441569877142E-2</v>
      </c>
      <c r="BP105" s="125">
        <f t="shared" ref="BP105" si="325">H105/H126</f>
        <v>8.2223461149311367E-2</v>
      </c>
      <c r="BQ105" s="126">
        <f t="shared" ref="BQ105" si="326">I105/I126</f>
        <v>4.0297853701270259E-2</v>
      </c>
      <c r="BR105" s="123">
        <f t="shared" ref="BR105" si="327">J105/J126</f>
        <v>3.3329580002252002E-2</v>
      </c>
      <c r="BS105" s="124">
        <f t="shared" ref="BS105" si="328">K105/K126</f>
        <v>0.10018687707641195</v>
      </c>
      <c r="BT105" s="125">
        <f t="shared" ref="BT105" si="329">L105/L126</f>
        <v>2.6186145217523115E-2</v>
      </c>
      <c r="BU105" s="123">
        <f t="shared" ref="BU105" si="330">M105/M126</f>
        <v>8.7914498840343511E-2</v>
      </c>
      <c r="BV105" s="127">
        <f t="shared" ref="BV105" si="331">N105/N126</f>
        <v>6.0691755492712642E-2</v>
      </c>
      <c r="BW105" s="128">
        <f t="shared" ref="BW105" si="332">O105/O126</f>
        <v>7.8469984485022085E-2</v>
      </c>
      <c r="BX105" s="123">
        <f t="shared" ref="BX105" si="333">P105/P126</f>
        <v>6.7665858496804052E-2</v>
      </c>
      <c r="BY105" s="124">
        <f t="shared" ref="BY105" si="334">Q105/Q126</f>
        <v>6.8855932203389827E-2</v>
      </c>
      <c r="BZ105" s="125">
        <f t="shared" ref="BZ105" si="335">R105/R126</f>
        <v>7.9432624113475181E-2</v>
      </c>
      <c r="CA105" s="126">
        <f t="shared" ref="CA105" si="336">S105/S126</f>
        <v>5.6750918730888993E-2</v>
      </c>
      <c r="CB105" s="123">
        <f t="shared" ref="CB105" si="337">T105/T126</f>
        <v>3.219493101086212E-2</v>
      </c>
      <c r="CC105" s="124">
        <f t="shared" ref="CC105" si="338">U105/U126</f>
        <v>0.12680521310320536</v>
      </c>
      <c r="CD105" s="125">
        <f t="shared" ref="CD105" si="339">V105/V126</f>
        <v>3.0222279994800469E-2</v>
      </c>
      <c r="CE105" s="126">
        <f t="shared" ref="CE105" si="340">W105/W126</f>
        <v>7.9148471615720528E-2</v>
      </c>
      <c r="CF105" s="123">
        <f t="shared" ref="CF105" si="341">X105/X126</f>
        <v>6.8578896684550833E-2</v>
      </c>
      <c r="CG105" s="124">
        <f t="shared" ref="CG105" si="342">Y105/Y126</f>
        <v>9.791015303603752E-2</v>
      </c>
      <c r="CH105" s="125">
        <f t="shared" ref="CH105" si="343">Z105/Z126</f>
        <v>7.0746650284746554E-2</v>
      </c>
      <c r="CI105" s="123">
        <f t="shared" ref="CI105" si="344">AA105/AA126</f>
        <v>5.3592728861112514E-2</v>
      </c>
      <c r="CJ105" s="129">
        <f t="shared" ref="CJ105" si="345">AB105/AB126</f>
        <v>6.993715887859342E-2</v>
      </c>
      <c r="CK105" s="130">
        <f t="shared" ref="CK105" si="346">AC105/AC126</f>
        <v>6.4826073197021869E-2</v>
      </c>
    </row>
    <row r="106" spans="1:89" ht="13.8" thickTop="1" x14ac:dyDescent="0.25">
      <c r="A106" s="139" t="s">
        <v>20</v>
      </c>
      <c r="B106" s="266">
        <v>5700</v>
      </c>
      <c r="C106" s="267">
        <v>1513</v>
      </c>
      <c r="D106" s="268">
        <v>2563</v>
      </c>
      <c r="E106" s="269">
        <v>1593</v>
      </c>
      <c r="F106" s="266">
        <v>3381</v>
      </c>
      <c r="G106" s="270">
        <v>1279</v>
      </c>
      <c r="H106" s="268">
        <v>3726</v>
      </c>
      <c r="I106" s="269">
        <v>2447</v>
      </c>
      <c r="J106" s="266">
        <v>383</v>
      </c>
      <c r="K106" s="270">
        <v>1280</v>
      </c>
      <c r="L106" s="268">
        <v>873</v>
      </c>
      <c r="M106" s="266">
        <v>4217</v>
      </c>
      <c r="N106" s="271">
        <v>2884</v>
      </c>
      <c r="O106" s="272">
        <v>5024</v>
      </c>
      <c r="P106" s="266">
        <v>2494</v>
      </c>
      <c r="Q106" s="270">
        <v>2646</v>
      </c>
      <c r="R106" s="268">
        <v>3398</v>
      </c>
      <c r="S106" s="269">
        <v>2246</v>
      </c>
      <c r="T106" s="266">
        <v>388</v>
      </c>
      <c r="U106" s="270">
        <v>1977</v>
      </c>
      <c r="V106" s="268">
        <v>1079</v>
      </c>
      <c r="W106" s="269">
        <v>4059</v>
      </c>
      <c r="X106" s="266">
        <v>2331</v>
      </c>
      <c r="Y106" s="270">
        <v>2228</v>
      </c>
      <c r="Z106" s="268">
        <v>5431</v>
      </c>
      <c r="AA106" s="266">
        <v>3271</v>
      </c>
      <c r="AB106" s="286">
        <f t="shared" si="233"/>
        <v>34631</v>
      </c>
      <c r="AC106" s="287">
        <f t="shared" si="264"/>
        <v>33780</v>
      </c>
      <c r="BI106" s="139" t="s">
        <v>20</v>
      </c>
      <c r="BJ106" s="123">
        <f>B106/B126</f>
        <v>0.12438896648044692</v>
      </c>
      <c r="BK106" s="124">
        <f t="shared" ref="BK106" si="347">C106/C126</f>
        <v>4.0046584261930598E-2</v>
      </c>
      <c r="BL106" s="125">
        <f t="shared" ref="BL106" si="348">D106/D126</f>
        <v>0.10639711071443397</v>
      </c>
      <c r="BM106" s="126">
        <f t="shared" ref="BM106" si="349">E106/E126</f>
        <v>7.7943047264898715E-2</v>
      </c>
      <c r="BN106" s="123">
        <f t="shared" ref="BN106" si="350">F106/F126</f>
        <v>0.11165048543689321</v>
      </c>
      <c r="BO106" s="124">
        <f t="shared" ref="BO106" si="351">G106/G126</f>
        <v>5.3629082980418463E-2</v>
      </c>
      <c r="BP106" s="125">
        <f t="shared" ref="BP106" si="352">H106/H126</f>
        <v>7.6937372235643939E-2</v>
      </c>
      <c r="BQ106" s="126">
        <f t="shared" ref="BQ106" si="353">I106/I126</f>
        <v>4.8719786564727433E-2</v>
      </c>
      <c r="BR106" s="123">
        <f t="shared" ref="BR106" si="354">J106/J126</f>
        <v>4.3125774124535526E-2</v>
      </c>
      <c r="BS106" s="124">
        <f t="shared" ref="BS106" si="355">K106/K126</f>
        <v>0.13289036544850499</v>
      </c>
      <c r="BT106" s="125">
        <f t="shared" ref="BT106" si="356">L106/L126</f>
        <v>3.3083219645293316E-2</v>
      </c>
      <c r="BU106" s="123">
        <f t="shared" ref="BU106" si="357">M106/M126</f>
        <v>0.13216949790008148</v>
      </c>
      <c r="BV106" s="127">
        <f t="shared" ref="BV106" si="358">N106/N126</f>
        <v>6.2736567326517292E-2</v>
      </c>
      <c r="BW106" s="128">
        <f t="shared" ref="BW106" si="359">O106/O126</f>
        <v>9.9932370609062335E-2</v>
      </c>
      <c r="BX106" s="123">
        <f t="shared" ref="BX106" si="360">P106/P126</f>
        <v>9.1617074425097353E-2</v>
      </c>
      <c r="BY106" s="124">
        <f t="shared" ref="BY106" si="361">Q106/Q126</f>
        <v>9.0418261344997267E-2</v>
      </c>
      <c r="BZ106" s="125">
        <f t="shared" ref="BZ106" si="362">R106/R126</f>
        <v>0.10041371158392436</v>
      </c>
      <c r="CA106" s="126">
        <f t="shared" ref="CA106" si="363">S106/S126</f>
        <v>6.3006704631525801E-2</v>
      </c>
      <c r="CB106" s="123">
        <f t="shared" ref="CB106" si="364">T106/T126</f>
        <v>3.7968490067521281E-2</v>
      </c>
      <c r="CC106" s="124">
        <f t="shared" ref="CC106" si="365">U106/U126</f>
        <v>0.17409299048960902</v>
      </c>
      <c r="CD106" s="125">
        <f t="shared" ref="CD106" si="366">V106/V126</f>
        <v>3.5064344209021187E-2</v>
      </c>
      <c r="CE106" s="126">
        <f t="shared" ref="CE106" si="367">W106/W126</f>
        <v>9.6330928422251758E-2</v>
      </c>
      <c r="CF106" s="123">
        <f t="shared" ref="CF106" si="368">X106/X126</f>
        <v>8.0169211721007022E-2</v>
      </c>
      <c r="CG106" s="124">
        <f t="shared" ref="CG106" si="369">Y106/Y126</f>
        <v>0.12220942350940706</v>
      </c>
      <c r="CH106" s="125">
        <f t="shared" ref="CH106" si="370">Z106/Z126</f>
        <v>9.0172508260140463E-2</v>
      </c>
      <c r="CI106" s="123">
        <f t="shared" ref="CI106" si="371">AA106/AA126</f>
        <v>5.4953547368244211E-2</v>
      </c>
      <c r="CJ106" s="129">
        <f t="shared" ref="CJ106" si="372">AB106/AB126</f>
        <v>8.221574897737767E-2</v>
      </c>
      <c r="CK106" s="130">
        <f t="shared" ref="CK106" si="373">AC106/AC126</f>
        <v>8.0378239340603383E-2</v>
      </c>
    </row>
    <row r="107" spans="1:89" ht="13.8" thickBot="1" x14ac:dyDescent="0.3">
      <c r="A107" s="131" t="s">
        <v>21</v>
      </c>
      <c r="B107" s="273">
        <v>4418</v>
      </c>
      <c r="C107" s="274">
        <v>1218</v>
      </c>
      <c r="D107" s="275">
        <v>1973</v>
      </c>
      <c r="E107" s="276">
        <v>1343</v>
      </c>
      <c r="F107" s="273">
        <v>2688</v>
      </c>
      <c r="G107" s="277">
        <v>1064</v>
      </c>
      <c r="H107" s="275">
        <v>3770</v>
      </c>
      <c r="I107" s="276">
        <v>2355</v>
      </c>
      <c r="J107" s="273">
        <v>331</v>
      </c>
      <c r="K107" s="277">
        <v>1145</v>
      </c>
      <c r="L107" s="275">
        <v>740</v>
      </c>
      <c r="M107" s="273">
        <v>4199</v>
      </c>
      <c r="N107" s="278">
        <v>2207</v>
      </c>
      <c r="O107" s="279">
        <v>4794</v>
      </c>
      <c r="P107" s="273">
        <v>1926</v>
      </c>
      <c r="Q107" s="277">
        <v>2512</v>
      </c>
      <c r="R107" s="275">
        <v>2711</v>
      </c>
      <c r="S107" s="276">
        <v>2100</v>
      </c>
      <c r="T107" s="273">
        <v>266</v>
      </c>
      <c r="U107" s="277">
        <v>1627</v>
      </c>
      <c r="V107" s="275">
        <v>891</v>
      </c>
      <c r="W107" s="276">
        <v>3432</v>
      </c>
      <c r="X107" s="273">
        <v>2097</v>
      </c>
      <c r="Y107" s="277">
        <v>2091</v>
      </c>
      <c r="Z107" s="275">
        <v>5180</v>
      </c>
      <c r="AA107" s="273">
        <v>3178</v>
      </c>
      <c r="AB107" s="286">
        <f t="shared" si="233"/>
        <v>29198</v>
      </c>
      <c r="AC107" s="287">
        <f t="shared" si="264"/>
        <v>31058</v>
      </c>
      <c r="AE107" t="s">
        <v>85</v>
      </c>
      <c r="BI107" s="131" t="s">
        <v>21</v>
      </c>
      <c r="BJ107" s="123">
        <f>B107/B126</f>
        <v>9.6412360335195527E-2</v>
      </c>
      <c r="BK107" s="124">
        <f t="shared" ref="BK107" si="374">C107/C126</f>
        <v>3.2238426722426619E-2</v>
      </c>
      <c r="BL107" s="125">
        <f t="shared" ref="BL107" si="375">D107/D126</f>
        <v>8.1904603761052769E-2</v>
      </c>
      <c r="BM107" s="126">
        <f t="shared" ref="BM107" si="376">E107/E126</f>
        <v>6.5710930619434393E-2</v>
      </c>
      <c r="BN107" s="123">
        <f t="shared" ref="BN107" si="377">F107/F126</f>
        <v>8.8765603328710127E-2</v>
      </c>
      <c r="BO107" s="124">
        <f t="shared" ref="BO107" si="378">G107/G126</f>
        <v>4.4614029938362193E-2</v>
      </c>
      <c r="BP107" s="125">
        <f t="shared" ref="BP107" si="379">H107/H126</f>
        <v>7.7845918767680516E-2</v>
      </c>
      <c r="BQ107" s="126">
        <f t="shared" ref="BQ107" si="380">I107/I126</f>
        <v>4.688806594194242E-2</v>
      </c>
      <c r="BR107" s="123">
        <f t="shared" ref="BR107" si="381">J107/J126</f>
        <v>3.7270577637653415E-2</v>
      </c>
      <c r="BS107" s="124">
        <f t="shared" ref="BS107" si="382">K107/K126</f>
        <v>0.11887458471760798</v>
      </c>
      <c r="BT107" s="125">
        <f t="shared" ref="BT107" si="383">L107/L126</f>
        <v>2.8043049871153556E-2</v>
      </c>
      <c r="BU107" s="123">
        <f t="shared" ref="BU107" si="384">M107/M126</f>
        <v>0.13160534068827179</v>
      </c>
      <c r="BV107" s="127">
        <f t="shared" ref="BV107" si="385">N107/N126</f>
        <v>4.8009571459647599E-2</v>
      </c>
      <c r="BW107" s="128">
        <f t="shared" ref="BW107" si="386">O107/O126</f>
        <v>9.5357441222102879E-2</v>
      </c>
      <c r="BX107" s="123">
        <f t="shared" ref="BX107" si="387">P107/P126</f>
        <v>7.0751597972228339E-2</v>
      </c>
      <c r="BY107" s="124">
        <f t="shared" ref="BY107" si="388">Q107/Q126</f>
        <v>8.5839256424275562E-2</v>
      </c>
      <c r="BZ107" s="125">
        <f t="shared" ref="BZ107" si="389">R107/R126</f>
        <v>8.0112293144208035E-2</v>
      </c>
      <c r="CA107" s="126">
        <f t="shared" ref="CA107" si="390">S107/S126</f>
        <v>5.8910988301960891E-2</v>
      </c>
      <c r="CB107" s="123">
        <f t="shared" ref="CB107" si="391">T107/T126</f>
        <v>2.6029944221548095E-2</v>
      </c>
      <c r="CC107" s="124">
        <f t="shared" ref="CC107" si="392">U107/U126</f>
        <v>0.14327227897146882</v>
      </c>
      <c r="CD107" s="125">
        <f t="shared" ref="CD107" si="393">V107/V126</f>
        <v>2.8954894059534643E-2</v>
      </c>
      <c r="CE107" s="126">
        <f t="shared" ref="CE107" si="394">W107/W126</f>
        <v>8.1450541104993349E-2</v>
      </c>
      <c r="CF107" s="123">
        <f t="shared" ref="CF107" si="395">X107/X126</f>
        <v>7.2121337185307471E-2</v>
      </c>
      <c r="CG107" s="124">
        <f t="shared" ref="CG107" si="396">Y107/Y126</f>
        <v>0.11469475069935824</v>
      </c>
      <c r="CH107" s="125">
        <f t="shared" ref="CH107" si="397">Z107/Z126</f>
        <v>8.6005080609008952E-2</v>
      </c>
      <c r="CI107" s="123">
        <f t="shared" ref="CI107" si="398">AA107/AA126</f>
        <v>5.3391126119315221E-2</v>
      </c>
      <c r="CJ107" s="129">
        <f t="shared" ref="CJ107" si="399">AB107/AB126</f>
        <v>6.9317531652030639E-2</v>
      </c>
      <c r="CK107" s="130">
        <f t="shared" ref="CK107" si="400">AC107/AC126</f>
        <v>7.3901342730623445E-2</v>
      </c>
    </row>
    <row r="108" spans="1:89" ht="14.4" thickTop="1" thickBot="1" x14ac:dyDescent="0.3">
      <c r="A108" s="139" t="s">
        <v>22</v>
      </c>
      <c r="B108" s="187">
        <v>3144</v>
      </c>
      <c r="C108" s="188">
        <v>1199</v>
      </c>
      <c r="D108" s="189">
        <v>1527</v>
      </c>
      <c r="E108" s="190">
        <v>1077</v>
      </c>
      <c r="F108" s="187">
        <v>2025</v>
      </c>
      <c r="G108" s="191">
        <v>893</v>
      </c>
      <c r="H108" s="189">
        <v>3018</v>
      </c>
      <c r="I108" s="190">
        <v>2092</v>
      </c>
      <c r="J108" s="187">
        <v>266</v>
      </c>
      <c r="K108" s="191">
        <v>916</v>
      </c>
      <c r="L108" s="189">
        <v>715</v>
      </c>
      <c r="M108" s="187">
        <v>2723</v>
      </c>
      <c r="N108" s="192">
        <v>2026</v>
      </c>
      <c r="O108" s="193">
        <v>3875</v>
      </c>
      <c r="P108" s="187">
        <v>1365</v>
      </c>
      <c r="Q108" s="191">
        <v>1925</v>
      </c>
      <c r="R108" s="189">
        <v>2175</v>
      </c>
      <c r="S108" s="190">
        <v>1858</v>
      </c>
      <c r="T108" s="187">
        <v>256</v>
      </c>
      <c r="U108" s="191">
        <v>1052</v>
      </c>
      <c r="V108" s="189">
        <v>805</v>
      </c>
      <c r="W108" s="190">
        <v>3312</v>
      </c>
      <c r="X108" s="187">
        <v>1703</v>
      </c>
      <c r="Y108" s="191">
        <v>1437</v>
      </c>
      <c r="Z108" s="189">
        <v>3936</v>
      </c>
      <c r="AA108" s="187">
        <v>2810</v>
      </c>
      <c r="AB108" s="162">
        <f t="shared" si="233"/>
        <v>22961</v>
      </c>
      <c r="AC108" s="165">
        <f t="shared" si="264"/>
        <v>25169</v>
      </c>
      <c r="AE108" s="290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39" t="s">
        <v>22</v>
      </c>
      <c r="BJ108" s="123">
        <f>B108/B126</f>
        <v>6.8610335195530725E-2</v>
      </c>
      <c r="BK108" s="124">
        <f t="shared" ref="BK108" si="401">C108/C126</f>
        <v>3.1735528440221275E-2</v>
      </c>
      <c r="BL108" s="125">
        <f t="shared" ref="BL108" si="402">D108/D126</f>
        <v>6.3389929013242557E-2</v>
      </c>
      <c r="BM108" s="126">
        <f t="shared" ref="BM108" si="403">E108/E126</f>
        <v>5.2695958508660337E-2</v>
      </c>
      <c r="BN108" s="123">
        <f t="shared" ref="BN108" si="404">F108/F126</f>
        <v>6.687140875767783E-2</v>
      </c>
      <c r="BO108" s="124">
        <f t="shared" ref="BO108" si="405">G108/G126</f>
        <v>3.7443917983982555E-2</v>
      </c>
      <c r="BP108" s="125">
        <f t="shared" ref="BP108" si="406">H108/H126</f>
        <v>6.2318032583782441E-2</v>
      </c>
      <c r="BQ108" s="126">
        <f t="shared" ref="BQ108" si="407">I108/I126</f>
        <v>4.1651734161589613E-2</v>
      </c>
      <c r="BR108" s="123">
        <f t="shared" ref="BR108" si="408">J108/J126</f>
        <v>2.9951582029050784E-2</v>
      </c>
      <c r="BS108" s="124">
        <f t="shared" ref="BS108" si="409">K108/K126</f>
        <v>9.5099667774086377E-2</v>
      </c>
      <c r="BT108" s="125">
        <f t="shared" ref="BT108" si="410">L108/L126</f>
        <v>2.7095649537668638E-2</v>
      </c>
      <c r="BU108" s="123">
        <f t="shared" ref="BU108" si="411">M108/M126</f>
        <v>8.5344449319877141E-2</v>
      </c>
      <c r="BV108" s="127">
        <f t="shared" ref="BV108" si="412">N108/N126</f>
        <v>4.4072221013704588E-2</v>
      </c>
      <c r="BW108" s="128">
        <f t="shared" ref="BW108" si="413">O108/O126</f>
        <v>7.707761467159964E-2</v>
      </c>
      <c r="BX108" s="123">
        <f t="shared" ref="BX108" si="414">P108/P126</f>
        <v>5.0143266475644696E-2</v>
      </c>
      <c r="BY108" s="124">
        <f t="shared" ref="BY108" si="415">Q108/Q126</f>
        <v>6.5780481137233462E-2</v>
      </c>
      <c r="BZ108" s="125">
        <f t="shared" ref="BZ108" si="416">R108/R126</f>
        <v>6.4273049645390073E-2</v>
      </c>
      <c r="CA108" s="126">
        <f t="shared" ref="CA108" si="417">S108/S126</f>
        <v>5.2122198221449208E-2</v>
      </c>
      <c r="CB108" s="123">
        <f t="shared" ref="CB108" si="418">T108/T126</f>
        <v>2.5051374889910952E-2</v>
      </c>
      <c r="CC108" s="124">
        <f t="shared" ref="CC108" si="419">U108/U126</f>
        <v>9.2638252905952803E-2</v>
      </c>
      <c r="CD108" s="125">
        <f t="shared" ref="CD108" si="420">V108/V126</f>
        <v>2.6160145586897179E-2</v>
      </c>
      <c r="CE108" s="126">
        <f t="shared" ref="CE108" si="421">W108/W126</f>
        <v>7.8602620087336247E-2</v>
      </c>
      <c r="CF108" s="123">
        <f t="shared" ref="CF108" si="422">X108/X126</f>
        <v>5.8570642454257804E-2</v>
      </c>
      <c r="CG108" s="124">
        <f t="shared" ref="CG108" si="423">Y108/Y126</f>
        <v>7.8821787065986512E-2</v>
      </c>
      <c r="CH108" s="125">
        <f t="shared" ref="CH108" si="424">Z108/Z126</f>
        <v>6.5350578624914904E-2</v>
      </c>
      <c r="CI108" s="123">
        <f t="shared" ref="CI108" si="425">AA108/AA126</f>
        <v>4.7208642037531709E-2</v>
      </c>
      <c r="CJ108" s="129">
        <f t="shared" ref="CJ108" si="426">AB108/AB126</f>
        <v>5.4510577582789085E-2</v>
      </c>
      <c r="CK108" s="130">
        <f t="shared" ref="CK108" si="427">AC108/AC126</f>
        <v>5.9888688749663903E-2</v>
      </c>
    </row>
    <row r="109" spans="1:89" ht="15" thickTop="1" thickBot="1" x14ac:dyDescent="0.35">
      <c r="A109" s="131" t="s">
        <v>23</v>
      </c>
      <c r="B109" s="180">
        <v>2335</v>
      </c>
      <c r="C109" s="181">
        <v>1263</v>
      </c>
      <c r="D109" s="182">
        <v>1404</v>
      </c>
      <c r="E109" s="183">
        <v>772</v>
      </c>
      <c r="F109" s="180">
        <v>1772</v>
      </c>
      <c r="G109" s="184">
        <v>725</v>
      </c>
      <c r="H109" s="182">
        <v>2785</v>
      </c>
      <c r="I109" s="183">
        <v>1994</v>
      </c>
      <c r="J109" s="180">
        <v>321</v>
      </c>
      <c r="K109" s="184">
        <v>856</v>
      </c>
      <c r="L109" s="182">
        <v>711</v>
      </c>
      <c r="M109" s="180">
        <v>2196</v>
      </c>
      <c r="N109" s="185">
        <v>1841</v>
      </c>
      <c r="O109" s="186">
        <v>2733</v>
      </c>
      <c r="P109" s="180">
        <v>1141</v>
      </c>
      <c r="Q109" s="184">
        <v>1227</v>
      </c>
      <c r="R109" s="182">
        <v>1917</v>
      </c>
      <c r="S109" s="183">
        <v>1378</v>
      </c>
      <c r="T109" s="180">
        <v>269</v>
      </c>
      <c r="U109" s="184">
        <v>570</v>
      </c>
      <c r="V109" s="182">
        <v>780</v>
      </c>
      <c r="W109" s="183">
        <v>2916</v>
      </c>
      <c r="X109" s="180">
        <v>1410</v>
      </c>
      <c r="Y109" s="184">
        <v>1012</v>
      </c>
      <c r="Z109" s="182">
        <v>3394</v>
      </c>
      <c r="AA109" s="180">
        <v>2952</v>
      </c>
      <c r="AB109" s="162">
        <f t="shared" si="233"/>
        <v>20080</v>
      </c>
      <c r="AC109" s="165">
        <f t="shared" si="264"/>
        <v>20594</v>
      </c>
      <c r="AE109" s="291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68" t="s">
        <v>14</v>
      </c>
      <c r="BG109" s="169" t="s">
        <v>15</v>
      </c>
      <c r="BI109" s="131" t="s">
        <v>23</v>
      </c>
      <c r="BJ109" s="123">
        <f>B109/B126</f>
        <v>5.0955831005586594E-2</v>
      </c>
      <c r="BK109" s="124">
        <f t="shared" ref="BK109" si="428">C109/C126</f>
        <v>3.3429501601334004E-2</v>
      </c>
      <c r="BL109" s="125">
        <f t="shared" ref="BL109" si="429">D109/D126</f>
        <v>5.8283864004317322E-2</v>
      </c>
      <c r="BM109" s="126">
        <f t="shared" ref="BM109" si="430">E109/E126</f>
        <v>3.7772776201193854E-2</v>
      </c>
      <c r="BN109" s="123">
        <f t="shared" ref="BN109" si="431">F109/F126</f>
        <v>5.851661052770623E-2</v>
      </c>
      <c r="BO109" s="124">
        <f t="shared" ref="BO109" si="432">G109/G126</f>
        <v>3.0399597467399054E-2</v>
      </c>
      <c r="BP109" s="125">
        <f t="shared" ref="BP109" si="433">H109/H126</f>
        <v>5.7506865720952323E-2</v>
      </c>
      <c r="BQ109" s="126">
        <f t="shared" ref="BQ109" si="434">I109/I126</f>
        <v>3.9700553498188192E-2</v>
      </c>
      <c r="BR109" s="123">
        <f t="shared" ref="BR109" si="435">J109/J126</f>
        <v>3.614457831325301E-2</v>
      </c>
      <c r="BS109" s="124">
        <f t="shared" ref="BS109" si="436">K109/K126</f>
        <v>8.8870431893687707E-2</v>
      </c>
      <c r="BT109" s="125">
        <f t="shared" ref="BT109" si="437">L109/L126</f>
        <v>2.6944065484311049E-2</v>
      </c>
      <c r="BU109" s="123">
        <f t="shared" ref="BU109" si="438">M109/M126</f>
        <v>6.8827179840782293E-2</v>
      </c>
      <c r="BV109" s="127">
        <f t="shared" ref="BV109" si="439">N109/N126</f>
        <v>4.0047857298237982E-2</v>
      </c>
      <c r="BW109" s="128">
        <f t="shared" ref="BW109" si="440">O109/O126</f>
        <v>5.4362095715479175E-2</v>
      </c>
      <c r="BX109" s="123">
        <f t="shared" ref="BX109" si="441">P109/P126</f>
        <v>4.1914627874513263E-2</v>
      </c>
      <c r="BY109" s="124">
        <f t="shared" ref="BY109" si="442">Q109/Q126</f>
        <v>4.1928649535265171E-2</v>
      </c>
      <c r="BZ109" s="125">
        <f t="shared" ref="BZ109" si="443">R109/R126</f>
        <v>5.6648936170212764E-2</v>
      </c>
      <c r="CA109" s="126">
        <f t="shared" ref="CA109" si="444">S109/S126</f>
        <v>3.8656829466715295E-2</v>
      </c>
      <c r="CB109" s="123">
        <f t="shared" ref="CB109" si="445">T109/T126</f>
        <v>2.6323515021039242E-2</v>
      </c>
      <c r="CC109" s="124">
        <f t="shared" ref="CC109" si="446">U109/U126</f>
        <v>5.0193730186685451E-2</v>
      </c>
      <c r="CD109" s="125">
        <f t="shared" ref="CD109" si="447">V109/V126</f>
        <v>2.5347718705316522E-2</v>
      </c>
      <c r="CE109" s="126">
        <f t="shared" ref="CE109" si="448">W109/W126</f>
        <v>6.9204480729067777E-2</v>
      </c>
      <c r="CF109" s="123">
        <f t="shared" ref="CF109" si="449">X109/X126</f>
        <v>4.8493602971522907E-2</v>
      </c>
      <c r="CG109" s="124">
        <f t="shared" ref="CG109" si="450">Y109/Y126</f>
        <v>5.5509845866929954E-2</v>
      </c>
      <c r="CH109" s="125">
        <f t="shared" ref="CH109" si="451">Z109/Z126</f>
        <v>5.6351591426057217E-2</v>
      </c>
      <c r="CI109" s="123">
        <f t="shared" ref="CI109" si="452">AA109/AA126</f>
        <v>4.9594274482132959E-2</v>
      </c>
      <c r="CJ109" s="129">
        <f t="shared" ref="CJ109" si="453">AB109/AB126</f>
        <v>4.7670937583833665E-2</v>
      </c>
      <c r="CK109" s="130">
        <f t="shared" ref="CK109" si="454">AC109/AC126</f>
        <v>4.9002648341633689E-2</v>
      </c>
    </row>
    <row r="110" spans="1:89" ht="13.8" thickTop="1" x14ac:dyDescent="0.25">
      <c r="A110" s="139" t="s">
        <v>24</v>
      </c>
      <c r="B110" s="194">
        <v>2194</v>
      </c>
      <c r="C110" s="188">
        <v>1472</v>
      </c>
      <c r="D110" s="189">
        <v>1131</v>
      </c>
      <c r="E110" s="190">
        <v>789</v>
      </c>
      <c r="F110" s="187">
        <v>1422</v>
      </c>
      <c r="G110" s="191">
        <v>764</v>
      </c>
      <c r="H110" s="189">
        <v>2489</v>
      </c>
      <c r="I110" s="190">
        <v>2145</v>
      </c>
      <c r="J110" s="187">
        <v>316</v>
      </c>
      <c r="K110" s="191">
        <v>618</v>
      </c>
      <c r="L110" s="189">
        <v>742</v>
      </c>
      <c r="M110" s="187">
        <v>1740</v>
      </c>
      <c r="N110" s="192">
        <v>1697</v>
      </c>
      <c r="O110" s="195">
        <v>2464</v>
      </c>
      <c r="P110" s="187">
        <v>1171</v>
      </c>
      <c r="Q110" s="191">
        <v>1066</v>
      </c>
      <c r="R110" s="189">
        <v>1726</v>
      </c>
      <c r="S110" s="190">
        <v>1361</v>
      </c>
      <c r="T110" s="187">
        <v>293</v>
      </c>
      <c r="U110" s="191">
        <v>442</v>
      </c>
      <c r="V110" s="189">
        <v>765</v>
      </c>
      <c r="W110" s="196">
        <v>2352</v>
      </c>
      <c r="X110" s="187">
        <v>1202</v>
      </c>
      <c r="Y110" s="191">
        <v>828</v>
      </c>
      <c r="Z110" s="189">
        <v>3274</v>
      </c>
      <c r="AA110" s="187">
        <v>2551</v>
      </c>
      <c r="AB110" s="162">
        <f t="shared" si="233"/>
        <v>18422</v>
      </c>
      <c r="AC110" s="165">
        <f t="shared" si="264"/>
        <v>18592</v>
      </c>
      <c r="AE110" s="254" t="str">
        <f>$AE$17</f>
        <v>17:00 - 17:59</v>
      </c>
      <c r="AF110" s="120">
        <f t="shared" ref="AF110:AO111" si="455">SUMIF($A$9:$A$32,$AE110,B$102:B$125)</f>
        <v>2167</v>
      </c>
      <c r="AG110" s="177">
        <f t="shared" si="455"/>
        <v>4362</v>
      </c>
      <c r="AH110" s="121">
        <f t="shared" si="455"/>
        <v>1888</v>
      </c>
      <c r="AI110" s="172">
        <f t="shared" si="455"/>
        <v>1641</v>
      </c>
      <c r="AJ110" s="120">
        <f t="shared" si="455"/>
        <v>1622</v>
      </c>
      <c r="AK110" s="122">
        <f t="shared" si="455"/>
        <v>2616</v>
      </c>
      <c r="AL110" s="121">
        <f t="shared" si="455"/>
        <v>2968</v>
      </c>
      <c r="AM110" s="172">
        <f t="shared" si="455"/>
        <v>4985</v>
      </c>
      <c r="AN110" s="120">
        <f t="shared" si="455"/>
        <v>1311</v>
      </c>
      <c r="AO110" s="122">
        <f t="shared" si="455"/>
        <v>397</v>
      </c>
      <c r="AP110" s="121">
        <f t="shared" ref="AP110:AY111" si="456">SUMIF($A$9:$A$32,$AE110,L$102:L$125)</f>
        <v>3708</v>
      </c>
      <c r="AQ110" s="120">
        <f t="shared" si="456"/>
        <v>1104</v>
      </c>
      <c r="AR110" s="171">
        <f t="shared" si="456"/>
        <v>4244</v>
      </c>
      <c r="AS110" s="173">
        <f t="shared" si="456"/>
        <v>2971</v>
      </c>
      <c r="AT110" s="120">
        <f t="shared" si="456"/>
        <v>2532</v>
      </c>
      <c r="AU110" s="122">
        <f t="shared" si="456"/>
        <v>2004</v>
      </c>
      <c r="AV110" s="121">
        <f t="shared" si="456"/>
        <v>2387</v>
      </c>
      <c r="AW110" s="172">
        <f t="shared" si="456"/>
        <v>3301</v>
      </c>
      <c r="AX110" s="120">
        <f t="shared" si="456"/>
        <v>1666</v>
      </c>
      <c r="AY110" s="122">
        <f t="shared" si="456"/>
        <v>365</v>
      </c>
      <c r="AZ110" s="121">
        <f t="shared" ref="AZ110:BE111" si="457">SUMIF($A$9:$A$32,$AE110,V$102:V$125)</f>
        <v>3368</v>
      </c>
      <c r="BA110" s="172">
        <f t="shared" si="457"/>
        <v>2537</v>
      </c>
      <c r="BB110" s="120">
        <f t="shared" si="457"/>
        <v>2931</v>
      </c>
      <c r="BC110" s="122">
        <f t="shared" si="457"/>
        <v>960</v>
      </c>
      <c r="BD110" s="21">
        <f t="shared" si="457"/>
        <v>3898</v>
      </c>
      <c r="BE110" s="176">
        <f t="shared" si="457"/>
        <v>5489</v>
      </c>
      <c r="BF110" s="162">
        <f>AF110+AH110+AJ110+AL110+AN110+AP110+AR110+AT110+AV110+AX110+AZ110+BB110+BD110</f>
        <v>34690</v>
      </c>
      <c r="BG110" s="163">
        <f>AG110+AI110+AK110+AM110+AO110+AQ110+AS110+AU110+AW110+AY110+BA110+BC110+BE110</f>
        <v>32732</v>
      </c>
      <c r="BI110" s="139" t="s">
        <v>24</v>
      </c>
      <c r="BJ110" s="123">
        <f>B110/B126</f>
        <v>4.7878840782122907E-2</v>
      </c>
      <c r="BK110" s="124">
        <f t="shared" ref="BK110" si="458">C110/C126</f>
        <v>3.8961382705592761E-2</v>
      </c>
      <c r="BL110" s="125">
        <f t="shared" ref="BL110" si="459">D110/D126</f>
        <v>4.6950890447922292E-2</v>
      </c>
      <c r="BM110" s="126">
        <f t="shared" ref="BM110" si="460">E110/E126</f>
        <v>3.8604560133085428E-2</v>
      </c>
      <c r="BN110" s="123">
        <f t="shared" ref="BN110" si="461">F110/F126</f>
        <v>4.6958589260947099E-2</v>
      </c>
      <c r="BO110" s="124">
        <f t="shared" ref="BO110" si="462">G110/G126</f>
        <v>3.2034886158748797E-2</v>
      </c>
      <c r="BP110" s="125">
        <f t="shared" ref="BP110" si="463">H110/H126</f>
        <v>5.1394825414524357E-2</v>
      </c>
      <c r="BQ110" s="126">
        <f t="shared" ref="BQ110" si="464">I110/I126</f>
        <v>4.2706964520367936E-2</v>
      </c>
      <c r="BR110" s="123">
        <f t="shared" ref="BR110" si="465">J110/J126</f>
        <v>3.5581578651052811E-2</v>
      </c>
      <c r="BS110" s="124">
        <f t="shared" ref="BS110" si="466">K110/K126</f>
        <v>6.4161129568106309E-2</v>
      </c>
      <c r="BT110" s="125">
        <f t="shared" ref="BT110" si="467">L110/L126</f>
        <v>2.8118841897832349E-2</v>
      </c>
      <c r="BU110" s="123">
        <f t="shared" ref="BU110" si="468">M110/M126</f>
        <v>5.4535197141603459E-2</v>
      </c>
      <c r="BV110" s="127">
        <f t="shared" ref="BV110" si="469">N110/N126</f>
        <v>3.6915379595388299E-2</v>
      </c>
      <c r="BW110" s="128">
        <f t="shared" ref="BW110" si="470">O110/O126</f>
        <v>4.9011417432470061E-2</v>
      </c>
      <c r="BX110" s="123">
        <f t="shared" ref="BX110" si="471">P110/P126</f>
        <v>4.3016677687164794E-2</v>
      </c>
      <c r="BY110" s="124">
        <f t="shared" ref="BY110" si="472">Q110/Q126</f>
        <v>3.6427009294696555E-2</v>
      </c>
      <c r="BZ110" s="125">
        <f t="shared" ref="BZ110" si="473">R110/R126</f>
        <v>5.1004728132387704E-2</v>
      </c>
      <c r="CA110" s="126">
        <f t="shared" ref="CA110" si="474">S110/S126</f>
        <v>3.8179930989985129E-2</v>
      </c>
      <c r="CB110" s="123">
        <f t="shared" ref="CB110" si="475">T110/T126</f>
        <v>2.8672081416968392E-2</v>
      </c>
      <c r="CC110" s="124">
        <f t="shared" ref="CC110" si="476">U110/U126</f>
        <v>3.8922155688622756E-2</v>
      </c>
      <c r="CD110" s="125">
        <f t="shared" ref="CD110" si="477">V110/V126</f>
        <v>2.4860262576368128E-2</v>
      </c>
      <c r="CE110" s="126">
        <f t="shared" ref="CE110" si="478">W110/W126</f>
        <v>5.5819251946079361E-2</v>
      </c>
      <c r="CF110" s="123">
        <f t="shared" ref="CF110" si="479">X110/X126</f>
        <v>4.1339936717567756E-2</v>
      </c>
      <c r="CG110" s="124">
        <f t="shared" ref="CG110" si="480">Y110/Y126</f>
        <v>4.5417146618397235E-2</v>
      </c>
      <c r="CH110" s="125">
        <f t="shared" ref="CH110" si="481">Z110/Z126</f>
        <v>5.4359195736273222E-2</v>
      </c>
      <c r="CI110" s="123">
        <f t="shared" ref="CI110" si="482">AA110/AA126</f>
        <v>4.2857382860406905E-2</v>
      </c>
      <c r="CJ110" s="129">
        <f t="shared" ref="CJ110" si="483">AB110/AB126</f>
        <v>4.3734761562220309E-2</v>
      </c>
      <c r="CK110" s="130">
        <f t="shared" ref="CK110" si="484">AC110/AC126</f>
        <v>4.4238964648327356E-2</v>
      </c>
    </row>
    <row r="111" spans="1:89" x14ac:dyDescent="0.25">
      <c r="A111" s="131" t="s">
        <v>25</v>
      </c>
      <c r="B111" s="197">
        <v>2023</v>
      </c>
      <c r="C111" s="181">
        <v>1501</v>
      </c>
      <c r="D111" s="182">
        <v>1108</v>
      </c>
      <c r="E111" s="183">
        <v>795</v>
      </c>
      <c r="F111" s="180">
        <v>1504</v>
      </c>
      <c r="G111" s="184">
        <v>746</v>
      </c>
      <c r="H111" s="182">
        <v>2337</v>
      </c>
      <c r="I111" s="183">
        <v>2033</v>
      </c>
      <c r="J111" s="180">
        <v>401</v>
      </c>
      <c r="K111" s="181">
        <v>464</v>
      </c>
      <c r="L111" s="182">
        <v>858</v>
      </c>
      <c r="M111" s="180">
        <v>1582</v>
      </c>
      <c r="N111" s="185">
        <v>1668</v>
      </c>
      <c r="O111" s="198">
        <v>2316</v>
      </c>
      <c r="P111" s="180">
        <v>1245</v>
      </c>
      <c r="Q111" s="181">
        <v>1192</v>
      </c>
      <c r="R111" s="182">
        <v>1628</v>
      </c>
      <c r="S111" s="183">
        <v>1433</v>
      </c>
      <c r="T111" s="189">
        <v>315</v>
      </c>
      <c r="U111" s="180">
        <v>413</v>
      </c>
      <c r="V111" s="182">
        <v>958</v>
      </c>
      <c r="W111" s="199">
        <v>2448</v>
      </c>
      <c r="X111" s="180">
        <v>1215</v>
      </c>
      <c r="Y111" s="184">
        <v>699</v>
      </c>
      <c r="Z111" s="182">
        <v>3151</v>
      </c>
      <c r="AA111" s="180">
        <v>3042</v>
      </c>
      <c r="AB111" s="162">
        <f t="shared" si="233"/>
        <v>18411</v>
      </c>
      <c r="AC111" s="165">
        <f t="shared" si="264"/>
        <v>18664</v>
      </c>
      <c r="AE111" s="256" t="str">
        <f>$AE$18</f>
        <v>18:00 - 18:59</v>
      </c>
      <c r="AF111" s="120">
        <f t="shared" si="455"/>
        <v>2185</v>
      </c>
      <c r="AG111" s="181">
        <f t="shared" si="455"/>
        <v>5099</v>
      </c>
      <c r="AH111" s="182">
        <f t="shared" si="455"/>
        <v>1330</v>
      </c>
      <c r="AI111" s="183">
        <f t="shared" si="455"/>
        <v>1831</v>
      </c>
      <c r="AJ111" s="180">
        <f t="shared" si="455"/>
        <v>1352</v>
      </c>
      <c r="AK111" s="184">
        <f t="shared" si="455"/>
        <v>2799</v>
      </c>
      <c r="AL111" s="182">
        <f t="shared" si="455"/>
        <v>2968</v>
      </c>
      <c r="AM111" s="183">
        <f t="shared" si="455"/>
        <v>5663</v>
      </c>
      <c r="AN111" s="180">
        <f t="shared" si="455"/>
        <v>935</v>
      </c>
      <c r="AO111" s="184">
        <f t="shared" si="455"/>
        <v>346</v>
      </c>
      <c r="AP111" s="182">
        <f t="shared" si="456"/>
        <v>3961</v>
      </c>
      <c r="AQ111" s="180">
        <f t="shared" si="456"/>
        <v>1047</v>
      </c>
      <c r="AR111" s="185">
        <f t="shared" si="456"/>
        <v>4823</v>
      </c>
      <c r="AS111" s="186">
        <f t="shared" si="456"/>
        <v>2983</v>
      </c>
      <c r="AT111" s="180">
        <f t="shared" si="456"/>
        <v>2629</v>
      </c>
      <c r="AU111" s="184">
        <f t="shared" si="456"/>
        <v>2537</v>
      </c>
      <c r="AV111" s="182">
        <f t="shared" si="456"/>
        <v>2360</v>
      </c>
      <c r="AW111" s="183">
        <f t="shared" si="456"/>
        <v>3556</v>
      </c>
      <c r="AX111" s="180">
        <f t="shared" si="456"/>
        <v>1688</v>
      </c>
      <c r="AY111" s="184">
        <f t="shared" si="456"/>
        <v>341</v>
      </c>
      <c r="AZ111" s="182">
        <f t="shared" si="457"/>
        <v>4146</v>
      </c>
      <c r="BA111" s="183">
        <f t="shared" si="457"/>
        <v>2404</v>
      </c>
      <c r="BB111" s="180">
        <f t="shared" si="457"/>
        <v>2819</v>
      </c>
      <c r="BC111" s="184">
        <f t="shared" si="457"/>
        <v>1018</v>
      </c>
      <c r="BD111" s="182">
        <f t="shared" si="457"/>
        <v>3886</v>
      </c>
      <c r="BE111" s="180">
        <f t="shared" si="457"/>
        <v>6155</v>
      </c>
      <c r="BF111" s="164">
        <f>SUM(AF111,AH111,AJ111,AL111,AN111,AP111,AR111,AT111,AV111,AX111,AZ111,BB111,BD111)</f>
        <v>35082</v>
      </c>
      <c r="BG111" s="165">
        <f>SUM(AG111,AI111,AK111,AM111,AO111,AQ111,AS111,AU111,AW111,AY111,BA111,BC111,BE111)</f>
        <v>35779</v>
      </c>
      <c r="BI111" s="131" t="s">
        <v>25</v>
      </c>
      <c r="BJ111" s="123">
        <f>B111/B126</f>
        <v>4.4147171787709494E-2</v>
      </c>
      <c r="BK111" s="124">
        <f t="shared" ref="BK111" si="485">C111/C126</f>
        <v>3.9728964294221965E-2</v>
      </c>
      <c r="BL111" s="125">
        <f t="shared" ref="BL111" si="486">D111/D126</f>
        <v>4.5996097803976919E-2</v>
      </c>
      <c r="BM111" s="126">
        <f t="shared" ref="BM111" si="487">E111/E126</f>
        <v>3.8898130932576575E-2</v>
      </c>
      <c r="BN111" s="123">
        <f t="shared" ref="BN111" si="488">F111/F126</f>
        <v>4.9666468529159236E-2</v>
      </c>
      <c r="BO111" s="124">
        <f t="shared" ref="BO111" si="489">G111/G126</f>
        <v>3.1280137531971994E-2</v>
      </c>
      <c r="BP111" s="125">
        <f t="shared" ref="BP111" si="490">H111/H126</f>
        <v>4.8256210122034321E-2</v>
      </c>
      <c r="BQ111" s="126">
        <f t="shared" ref="BQ111" si="491">I111/I126</f>
        <v>4.0477043762194881E-2</v>
      </c>
      <c r="BR111" s="123">
        <f t="shared" ref="BR111" si="492">J111/J126</f>
        <v>4.5152572908456257E-2</v>
      </c>
      <c r="BS111" s="124">
        <f t="shared" ref="BS111" si="493">K111/K126</f>
        <v>4.817275747508306E-2</v>
      </c>
      <c r="BT111" s="125">
        <f t="shared" ref="BT111" si="494">L111/L126</f>
        <v>3.2514779445202362E-2</v>
      </c>
      <c r="BU111" s="123">
        <f t="shared" ref="BU111" si="495">M111/M126</f>
        <v>4.9583150504607286E-2</v>
      </c>
      <c r="BV111" s="127">
        <f t="shared" ref="BV111" si="496">N111/N126</f>
        <v>3.6284533391342182E-2</v>
      </c>
      <c r="BW111" s="128">
        <f t="shared" ref="BW111" si="497">O111/O126</f>
        <v>4.6067549826948322E-2</v>
      </c>
      <c r="BX111" s="123">
        <f t="shared" ref="BX111" si="498">P111/P126</f>
        <v>4.5735067225038568E-2</v>
      </c>
      <c r="BY111" s="124">
        <f t="shared" ref="BY111" si="499">Q111/Q126</f>
        <v>4.073264078731547E-2</v>
      </c>
      <c r="BZ111" s="125">
        <f t="shared" ref="BZ111" si="500">R111/R126</f>
        <v>4.8108747044917258E-2</v>
      </c>
      <c r="CA111" s="126">
        <f t="shared" ref="CA111" si="501">S111/S126</f>
        <v>4.0199736303195219E-2</v>
      </c>
      <c r="CB111" s="123">
        <f t="shared" ref="CB111" si="502">T111/T126</f>
        <v>3.0824933946570113E-2</v>
      </c>
      <c r="CC111" s="124">
        <f t="shared" ref="CC111" si="503">U111/U126</f>
        <v>3.6368439591405427E-2</v>
      </c>
      <c r="CD111" s="125">
        <f t="shared" ref="CD111" si="504">V111/V126</f>
        <v>3.1132198102170806E-2</v>
      </c>
      <c r="CE111" s="126">
        <f t="shared" ref="CE111" si="505">W111/W126</f>
        <v>5.809758876020505E-2</v>
      </c>
      <c r="CF111" s="123">
        <f t="shared" ref="CF111" si="506">X111/X126</f>
        <v>4.1787040858439949E-2</v>
      </c>
      <c r="CG111" s="124">
        <f t="shared" ref="CG111" si="507">Y111/Y126</f>
        <v>3.8341286819154191E-2</v>
      </c>
      <c r="CH111" s="125">
        <f t="shared" ref="CH111" si="508">Z111/Z126</f>
        <v>5.2316990154244632E-2</v>
      </c>
      <c r="CI111" s="123">
        <f t="shared" ref="CI111" si="509">AA111/AA126</f>
        <v>5.1106295045612621E-2</v>
      </c>
      <c r="CJ111" s="129">
        <f t="shared" ref="CJ111" si="510">AB111/AB126</f>
        <v>4.3708647004778965E-2</v>
      </c>
      <c r="CK111" s="130">
        <f t="shared" ref="CK111" si="511">AC111/AC126</f>
        <v>4.4410285939994715E-2</v>
      </c>
    </row>
    <row r="112" spans="1:89" ht="13.8" thickBot="1" x14ac:dyDescent="0.3">
      <c r="A112" s="139" t="s">
        <v>26</v>
      </c>
      <c r="B112" s="194">
        <v>1815</v>
      </c>
      <c r="C112" s="188">
        <v>1572</v>
      </c>
      <c r="D112" s="189">
        <v>1114</v>
      </c>
      <c r="E112" s="190">
        <v>711</v>
      </c>
      <c r="F112" s="187">
        <v>1161</v>
      </c>
      <c r="G112" s="191">
        <v>757</v>
      </c>
      <c r="H112" s="189">
        <v>2448</v>
      </c>
      <c r="I112" s="190">
        <v>2102</v>
      </c>
      <c r="J112" s="187">
        <v>372</v>
      </c>
      <c r="K112" s="188">
        <v>400</v>
      </c>
      <c r="L112" s="189">
        <v>802</v>
      </c>
      <c r="M112" s="187">
        <v>1513</v>
      </c>
      <c r="N112" s="192">
        <v>1818</v>
      </c>
      <c r="O112" s="195">
        <v>2053</v>
      </c>
      <c r="P112" s="187">
        <v>1030</v>
      </c>
      <c r="Q112" s="188">
        <v>1178</v>
      </c>
      <c r="R112" s="189">
        <v>1563</v>
      </c>
      <c r="S112" s="190">
        <v>1443</v>
      </c>
      <c r="T112" s="187">
        <v>285</v>
      </c>
      <c r="U112" s="191">
        <v>373</v>
      </c>
      <c r="V112" s="189">
        <v>1029</v>
      </c>
      <c r="W112" s="196">
        <v>2048</v>
      </c>
      <c r="X112" s="187">
        <v>1075</v>
      </c>
      <c r="Y112" s="191">
        <v>619</v>
      </c>
      <c r="Z112" s="189">
        <v>2858</v>
      </c>
      <c r="AA112" s="187">
        <v>2697</v>
      </c>
      <c r="AB112" s="162">
        <f t="shared" si="233"/>
        <v>17370</v>
      </c>
      <c r="AC112" s="165">
        <f t="shared" si="264"/>
        <v>17466</v>
      </c>
      <c r="AE112" s="254"/>
      <c r="AF112" s="120"/>
      <c r="AG112" s="188"/>
      <c r="AH112" s="189"/>
      <c r="AI112" s="190"/>
      <c r="AJ112" s="187"/>
      <c r="AK112" s="191"/>
      <c r="AL112" s="189"/>
      <c r="AM112" s="190"/>
      <c r="AN112" s="187"/>
      <c r="AO112" s="191"/>
      <c r="AP112" s="189"/>
      <c r="AQ112" s="187"/>
      <c r="AR112" s="192"/>
      <c r="AS112" s="193"/>
      <c r="AT112" s="187"/>
      <c r="AU112" s="191"/>
      <c r="AV112" s="189"/>
      <c r="AW112" s="190"/>
      <c r="AX112" s="187"/>
      <c r="AY112" s="191"/>
      <c r="AZ112" s="189"/>
      <c r="BA112" s="190"/>
      <c r="BB112" s="187"/>
      <c r="BC112" s="191"/>
      <c r="BD112" s="189"/>
      <c r="BE112" s="187"/>
      <c r="BF112" s="164"/>
      <c r="BG112" s="165"/>
      <c r="BI112" s="139" t="s">
        <v>26</v>
      </c>
      <c r="BJ112" s="123">
        <f>B112/B126</f>
        <v>3.9608065642458098E-2</v>
      </c>
      <c r="BK112" s="124">
        <f t="shared" ref="BK112" si="512">C112/C126</f>
        <v>4.1608215769831397E-2</v>
      </c>
      <c r="BL112" s="125">
        <f t="shared" ref="BL112" si="513">D112/D126</f>
        <v>4.6245174145875714E-2</v>
      </c>
      <c r="BM112" s="126">
        <f t="shared" ref="BM112" si="514">E112/E126</f>
        <v>3.478813973970056E-2</v>
      </c>
      <c r="BN112" s="123">
        <f t="shared" ref="BN112" si="515">F112/F126</f>
        <v>3.833960768773529E-2</v>
      </c>
      <c r="BO112" s="124">
        <f t="shared" ref="BO112" si="516">G112/G126</f>
        <v>3.1741372803891152E-2</v>
      </c>
      <c r="BP112" s="125">
        <f t="shared" ref="BP112" si="517">H112/H126</f>
        <v>5.0548225236944806E-2</v>
      </c>
      <c r="BQ112" s="126">
        <f t="shared" ref="BQ112" si="518">I112/I126</f>
        <v>4.1850834229283637E-2</v>
      </c>
      <c r="BR112" s="123">
        <f t="shared" ref="BR112" si="519">J112/J126</f>
        <v>4.1887174867695082E-2</v>
      </c>
      <c r="BS112" s="124">
        <f t="shared" ref="BS112" si="520">K112/K126</f>
        <v>4.1528239202657809E-2</v>
      </c>
      <c r="BT112" s="125">
        <f t="shared" ref="BT112" si="521">L112/L126</f>
        <v>3.0392602698196151E-2</v>
      </c>
      <c r="BU112" s="123">
        <f t="shared" ref="BU112" si="522">M112/M126</f>
        <v>4.7420547859336803E-2</v>
      </c>
      <c r="BV112" s="127">
        <f t="shared" ref="BV112" si="523">N112/N126</f>
        <v>3.954753099847727E-2</v>
      </c>
      <c r="BW112" s="128">
        <f t="shared" ref="BW112" si="524">O112/O126</f>
        <v>4.0836217527946854E-2</v>
      </c>
      <c r="BX112" s="123">
        <f t="shared" ref="BX112" si="525">P112/P126</f>
        <v>3.7837043567702594E-2</v>
      </c>
      <c r="BY112" s="124">
        <f t="shared" ref="BY112" si="526">Q112/Q126</f>
        <v>4.025423728813559E-2</v>
      </c>
      <c r="BZ112" s="125">
        <f t="shared" ref="BZ112" si="527">R112/R126</f>
        <v>4.6187943262411345E-2</v>
      </c>
      <c r="CA112" s="126">
        <f t="shared" ref="CA112" si="528">S112/S126</f>
        <v>4.0480264818918844E-2</v>
      </c>
      <c r="CB112" s="123">
        <f t="shared" ref="CB112" si="529">T112/T126</f>
        <v>2.7889225951658676E-2</v>
      </c>
      <c r="CC112" s="124">
        <f t="shared" ref="CC112" si="530">U112/U126</f>
        <v>3.2846072560760831E-2</v>
      </c>
      <c r="CD112" s="125">
        <f t="shared" ref="CD112" si="531">V112/V126</f>
        <v>3.3439490445859872E-2</v>
      </c>
      <c r="CE112" s="126">
        <f t="shared" ref="CE112" si="532">W112/W126</f>
        <v>4.8604518701348014E-2</v>
      </c>
      <c r="CF112" s="123">
        <f t="shared" ref="CF112" si="533">X112/X126</f>
        <v>3.69720731875086E-2</v>
      </c>
      <c r="CG112" s="124">
        <f t="shared" ref="CG112" si="534">Y112/Y126</f>
        <v>3.3953156711096485E-2</v>
      </c>
      <c r="CH112" s="125">
        <f t="shared" ref="CH112" si="535">Z112/Z126</f>
        <v>4.7452224011688721E-2</v>
      </c>
      <c r="CI112" s="123">
        <f t="shared" ref="CI112" si="536">AA112/AA126</f>
        <v>4.5310216218940574E-2</v>
      </c>
      <c r="CJ112" s="129">
        <f t="shared" ref="CJ112" si="537">AB112/AB126</f>
        <v>4.1237260250557309E-2</v>
      </c>
      <c r="CK112" s="130">
        <f t="shared" ref="CK112" si="538">AC112/AC126</f>
        <v>4.1559690003640577E-2</v>
      </c>
    </row>
    <row r="113" spans="1:89" ht="14.4" thickTop="1" thickBot="1" x14ac:dyDescent="0.3">
      <c r="A113" s="131" t="s">
        <v>27</v>
      </c>
      <c r="B113" s="197">
        <v>1625</v>
      </c>
      <c r="C113" s="181">
        <v>1637</v>
      </c>
      <c r="D113" s="182">
        <v>874</v>
      </c>
      <c r="E113" s="183">
        <v>860</v>
      </c>
      <c r="F113" s="180">
        <v>1128</v>
      </c>
      <c r="G113" s="184">
        <v>975</v>
      </c>
      <c r="H113" s="182">
        <v>2291</v>
      </c>
      <c r="I113" s="183">
        <v>2319</v>
      </c>
      <c r="J113" s="180">
        <v>469</v>
      </c>
      <c r="K113" s="181">
        <v>375</v>
      </c>
      <c r="L113" s="182">
        <v>1244</v>
      </c>
      <c r="M113" s="180">
        <v>1205</v>
      </c>
      <c r="N113" s="185">
        <v>1950</v>
      </c>
      <c r="O113" s="198">
        <v>1935</v>
      </c>
      <c r="P113" s="180">
        <v>1314</v>
      </c>
      <c r="Q113" s="181">
        <v>1125</v>
      </c>
      <c r="R113" s="182">
        <v>1408</v>
      </c>
      <c r="S113" s="183">
        <v>1522</v>
      </c>
      <c r="T113" s="180">
        <v>405</v>
      </c>
      <c r="U113" s="184">
        <v>368</v>
      </c>
      <c r="V113" s="182">
        <v>1370</v>
      </c>
      <c r="W113" s="199">
        <v>1777</v>
      </c>
      <c r="X113" s="180">
        <v>1185</v>
      </c>
      <c r="Y113" s="184">
        <v>576</v>
      </c>
      <c r="Z113" s="182">
        <v>2639</v>
      </c>
      <c r="AA113" s="180">
        <v>3063</v>
      </c>
      <c r="AB113" s="162">
        <f t="shared" si="233"/>
        <v>17902</v>
      </c>
      <c r="AC113" s="165">
        <f t="shared" si="264"/>
        <v>17737</v>
      </c>
      <c r="AE113" s="251" t="s">
        <v>13</v>
      </c>
      <c r="AF113" s="14">
        <f t="shared" ref="AF113:BG113" si="539">SUM(AF110:AF112)</f>
        <v>4352</v>
      </c>
      <c r="AG113" s="1">
        <f t="shared" si="539"/>
        <v>9461</v>
      </c>
      <c r="AH113" s="14">
        <f t="shared" si="539"/>
        <v>3218</v>
      </c>
      <c r="AI113" s="1">
        <f t="shared" si="539"/>
        <v>3472</v>
      </c>
      <c r="AJ113" s="14">
        <f t="shared" si="539"/>
        <v>2974</v>
      </c>
      <c r="AK113" s="1">
        <f t="shared" si="539"/>
        <v>5415</v>
      </c>
      <c r="AL113" s="14">
        <f t="shared" si="539"/>
        <v>5936</v>
      </c>
      <c r="AM113" s="1">
        <f t="shared" si="539"/>
        <v>10648</v>
      </c>
      <c r="AN113" s="14">
        <f t="shared" si="539"/>
        <v>2246</v>
      </c>
      <c r="AO113" s="1">
        <f t="shared" si="539"/>
        <v>743</v>
      </c>
      <c r="AP113" s="14">
        <f t="shared" si="539"/>
        <v>7669</v>
      </c>
      <c r="AQ113" s="1">
        <f t="shared" si="539"/>
        <v>2151</v>
      </c>
      <c r="AR113" s="14">
        <f t="shared" si="539"/>
        <v>9067</v>
      </c>
      <c r="AS113" s="1">
        <f t="shared" si="539"/>
        <v>5954</v>
      </c>
      <c r="AT113" s="14">
        <f t="shared" si="539"/>
        <v>5161</v>
      </c>
      <c r="AU113" s="1">
        <f t="shared" si="539"/>
        <v>4541</v>
      </c>
      <c r="AV113" s="14">
        <f t="shared" si="539"/>
        <v>4747</v>
      </c>
      <c r="AW113" s="1">
        <f t="shared" si="539"/>
        <v>6857</v>
      </c>
      <c r="AX113" s="14">
        <f t="shared" si="539"/>
        <v>3354</v>
      </c>
      <c r="AY113" s="1">
        <f t="shared" si="539"/>
        <v>706</v>
      </c>
      <c r="AZ113" s="14">
        <f t="shared" si="539"/>
        <v>7514</v>
      </c>
      <c r="BA113" s="1">
        <f t="shared" si="539"/>
        <v>4941</v>
      </c>
      <c r="BB113" s="14">
        <f t="shared" si="539"/>
        <v>5750</v>
      </c>
      <c r="BC113" s="1">
        <f t="shared" si="539"/>
        <v>1978</v>
      </c>
      <c r="BD113" s="14">
        <f t="shared" si="539"/>
        <v>7784</v>
      </c>
      <c r="BE113" s="1">
        <f t="shared" si="539"/>
        <v>11644</v>
      </c>
      <c r="BF113" s="166">
        <f t="shared" si="539"/>
        <v>69772</v>
      </c>
      <c r="BG113" s="167">
        <f t="shared" si="539"/>
        <v>68511</v>
      </c>
      <c r="BI113" s="131" t="s">
        <v>27</v>
      </c>
      <c r="BJ113" s="123">
        <f>B113/B126</f>
        <v>3.5461766759776539E-2</v>
      </c>
      <c r="BK113" s="124">
        <f t="shared" ref="BK113" si="540">C113/C126</f>
        <v>4.3328657261586509E-2</v>
      </c>
      <c r="BL113" s="125">
        <f t="shared" ref="BL113" si="541">D113/D126</f>
        <v>3.6282120469924031E-2</v>
      </c>
      <c r="BM113" s="126">
        <f t="shared" ref="BM113" si="542">E113/E126</f>
        <v>4.2078481260397302E-2</v>
      </c>
      <c r="BN113" s="123">
        <f t="shared" ref="BN113" si="543">F113/F126</f>
        <v>3.7249851396869427E-2</v>
      </c>
      <c r="BO113" s="124">
        <f t="shared" ref="BO113" si="544">G113/G126</f>
        <v>4.0882217283743555E-2</v>
      </c>
      <c r="BP113" s="125">
        <f t="shared" ref="BP113" si="545">H113/H126</f>
        <v>4.7306366020359703E-2</v>
      </c>
      <c r="BQ113" s="126">
        <f t="shared" ref="BQ113" si="546">I113/I126</f>
        <v>4.6171305698243938E-2</v>
      </c>
      <c r="BR113" s="123">
        <f t="shared" ref="BR113" si="547">J113/J126</f>
        <v>5.2809368314379011E-2</v>
      </c>
      <c r="BS113" s="124">
        <f t="shared" ref="BS113" si="548">K113/K126</f>
        <v>3.8932724252491696E-2</v>
      </c>
      <c r="BT113" s="125">
        <f t="shared" ref="BT113" si="549">L113/L126</f>
        <v>4.7142640594209487E-2</v>
      </c>
      <c r="BU113" s="123">
        <f t="shared" ref="BU113" si="550">M113/M126</f>
        <v>3.7767191123926534E-2</v>
      </c>
      <c r="BV113" s="127">
        <f t="shared" ref="BV113" si="551">N113/N126</f>
        <v>4.2418968892756148E-2</v>
      </c>
      <c r="BW113" s="128">
        <f t="shared" ref="BW113" si="552">O113/O126</f>
        <v>3.8489079842463303E-2</v>
      </c>
      <c r="BX113" s="123">
        <f t="shared" ref="BX113" si="553">P113/P126</f>
        <v>4.8269781794137094E-2</v>
      </c>
      <c r="BY113" s="124">
        <f t="shared" ref="BY113" si="554">Q113/Q126</f>
        <v>3.8443138326954618E-2</v>
      </c>
      <c r="BZ113" s="125">
        <f t="shared" ref="BZ113" si="555">R113/R126</f>
        <v>4.1607565011820329E-2</v>
      </c>
      <c r="CA113" s="126">
        <f t="shared" ref="CA113" si="556">S113/S126</f>
        <v>4.2696440093135467E-2</v>
      </c>
      <c r="CB113" s="123">
        <f t="shared" ref="CB113" si="557">T113/T126</f>
        <v>3.9632057931304435E-2</v>
      </c>
      <c r="CC113" s="124">
        <f t="shared" ref="CC113" si="558">U113/U126</f>
        <v>3.240577668193026E-2</v>
      </c>
      <c r="CD113" s="125">
        <f t="shared" ref="CD113" si="559">V113/V126</f>
        <v>4.4520993110620043E-2</v>
      </c>
      <c r="CE113" s="126">
        <f t="shared" ref="CE113" si="560">W113/W126</f>
        <v>4.2172963736472377E-2</v>
      </c>
      <c r="CF113" s="123">
        <f t="shared" ref="CF113" si="561">X113/X126</f>
        <v>4.0755262071811807E-2</v>
      </c>
      <c r="CG113" s="124">
        <f t="shared" ref="CG113" si="562">Y113/Y126</f>
        <v>3.1594536778015471E-2</v>
      </c>
      <c r="CH113" s="125">
        <f t="shared" ref="CH113" si="563">Z113/Z126</f>
        <v>4.3816101877832934E-2</v>
      </c>
      <c r="CI113" s="123">
        <f t="shared" ref="CI113" si="564">AA113/AA126</f>
        <v>5.1459099843757877E-2</v>
      </c>
      <c r="CJ113" s="129">
        <f t="shared" ref="CJ113" si="565">AB113/AB126</f>
        <v>4.2500255210447722E-2</v>
      </c>
      <c r="CK113" s="130">
        <f t="shared" ref="CK113" si="566">AC113/AC126</f>
        <v>4.2204524309777447E-2</v>
      </c>
    </row>
    <row r="114" spans="1:89" ht="13.8" thickTop="1" x14ac:dyDescent="0.25">
      <c r="A114" s="139" t="s">
        <v>28</v>
      </c>
      <c r="B114" s="194">
        <v>1543</v>
      </c>
      <c r="C114" s="188">
        <v>2146</v>
      </c>
      <c r="D114" s="189">
        <v>940</v>
      </c>
      <c r="E114" s="190">
        <v>1099</v>
      </c>
      <c r="F114" s="187">
        <v>1067</v>
      </c>
      <c r="G114" s="191">
        <v>1294</v>
      </c>
      <c r="H114" s="189">
        <v>2281</v>
      </c>
      <c r="I114" s="190">
        <v>2828</v>
      </c>
      <c r="J114" s="187">
        <v>677</v>
      </c>
      <c r="K114" s="188">
        <v>350</v>
      </c>
      <c r="L114" s="189">
        <v>1784</v>
      </c>
      <c r="M114" s="187">
        <v>1078</v>
      </c>
      <c r="N114" s="192">
        <v>2349</v>
      </c>
      <c r="O114" s="195">
        <v>1924</v>
      </c>
      <c r="P114" s="187">
        <v>1541</v>
      </c>
      <c r="Q114" s="188">
        <v>1092</v>
      </c>
      <c r="R114" s="189">
        <v>1446</v>
      </c>
      <c r="S114" s="190">
        <v>1769</v>
      </c>
      <c r="T114" s="187">
        <v>532</v>
      </c>
      <c r="U114" s="191">
        <v>266</v>
      </c>
      <c r="V114" s="189">
        <v>1893</v>
      </c>
      <c r="W114" s="196">
        <v>1599</v>
      </c>
      <c r="X114" s="187">
        <v>1428</v>
      </c>
      <c r="Y114" s="191">
        <v>577</v>
      </c>
      <c r="Z114" s="189">
        <v>2835</v>
      </c>
      <c r="AA114" s="187">
        <v>3128</v>
      </c>
      <c r="AB114" s="162">
        <f t="shared" si="233"/>
        <v>20316</v>
      </c>
      <c r="AC114" s="165">
        <f t="shared" si="264"/>
        <v>19150</v>
      </c>
      <c r="BI114" s="139" t="s">
        <v>28</v>
      </c>
      <c r="BJ114" s="123">
        <f>B114/B126</f>
        <v>3.3672311452513967E-2</v>
      </c>
      <c r="BK114" s="124">
        <f t="shared" ref="BK114" si="567">C114/C126</f>
        <v>5.6801037558561182E-2</v>
      </c>
      <c r="BL114" s="125">
        <f t="shared" ref="BL114" si="568">D114/D126</f>
        <v>3.9021960230810747E-2</v>
      </c>
      <c r="BM114" s="126">
        <f t="shared" ref="BM114" si="569">E114/E126</f>
        <v>5.3772384773461197E-2</v>
      </c>
      <c r="BN114" s="123">
        <f t="shared" ref="BN114" si="570">F114/F126</f>
        <v>3.5235453404662838E-2</v>
      </c>
      <c r="BO114" s="124">
        <f t="shared" ref="BO114" si="571">G114/G126</f>
        <v>5.4258040169399134E-2</v>
      </c>
      <c r="BP114" s="125">
        <f t="shared" ref="BP114" si="572">H114/H126</f>
        <v>4.7099878172169568E-2</v>
      </c>
      <c r="BQ114" s="126">
        <f t="shared" ref="BQ114" si="573">I114/I126</f>
        <v>5.630549914386971E-2</v>
      </c>
      <c r="BR114" s="123">
        <f t="shared" ref="BR114" si="574">J114/J126</f>
        <v>7.6230154261907448E-2</v>
      </c>
      <c r="BS114" s="124">
        <f t="shared" ref="BS114" si="575">K114/K126</f>
        <v>3.6337209302325583E-2</v>
      </c>
      <c r="BT114" s="125">
        <f t="shared" ref="BT114" si="576">L114/L126</f>
        <v>6.7606487797483711E-2</v>
      </c>
      <c r="BU114" s="123">
        <f t="shared" ref="BU114" si="577">M114/M126</f>
        <v>3.3786748573935939E-2</v>
      </c>
      <c r="BV114" s="127">
        <f t="shared" ref="BV114" si="578">N114/N126</f>
        <v>5.1098542527735477E-2</v>
      </c>
      <c r="BW114" s="128">
        <f t="shared" ref="BW114" si="579">O114/O126</f>
        <v>3.827027887178263E-2</v>
      </c>
      <c r="BX114" s="123">
        <f t="shared" ref="BX114" si="580">P114/P126</f>
        <v>5.6608625376533689E-2</v>
      </c>
      <c r="BY114" s="124">
        <f t="shared" ref="BY114" si="581">Q114/Q126</f>
        <v>3.7315472936030616E-2</v>
      </c>
      <c r="BZ114" s="125">
        <f t="shared" ref="BZ114" si="582">R114/R126</f>
        <v>4.2730496453900708E-2</v>
      </c>
      <c r="CA114" s="126">
        <f t="shared" ref="CA114" si="583">S114/S126</f>
        <v>4.962549443150896E-2</v>
      </c>
      <c r="CB114" s="123">
        <f t="shared" ref="CB114" si="584">T114/T126</f>
        <v>5.205988844309619E-2</v>
      </c>
      <c r="CC114" s="124">
        <f t="shared" ref="CC114" si="585">U114/U126</f>
        <v>2.3423740753786546E-2</v>
      </c>
      <c r="CD114" s="125">
        <f t="shared" ref="CD114" si="586">V114/V126</f>
        <v>6.1516963473287403E-2</v>
      </c>
      <c r="CE114" s="126">
        <f t="shared" ref="CE114" si="587">W114/W126</f>
        <v>3.7948547560280994E-2</v>
      </c>
      <c r="CF114" s="123">
        <f t="shared" ref="CF114" si="588">X114/X126</f>
        <v>4.9112670243499794E-2</v>
      </c>
      <c r="CG114" s="124">
        <f t="shared" ref="CG114" si="589">Y114/Y126</f>
        <v>3.1649388404366187E-2</v>
      </c>
      <c r="CH114" s="125">
        <f t="shared" ref="CH114" si="590">Z114/Z126</f>
        <v>4.7070348171146789E-2</v>
      </c>
      <c r="CI114" s="123">
        <f t="shared" ref="CI114" si="591">AA114/AA126</f>
        <v>5.2551114695159856E-2</v>
      </c>
      <c r="CJ114" s="129">
        <f t="shared" ref="CJ114" si="592">AB114/AB126</f>
        <v>4.8231213543484301E-2</v>
      </c>
      <c r="CK114" s="130">
        <f t="shared" ref="CK114" si="593">AC114/AC126</f>
        <v>4.5566704658749402E-2</v>
      </c>
    </row>
    <row r="115" spans="1:89" x14ac:dyDescent="0.25">
      <c r="A115" s="131" t="s">
        <v>29</v>
      </c>
      <c r="B115" s="197">
        <v>1926</v>
      </c>
      <c r="C115" s="181">
        <v>3052</v>
      </c>
      <c r="D115" s="182">
        <v>1492</v>
      </c>
      <c r="E115" s="183">
        <v>1274</v>
      </c>
      <c r="F115" s="180">
        <v>1462</v>
      </c>
      <c r="G115" s="184">
        <v>1867</v>
      </c>
      <c r="H115" s="182">
        <v>2529</v>
      </c>
      <c r="I115" s="183">
        <v>3904</v>
      </c>
      <c r="J115" s="180">
        <v>978</v>
      </c>
      <c r="K115" s="181">
        <v>319</v>
      </c>
      <c r="L115" s="182">
        <v>2415</v>
      </c>
      <c r="M115" s="180">
        <v>1050</v>
      </c>
      <c r="N115" s="185">
        <v>3583</v>
      </c>
      <c r="O115" s="198">
        <v>2308</v>
      </c>
      <c r="P115" s="180">
        <v>1887</v>
      </c>
      <c r="Q115" s="181">
        <v>1347</v>
      </c>
      <c r="R115" s="182">
        <v>1865</v>
      </c>
      <c r="S115" s="183">
        <v>2521</v>
      </c>
      <c r="T115" s="180">
        <v>1282</v>
      </c>
      <c r="U115" s="184">
        <v>284</v>
      </c>
      <c r="V115" s="182">
        <v>2848</v>
      </c>
      <c r="W115" s="199">
        <v>1850</v>
      </c>
      <c r="X115" s="180">
        <v>2033</v>
      </c>
      <c r="Y115" s="184">
        <v>743</v>
      </c>
      <c r="Z115" s="182">
        <v>3408</v>
      </c>
      <c r="AA115" s="180">
        <v>4324</v>
      </c>
      <c r="AB115" s="162">
        <f t="shared" si="233"/>
        <v>27708</v>
      </c>
      <c r="AC115" s="165">
        <f t="shared" si="264"/>
        <v>24843</v>
      </c>
      <c r="BI115" s="131" t="s">
        <v>29</v>
      </c>
      <c r="BJ115" s="123">
        <f>B115/B126</f>
        <v>4.2030377094972066E-2</v>
      </c>
      <c r="BK115" s="124">
        <f t="shared" ref="BK115" si="594">C115/C126</f>
        <v>8.0781345120563244E-2</v>
      </c>
      <c r="BL115" s="125">
        <f t="shared" ref="BL115" si="595">D115/D126</f>
        <v>6.1936983685499603E-2</v>
      </c>
      <c r="BM115" s="126">
        <f t="shared" ref="BM115" si="596">E115/E126</f>
        <v>6.2334866425286233E-2</v>
      </c>
      <c r="BN115" s="123">
        <f t="shared" ref="BN115" si="597">F115/F126</f>
        <v>4.8279505977148141E-2</v>
      </c>
      <c r="BO115" s="124">
        <f t="shared" ref="BO115" si="598">G115/G126</f>
        <v>7.8284204788460737E-2</v>
      </c>
      <c r="BP115" s="125">
        <f t="shared" ref="BP115" si="599">H115/H126</f>
        <v>5.2220776807284888E-2</v>
      </c>
      <c r="BQ115" s="126">
        <f t="shared" ref="BQ115" si="600">I115/I126</f>
        <v>7.772866642774659E-2</v>
      </c>
      <c r="BR115" s="123">
        <f t="shared" ref="BR115" si="601">J115/J126</f>
        <v>0.11012273392635964</v>
      </c>
      <c r="BS115" s="124">
        <f t="shared" ref="BS115" si="602">K115/K126</f>
        <v>3.31187707641196E-2</v>
      </c>
      <c r="BT115" s="125">
        <f t="shared" ref="BT115" si="603">L115/L126</f>
        <v>9.1518872214643013E-2</v>
      </c>
      <c r="BU115" s="123">
        <f t="shared" ref="BU115" si="604">M115/M126</f>
        <v>3.2909170688898641E-2</v>
      </c>
      <c r="BV115" s="127">
        <f t="shared" ref="BV115" si="605">N115/N126</f>
        <v>7.7942136175766799E-2</v>
      </c>
      <c r="BW115" s="128">
        <f t="shared" ref="BW115" si="606">O115/O126</f>
        <v>4.5908421848271472E-2</v>
      </c>
      <c r="BX115" s="123">
        <f t="shared" ref="BX115" si="607">P115/P126</f>
        <v>6.931893321578135E-2</v>
      </c>
      <c r="BY115" s="124">
        <f t="shared" ref="BY115" si="608">Q115/Q126</f>
        <v>4.6029250956806995E-2</v>
      </c>
      <c r="BZ115" s="125">
        <f t="shared" ref="BZ115" si="609">R115/R126</f>
        <v>5.5112293144208041E-2</v>
      </c>
      <c r="CA115" s="126">
        <f t="shared" ref="CA115" si="610">S115/S126</f>
        <v>7.0721238813925433E-2</v>
      </c>
      <c r="CB115" s="123">
        <f t="shared" ref="CB115" si="611">T115/T126</f>
        <v>0.12545258831588219</v>
      </c>
      <c r="CC115" s="124">
        <f t="shared" ref="CC115" si="612">U115/U126</f>
        <v>2.500880591757661E-2</v>
      </c>
      <c r="CD115" s="125">
        <f t="shared" ref="CD115" si="613">V115/V126</f>
        <v>9.2551670349668533E-2</v>
      </c>
      <c r="CE115" s="126">
        <f t="shared" ref="CE115" si="614">W115/W126</f>
        <v>4.3905449022213786E-2</v>
      </c>
      <c r="CF115" s="123">
        <f t="shared" ref="CF115" si="615">X115/X126</f>
        <v>6.9920209107167425E-2</v>
      </c>
      <c r="CG115" s="124">
        <f t="shared" ref="CG115" si="616">Y115/Y126</f>
        <v>4.0754758378585929E-2</v>
      </c>
      <c r="CH115" s="125">
        <f t="shared" ref="CH115" si="617">Z115/Z126</f>
        <v>5.6584037589865348E-2</v>
      </c>
      <c r="CI115" s="123">
        <f t="shared" ref="CI115" si="618">AA115/AA126</f>
        <v>7.2644187960956272E-2</v>
      </c>
      <c r="CJ115" s="129">
        <f t="shared" ref="CJ115" si="619">AB115/AB126</f>
        <v>6.5780196144066896E-2</v>
      </c>
      <c r="CK115" s="130">
        <f t="shared" ref="CK115" si="620">AC115/AC126</f>
        <v>5.911298401239224E-2</v>
      </c>
    </row>
    <row r="116" spans="1:89" x14ac:dyDescent="0.25">
      <c r="A116" s="139" t="s">
        <v>30</v>
      </c>
      <c r="B116" s="280">
        <v>2167</v>
      </c>
      <c r="C116" s="267">
        <v>4362</v>
      </c>
      <c r="D116" s="268">
        <v>1888</v>
      </c>
      <c r="E116" s="269">
        <v>1641</v>
      </c>
      <c r="F116" s="266">
        <v>1622</v>
      </c>
      <c r="G116" s="270">
        <v>2616</v>
      </c>
      <c r="H116" s="268">
        <v>2968</v>
      </c>
      <c r="I116" s="269">
        <v>4985</v>
      </c>
      <c r="J116" s="266">
        <v>1311</v>
      </c>
      <c r="K116" s="267">
        <v>397</v>
      </c>
      <c r="L116" s="268">
        <v>3708</v>
      </c>
      <c r="M116" s="266">
        <v>1104</v>
      </c>
      <c r="N116" s="271">
        <v>4244</v>
      </c>
      <c r="O116" s="281">
        <v>2971</v>
      </c>
      <c r="P116" s="266">
        <v>2532</v>
      </c>
      <c r="Q116" s="267">
        <v>2004</v>
      </c>
      <c r="R116" s="268">
        <v>2387</v>
      </c>
      <c r="S116" s="269">
        <v>3301</v>
      </c>
      <c r="T116" s="266">
        <v>1666</v>
      </c>
      <c r="U116" s="270">
        <v>365</v>
      </c>
      <c r="V116" s="268">
        <v>3368</v>
      </c>
      <c r="W116" s="282">
        <v>2537</v>
      </c>
      <c r="X116" s="266">
        <v>2931</v>
      </c>
      <c r="Y116" s="270">
        <v>960</v>
      </c>
      <c r="Z116" s="268">
        <v>3898</v>
      </c>
      <c r="AA116" s="266">
        <v>5489</v>
      </c>
      <c r="AB116" s="286">
        <f t="shared" si="233"/>
        <v>34690</v>
      </c>
      <c r="AC116" s="287">
        <f t="shared" si="264"/>
        <v>32732</v>
      </c>
      <c r="BI116" s="139" t="s">
        <v>30</v>
      </c>
      <c r="BJ116" s="123">
        <f>B116/B126</f>
        <v>4.7289629888268153E-2</v>
      </c>
      <c r="BK116" s="124">
        <f t="shared" ref="BK116" si="621">C116/C126</f>
        <v>0.11545485826208941</v>
      </c>
      <c r="BL116" s="125">
        <f t="shared" ref="BL116" si="622">D116/D126</f>
        <v>7.8376022250819882E-2</v>
      </c>
      <c r="BM116" s="126">
        <f t="shared" ref="BM116" si="623">E116/E126</f>
        <v>8.0291613660827876E-2</v>
      </c>
      <c r="BN116" s="123">
        <f t="shared" ref="BN116" si="624">F116/F126</f>
        <v>5.3563172841952313E-2</v>
      </c>
      <c r="BO116" s="124">
        <f t="shared" ref="BO116" si="625">G116/G126</f>
        <v>0.10969013375822885</v>
      </c>
      <c r="BP116" s="125">
        <f t="shared" ref="BP116" si="626">H116/H126</f>
        <v>6.1285593342831776E-2</v>
      </c>
      <c r="BQ116" s="126">
        <f t="shared" ref="BQ116" si="627">I116/I126</f>
        <v>9.9251383745470476E-2</v>
      </c>
      <c r="BR116" s="123">
        <f t="shared" ref="BR116" si="628">J116/J126</f>
        <v>0.14761851142889315</v>
      </c>
      <c r="BS116" s="124">
        <f t="shared" ref="BS116" si="629">K116/K126</f>
        <v>4.1216777408637877E-2</v>
      </c>
      <c r="BT116" s="125">
        <f t="shared" ref="BT116" si="630">L116/L126</f>
        <v>0.14051841746248295</v>
      </c>
      <c r="BU116" s="123">
        <f t="shared" ref="BU116" si="631">M116/M126</f>
        <v>3.4601642324327712E-2</v>
      </c>
      <c r="BV116" s="127">
        <f t="shared" ref="BV116" si="632">N116/N126</f>
        <v>9.2321078964542086E-2</v>
      </c>
      <c r="BW116" s="128">
        <f t="shared" ref="BW116" si="633">O116/O126</f>
        <v>5.9096153081115488E-2</v>
      </c>
      <c r="BX116" s="123">
        <f t="shared" ref="BX116" si="634">P116/P126</f>
        <v>9.3013004187789294E-2</v>
      </c>
      <c r="BY116" s="124">
        <f t="shared" ref="BY116" si="635">Q116/Q126</f>
        <v>6.8480043739748503E-2</v>
      </c>
      <c r="BZ116" s="125">
        <f t="shared" ref="BZ116" si="636">R116/R126</f>
        <v>7.0537825059101653E-2</v>
      </c>
      <c r="CA116" s="126">
        <f t="shared" ref="CA116" si="637">S116/S126</f>
        <v>9.2602463040368052E-2</v>
      </c>
      <c r="CB116" s="123">
        <f t="shared" ref="CB116" si="638">T116/T126</f>
        <v>0.16302965065074859</v>
      </c>
      <c r="CC116" s="124">
        <f t="shared" ref="CC116" si="639">U116/U126</f>
        <v>3.2141599154631911E-2</v>
      </c>
      <c r="CD116" s="125">
        <f t="shared" ref="CD116" si="640">V116/V126</f>
        <v>0.10945014948654622</v>
      </c>
      <c r="CE116" s="126">
        <f t="shared" ref="CE116" si="641">W116/W126</f>
        <v>6.0209796848300738E-2</v>
      </c>
      <c r="CF116" s="123">
        <f t="shared" ref="CF116" si="642">X116/X126</f>
        <v>0.10080478745356995</v>
      </c>
      <c r="CG116" s="124">
        <f t="shared" ref="CG116" si="643">Y116/Y126</f>
        <v>5.2657561296692447E-2</v>
      </c>
      <c r="CH116" s="125">
        <f t="shared" ref="CH116" si="644">Z116/Z126</f>
        <v>6.4719653323149981E-2</v>
      </c>
      <c r="CI116" s="123">
        <f t="shared" ref="CI116" si="645">AA116/AA126</f>
        <v>9.2216454143776355E-2</v>
      </c>
      <c r="CJ116" s="129">
        <f t="shared" ref="CJ116" si="646">AB116/AB126</f>
        <v>8.2355817967290329E-2</v>
      </c>
      <c r="CK116" s="130">
        <f t="shared" ref="CK116" si="647">AC116/AC126</f>
        <v>7.7884562761889584E-2</v>
      </c>
    </row>
    <row r="117" spans="1:89" x14ac:dyDescent="0.25">
      <c r="A117" s="131" t="s">
        <v>31</v>
      </c>
      <c r="B117" s="283">
        <v>2185</v>
      </c>
      <c r="C117" s="274">
        <v>5099</v>
      </c>
      <c r="D117" s="275">
        <v>1330</v>
      </c>
      <c r="E117" s="276">
        <v>1831</v>
      </c>
      <c r="F117" s="273">
        <v>1352</v>
      </c>
      <c r="G117" s="277">
        <v>2799</v>
      </c>
      <c r="H117" s="275">
        <v>2968</v>
      </c>
      <c r="I117" s="276">
        <v>5663</v>
      </c>
      <c r="J117" s="273">
        <v>935</v>
      </c>
      <c r="K117" s="274">
        <v>346</v>
      </c>
      <c r="L117" s="275">
        <v>3961</v>
      </c>
      <c r="M117" s="273">
        <v>1047</v>
      </c>
      <c r="N117" s="278">
        <v>4823</v>
      </c>
      <c r="O117" s="284">
        <v>2983</v>
      </c>
      <c r="P117" s="273">
        <v>2629</v>
      </c>
      <c r="Q117" s="274">
        <v>2537</v>
      </c>
      <c r="R117" s="275">
        <v>2360</v>
      </c>
      <c r="S117" s="276">
        <v>3556</v>
      </c>
      <c r="T117" s="273">
        <v>1688</v>
      </c>
      <c r="U117" s="277">
        <v>341</v>
      </c>
      <c r="V117" s="275">
        <v>4146</v>
      </c>
      <c r="W117" s="285">
        <v>2404</v>
      </c>
      <c r="X117" s="273">
        <v>2819</v>
      </c>
      <c r="Y117" s="277">
        <v>1018</v>
      </c>
      <c r="Z117" s="275">
        <v>3886</v>
      </c>
      <c r="AA117" s="273">
        <v>6155</v>
      </c>
      <c r="AB117" s="286">
        <f t="shared" si="233"/>
        <v>35082</v>
      </c>
      <c r="AC117" s="287">
        <f t="shared" si="264"/>
        <v>35779</v>
      </c>
      <c r="BI117" s="131" t="s">
        <v>31</v>
      </c>
      <c r="BJ117" s="123">
        <f>B117/B126</f>
        <v>4.7682437150837989E-2</v>
      </c>
      <c r="BK117" s="124">
        <f t="shared" ref="BK117" si="648">C117/C126</f>
        <v>0.13496201794552817</v>
      </c>
      <c r="BL117" s="125">
        <f t="shared" ref="BL117" si="649">D117/D126</f>
        <v>5.5211922454232225E-2</v>
      </c>
      <c r="BM117" s="126">
        <f t="shared" ref="BM117" si="650">E117/E126</f>
        <v>8.9588022311380758E-2</v>
      </c>
      <c r="BN117" s="123">
        <f t="shared" ref="BN117" si="651">F117/F126</f>
        <v>4.4646985007595272E-2</v>
      </c>
      <c r="BO117" s="124">
        <f t="shared" ref="BO117" si="652">G117/G126</f>
        <v>0.11736341146379303</v>
      </c>
      <c r="BP117" s="125">
        <f t="shared" ref="BP117" si="653">H117/H126</f>
        <v>6.1285593342831776E-2</v>
      </c>
      <c r="BQ117" s="126">
        <f t="shared" ref="BQ117" si="654">I117/I126</f>
        <v>0.11275036833512524</v>
      </c>
      <c r="BR117" s="123">
        <f t="shared" ref="BR117" si="655">J117/J126</f>
        <v>0.1052809368314379</v>
      </c>
      <c r="BS117" s="124">
        <f t="shared" ref="BS117" si="656">K117/K126</f>
        <v>3.5921926910299003E-2</v>
      </c>
      <c r="BT117" s="125">
        <f t="shared" ref="BT117" si="657">L117/L126</f>
        <v>0.15010610883735032</v>
      </c>
      <c r="BU117" s="123">
        <f t="shared" ref="BU117" si="658">M117/M126</f>
        <v>3.2815144486930355E-2</v>
      </c>
      <c r="BV117" s="127">
        <f t="shared" ref="BV117" si="659">N117/N126</f>
        <v>0.10491624972808353</v>
      </c>
      <c r="BW117" s="128">
        <f t="shared" ref="BW117" si="660">O117/O126</f>
        <v>5.9334845049130766E-2</v>
      </c>
      <c r="BX117" s="123">
        <f t="shared" ref="BX117" si="661">P117/P126</f>
        <v>9.6576298582029235E-2</v>
      </c>
      <c r="BY117" s="124">
        <f t="shared" ref="BY117" si="662">Q117/Q126</f>
        <v>8.669354838709678E-2</v>
      </c>
      <c r="BZ117" s="125">
        <f t="shared" ref="BZ117" si="663">R117/R126</f>
        <v>6.9739952718676126E-2</v>
      </c>
      <c r="CA117" s="126">
        <f t="shared" ref="CA117" si="664">S117/S126</f>
        <v>9.9755940191320447E-2</v>
      </c>
      <c r="CB117" s="123">
        <f t="shared" ref="CB117" si="665">T117/T126</f>
        <v>0.16518250318035033</v>
      </c>
      <c r="CC117" s="124">
        <f t="shared" ref="CC117" si="666">U117/U126</f>
        <v>3.0028178936245157E-2</v>
      </c>
      <c r="CD117" s="125">
        <f t="shared" ref="CD117" si="667">V117/V126</f>
        <v>0.13473287404133627</v>
      </c>
      <c r="CE117" s="126">
        <f t="shared" ref="CE117" si="668">W117/W126</f>
        <v>5.7053351053730779E-2</v>
      </c>
      <c r="CF117" s="123">
        <f t="shared" ref="CF117" si="669">X117/X126</f>
        <v>9.6952813316824871E-2</v>
      </c>
      <c r="CG117" s="124">
        <f t="shared" ref="CG117" si="670">Y117/Y126</f>
        <v>5.5838955625034284E-2</v>
      </c>
      <c r="CH117" s="125">
        <f t="shared" ref="CH117" si="671">Z117/Z126</f>
        <v>6.4520413754171585E-2</v>
      </c>
      <c r="CI117" s="123">
        <f t="shared" ref="CI117" si="672">AA117/AA126</f>
        <v>0.10340540631352586</v>
      </c>
      <c r="CJ117" s="129">
        <f t="shared" ref="CJ117" si="673">AB117/AB126</f>
        <v>8.3286445832472744E-2</v>
      </c>
      <c r="CK117" s="130">
        <f t="shared" ref="CK117" si="674">AC117/AC126</f>
        <v>8.5134784646756917E-2</v>
      </c>
    </row>
    <row r="118" spans="1:89" x14ac:dyDescent="0.25">
      <c r="A118" s="139" t="s">
        <v>32</v>
      </c>
      <c r="B118" s="194">
        <v>2507</v>
      </c>
      <c r="C118" s="188">
        <v>3915</v>
      </c>
      <c r="D118" s="189">
        <v>1208</v>
      </c>
      <c r="E118" s="190">
        <v>1801</v>
      </c>
      <c r="F118" s="187">
        <v>1102</v>
      </c>
      <c r="G118" s="191">
        <v>2415</v>
      </c>
      <c r="H118" s="189">
        <v>2816</v>
      </c>
      <c r="I118" s="190">
        <v>5012</v>
      </c>
      <c r="J118" s="187">
        <v>608</v>
      </c>
      <c r="K118" s="188">
        <v>285</v>
      </c>
      <c r="L118" s="189">
        <v>2799</v>
      </c>
      <c r="M118" s="187">
        <v>1132</v>
      </c>
      <c r="N118" s="192">
        <v>4009</v>
      </c>
      <c r="O118" s="195">
        <v>2774</v>
      </c>
      <c r="P118" s="187">
        <v>1752</v>
      </c>
      <c r="Q118" s="188">
        <v>2249</v>
      </c>
      <c r="R118" s="189">
        <v>1944</v>
      </c>
      <c r="S118" s="190">
        <v>3074</v>
      </c>
      <c r="T118" s="187">
        <v>1029</v>
      </c>
      <c r="U118" s="191">
        <v>300</v>
      </c>
      <c r="V118" s="189">
        <v>3659</v>
      </c>
      <c r="W118" s="196">
        <v>2238</v>
      </c>
      <c r="X118" s="187">
        <v>1976</v>
      </c>
      <c r="Y118" s="191">
        <v>818</v>
      </c>
      <c r="Z118" s="189">
        <v>3448</v>
      </c>
      <c r="AA118" s="187">
        <v>4763</v>
      </c>
      <c r="AB118" s="162">
        <f t="shared" si="233"/>
        <v>28857</v>
      </c>
      <c r="AC118" s="165">
        <f t="shared" si="264"/>
        <v>30776</v>
      </c>
      <c r="BI118" s="139" t="s">
        <v>32</v>
      </c>
      <c r="BJ118" s="123">
        <f>B118/B126</f>
        <v>5.4709322625698324E-2</v>
      </c>
      <c r="BK118" s="124">
        <f t="shared" ref="BK118" si="675">C118/C126</f>
        <v>0.1036235144649427</v>
      </c>
      <c r="BL118" s="125">
        <f t="shared" ref="BL118" si="676">D118/D126</f>
        <v>5.0147370168956783E-2</v>
      </c>
      <c r="BM118" s="126">
        <f t="shared" ref="BM118" si="677">E118/E126</f>
        <v>8.8120168313925037E-2</v>
      </c>
      <c r="BN118" s="123">
        <f t="shared" ref="BN118" si="678">F118/F126</f>
        <v>3.6391255531338748E-2</v>
      </c>
      <c r="BO118" s="124">
        <f t="shared" ref="BO118" si="679">G118/G126</f>
        <v>0.10126210742588788</v>
      </c>
      <c r="BP118" s="125">
        <f t="shared" ref="BP118" si="680">H118/H126</f>
        <v>5.814697805034174E-2</v>
      </c>
      <c r="BQ118" s="126">
        <f t="shared" ref="BQ118" si="681">I118/I126</f>
        <v>9.9788953928244342E-2</v>
      </c>
      <c r="BR118" s="123">
        <f t="shared" ref="BR118" si="682">J118/J126</f>
        <v>6.846075892354464E-2</v>
      </c>
      <c r="BS118" s="124">
        <f t="shared" ref="BS118" si="683">K118/K126</f>
        <v>2.9588870431893687E-2</v>
      </c>
      <c r="BT118" s="125">
        <f t="shared" ref="BT118" si="684">L118/L126</f>
        <v>0.10607094133697136</v>
      </c>
      <c r="BU118" s="123">
        <f t="shared" ref="BU118" si="685">M118/M126</f>
        <v>3.547922020936501E-2</v>
      </c>
      <c r="BV118" s="127">
        <f t="shared" ref="BV118" si="686">N118/N126</f>
        <v>8.7209049380030448E-2</v>
      </c>
      <c r="BW118" s="128">
        <f t="shared" ref="BW118" si="687">O118/O126</f>
        <v>5.5177626606198037E-2</v>
      </c>
      <c r="BX118" s="123">
        <f t="shared" ref="BX118" si="688">P118/P126</f>
        <v>6.4359709058849454E-2</v>
      </c>
      <c r="BY118" s="124">
        <f t="shared" ref="BY118" si="689">Q118/Q126</f>
        <v>7.6852104975396393E-2</v>
      </c>
      <c r="BZ118" s="125">
        <f t="shared" ref="BZ118" si="690">R118/R126</f>
        <v>5.7446808510638298E-2</v>
      </c>
      <c r="CA118" s="126">
        <f t="shared" ref="CA118" si="691">S118/S126</f>
        <v>8.6234465733441804E-2</v>
      </c>
      <c r="CB118" s="123">
        <f t="shared" ref="CB118" si="692">T118/T126</f>
        <v>0.10069478422546238</v>
      </c>
      <c r="CC118" s="124">
        <f t="shared" ref="CC118" si="693">U118/U126</f>
        <v>2.6417752729834449E-2</v>
      </c>
      <c r="CD118" s="125">
        <f t="shared" ref="CD118" si="694">V118/V126</f>
        <v>0.11890679838814507</v>
      </c>
      <c r="CE118" s="126">
        <f t="shared" ref="CE118" si="695">W118/W126</f>
        <v>5.3113726979305109E-2</v>
      </c>
      <c r="CF118" s="123">
        <f t="shared" ref="CF118" si="696">X118/X126</f>
        <v>6.7959829412573947E-2</v>
      </c>
      <c r="CG118" s="124">
        <f t="shared" ref="CG118" si="697">Y118/Y126</f>
        <v>4.486863035489002E-2</v>
      </c>
      <c r="CH118" s="125">
        <f t="shared" ref="CH118" si="698">Z118/Z126</f>
        <v>5.7248169486460013E-2</v>
      </c>
      <c r="CI118" s="123">
        <f t="shared" ref="CI118" si="699">AA118/AA126</f>
        <v>8.0019488265040406E-2</v>
      </c>
      <c r="CJ118" s="129">
        <f t="shared" ref="CJ118" si="700">AB118/AB126</f>
        <v>6.8507980371349003E-2</v>
      </c>
      <c r="CK118" s="130">
        <f t="shared" ref="CK118" si="701">AC118/AC126</f>
        <v>7.3230334338259609E-2</v>
      </c>
    </row>
    <row r="119" spans="1:89" x14ac:dyDescent="0.25">
      <c r="A119" s="131" t="s">
        <v>33</v>
      </c>
      <c r="B119" s="197">
        <v>2669</v>
      </c>
      <c r="C119" s="181">
        <v>2899</v>
      </c>
      <c r="D119" s="182">
        <v>937</v>
      </c>
      <c r="E119" s="183">
        <v>1355</v>
      </c>
      <c r="F119" s="180">
        <v>953</v>
      </c>
      <c r="G119" s="184">
        <v>1801</v>
      </c>
      <c r="H119" s="182">
        <v>2618</v>
      </c>
      <c r="I119" s="183">
        <v>3708</v>
      </c>
      <c r="J119" s="180">
        <v>574</v>
      </c>
      <c r="K119" s="181">
        <v>211</v>
      </c>
      <c r="L119" s="182">
        <v>2056</v>
      </c>
      <c r="M119" s="180">
        <v>1262</v>
      </c>
      <c r="N119" s="185">
        <v>3085</v>
      </c>
      <c r="O119" s="198">
        <v>2625</v>
      </c>
      <c r="P119" s="180">
        <v>1286</v>
      </c>
      <c r="Q119" s="181">
        <v>1933</v>
      </c>
      <c r="R119" s="182">
        <v>1649</v>
      </c>
      <c r="S119" s="183">
        <v>2307</v>
      </c>
      <c r="T119" s="180">
        <v>687</v>
      </c>
      <c r="U119" s="184">
        <v>344</v>
      </c>
      <c r="V119" s="182">
        <v>3111</v>
      </c>
      <c r="W119" s="199">
        <v>2013</v>
      </c>
      <c r="X119" s="180">
        <v>1367</v>
      </c>
      <c r="Y119" s="184">
        <v>875</v>
      </c>
      <c r="Z119" s="182">
        <v>3023</v>
      </c>
      <c r="AA119" s="180">
        <v>3543</v>
      </c>
      <c r="AB119" s="162">
        <f t="shared" si="233"/>
        <v>24015</v>
      </c>
      <c r="AC119" s="165">
        <f t="shared" si="264"/>
        <v>24876</v>
      </c>
      <c r="BI119" s="131" t="s">
        <v>33</v>
      </c>
      <c r="BJ119" s="123">
        <f>B119/B126</f>
        <v>5.8244587988826813E-2</v>
      </c>
      <c r="BK119" s="124">
        <f t="shared" ref="BK119" si="702">C119/C126</f>
        <v>7.673169053227813E-2</v>
      </c>
      <c r="BL119" s="125">
        <f t="shared" ref="BL119" si="703">D119/D126</f>
        <v>3.8897422059861346E-2</v>
      </c>
      <c r="BM119" s="126">
        <f t="shared" ref="BM119" si="704">E119/E126</f>
        <v>6.6298072218416673E-2</v>
      </c>
      <c r="BN119" s="123">
        <f t="shared" ref="BN119" si="705">F119/F126</f>
        <v>3.1470840763489862E-2</v>
      </c>
      <c r="BO119" s="124">
        <f t="shared" ref="BO119" si="706">G119/G126</f>
        <v>7.5516793156945788E-2</v>
      </c>
      <c r="BP119" s="125">
        <f t="shared" ref="BP119" si="707">H119/H126</f>
        <v>5.4058518656177085E-2</v>
      </c>
      <c r="BQ119" s="126">
        <f t="shared" ref="BQ119" si="708">I119/I126</f>
        <v>7.3826305100943734E-2</v>
      </c>
      <c r="BR119" s="123">
        <f t="shared" ref="BR119" si="709">J119/J126</f>
        <v>6.4632361220583273E-2</v>
      </c>
      <c r="BS119" s="124">
        <f t="shared" ref="BS119" si="710">K119/K126</f>
        <v>2.1906146179401995E-2</v>
      </c>
      <c r="BT119" s="125">
        <f t="shared" ref="BT119" si="711">L119/L126</f>
        <v>7.7914203425799605E-2</v>
      </c>
      <c r="BU119" s="123">
        <f t="shared" ref="BU119" si="712">M119/M126</f>
        <v>3.9553688961323892E-2</v>
      </c>
      <c r="BV119" s="127">
        <f t="shared" ref="BV119" si="713">N119/N126</f>
        <v>6.7108984120078319E-2</v>
      </c>
      <c r="BW119" s="128">
        <f t="shared" ref="BW119" si="714">O119/O126</f>
        <v>5.2213868003341685E-2</v>
      </c>
      <c r="BX119" s="123">
        <f t="shared" ref="BX119" si="715">P119/P126</f>
        <v>4.7241201968995665E-2</v>
      </c>
      <c r="BY119" s="124">
        <f t="shared" ref="BY119" si="716">Q119/Q126</f>
        <v>6.6053854565336245E-2</v>
      </c>
      <c r="BZ119" s="125">
        <f t="shared" ref="BZ119" si="717">R119/R126</f>
        <v>4.8729314420803783E-2</v>
      </c>
      <c r="CA119" s="126">
        <f t="shared" ref="CA119" si="718">S119/S126</f>
        <v>6.4717928577439895E-2</v>
      </c>
      <c r="CB119" s="123">
        <f t="shared" ref="CB119" si="719">T119/T126</f>
        <v>6.722771308347196E-2</v>
      </c>
      <c r="CC119" s="124">
        <f t="shared" ref="CC119" si="720">U119/U126</f>
        <v>3.0292356463543502E-2</v>
      </c>
      <c r="CD119" s="125">
        <f t="shared" ref="CD119" si="721">V119/V126</f>
        <v>0.10109840114389705</v>
      </c>
      <c r="CE119" s="126">
        <f t="shared" ref="CE119" si="722">W119/W126</f>
        <v>4.7773875071198027E-2</v>
      </c>
      <c r="CF119" s="123">
        <f t="shared" ref="CF119" si="723">X119/X126</f>
        <v>4.7014720044022559E-2</v>
      </c>
      <c r="CG119" s="124">
        <f t="shared" ref="CG119" si="724">Y119/Y126</f>
        <v>4.7995173056881134E-2</v>
      </c>
      <c r="CH119" s="125">
        <f t="shared" ref="CH119" si="725">Z119/Z126</f>
        <v>5.0191768085141711E-2</v>
      </c>
      <c r="CI119" s="123">
        <f t="shared" ref="CI119" si="726">AA119/AA126</f>
        <v>5.9523209515649413E-2</v>
      </c>
      <c r="CJ119" s="129">
        <f t="shared" ref="CJ119" si="727">AB119/AB126</f>
        <v>5.7012826995805052E-2</v>
      </c>
      <c r="CK119" s="130">
        <f t="shared" ref="CK119" si="728">AC119/AC126</f>
        <v>5.9191506271073113E-2</v>
      </c>
    </row>
    <row r="120" spans="1:89" x14ac:dyDescent="0.25">
      <c r="A120" s="139" t="s">
        <v>34</v>
      </c>
      <c r="B120" s="194">
        <v>989</v>
      </c>
      <c r="C120" s="188">
        <v>1841</v>
      </c>
      <c r="D120" s="189">
        <v>468</v>
      </c>
      <c r="E120" s="190">
        <v>1132</v>
      </c>
      <c r="F120" s="187">
        <v>482</v>
      </c>
      <c r="G120" s="191">
        <v>1588</v>
      </c>
      <c r="H120" s="189">
        <v>1485</v>
      </c>
      <c r="I120" s="190">
        <v>2724</v>
      </c>
      <c r="J120" s="187">
        <v>447</v>
      </c>
      <c r="K120" s="188">
        <v>136</v>
      </c>
      <c r="L120" s="189">
        <v>1405</v>
      </c>
      <c r="M120" s="187">
        <v>1031</v>
      </c>
      <c r="N120" s="192">
        <v>2227</v>
      </c>
      <c r="O120" s="195">
        <v>2214</v>
      </c>
      <c r="P120" s="187">
        <v>937</v>
      </c>
      <c r="Q120" s="188">
        <v>1580</v>
      </c>
      <c r="R120" s="189">
        <v>1123</v>
      </c>
      <c r="S120" s="190">
        <v>1793</v>
      </c>
      <c r="T120" s="187">
        <v>365</v>
      </c>
      <c r="U120" s="191">
        <v>321</v>
      </c>
      <c r="V120" s="189">
        <v>2194</v>
      </c>
      <c r="W120" s="196">
        <v>1501</v>
      </c>
      <c r="X120" s="187">
        <v>857</v>
      </c>
      <c r="Y120" s="191">
        <v>718</v>
      </c>
      <c r="Z120" s="189">
        <v>2064</v>
      </c>
      <c r="AA120" s="187">
        <v>2956</v>
      </c>
      <c r="AB120" s="162">
        <f t="shared" si="233"/>
        <v>15043</v>
      </c>
      <c r="AC120" s="165">
        <f t="shared" si="264"/>
        <v>19535</v>
      </c>
      <c r="BI120" s="139" t="s">
        <v>34</v>
      </c>
      <c r="BJ120" s="123">
        <f>B120/B126</f>
        <v>2.1582576815642459E-2</v>
      </c>
      <c r="BK120" s="124">
        <f t="shared" ref="BK120" si="729">C120/C126</f>
        <v>4.8728196712633336E-2</v>
      </c>
      <c r="BL120" s="125">
        <f t="shared" ref="BL120" si="730">D120/D126</f>
        <v>1.9427954668105773E-2</v>
      </c>
      <c r="BM120" s="126">
        <f t="shared" ref="BM120" si="731">E120/E126</f>
        <v>5.5387024170662491E-2</v>
      </c>
      <c r="BN120" s="123">
        <f t="shared" ref="BN120" si="732">F120/F126</f>
        <v>1.5917046430222574E-2</v>
      </c>
      <c r="BO120" s="124">
        <f t="shared" ref="BO120" si="733">G120/G126</f>
        <v>6.6585601073420264E-2</v>
      </c>
      <c r="BP120" s="125">
        <f t="shared" ref="BP120" si="734">H120/H126</f>
        <v>3.0663445456234902E-2</v>
      </c>
      <c r="BQ120" s="126">
        <f t="shared" ref="BQ120" si="735">I120/I126</f>
        <v>5.4234858439851867E-2</v>
      </c>
      <c r="BR120" s="123">
        <f t="shared" ref="BR120" si="736">J120/J126</f>
        <v>5.0332169800698122E-2</v>
      </c>
      <c r="BS120" s="124">
        <f t="shared" ref="BS120" si="737">K120/K126</f>
        <v>1.4119601328903655E-2</v>
      </c>
      <c r="BT120" s="125">
        <f t="shared" ref="BT120" si="738">L120/L126</f>
        <v>5.3243898741852355E-2</v>
      </c>
      <c r="BU120" s="123">
        <f t="shared" ref="BU120" si="739">M120/M126</f>
        <v>3.2313671409766188E-2</v>
      </c>
      <c r="BV120" s="127">
        <f t="shared" ref="BV120" si="740">N120/N126</f>
        <v>4.8444637807265607E-2</v>
      </c>
      <c r="BW120" s="128">
        <f t="shared" ref="BW120" si="741">O120/O126</f>
        <v>4.4038668098818477E-2</v>
      </c>
      <c r="BX120" s="123">
        <f t="shared" ref="BX120" si="742">P120/P126</f>
        <v>3.4420689148482841E-2</v>
      </c>
      <c r="BY120" s="124">
        <f t="shared" ref="BY120" si="743">Q120/Q126</f>
        <v>5.3991252050300712E-2</v>
      </c>
      <c r="BZ120" s="125">
        <f t="shared" ref="BZ120" si="744">R120/R126</f>
        <v>3.3185579196217493E-2</v>
      </c>
      <c r="CA120" s="126">
        <f t="shared" ref="CA120" si="745">S120/S126</f>
        <v>5.0298762869245658E-2</v>
      </c>
      <c r="CB120" s="123">
        <f t="shared" ref="CB120" si="746">T120/T126</f>
        <v>3.5717780604755847E-2</v>
      </c>
      <c r="CC120" s="124">
        <f t="shared" ref="CC120" si="747">U120/U126</f>
        <v>2.8266995420922859E-2</v>
      </c>
      <c r="CD120" s="125">
        <f t="shared" ref="CD120" si="748">V120/V126</f>
        <v>7.1298583127518522E-2</v>
      </c>
      <c r="CE120" s="126">
        <f t="shared" ref="CE120" si="749">W120/W126</f>
        <v>3.5622745395861022E-2</v>
      </c>
      <c r="CF120" s="123">
        <f t="shared" ref="CF120" si="750">X120/X126</f>
        <v>2.9474480671344064E-2</v>
      </c>
      <c r="CG120" s="124">
        <f t="shared" ref="CG120" si="751">Y120/Y126</f>
        <v>3.9383467719817891E-2</v>
      </c>
      <c r="CH120" s="125">
        <f t="shared" ref="CH120" si="752">Z120/Z126</f>
        <v>3.4269205864284648E-2</v>
      </c>
      <c r="CI120" s="123">
        <f t="shared" ref="CI120" si="753">AA120/AA126</f>
        <v>4.9661475396065385E-2</v>
      </c>
      <c r="CJ120" s="129">
        <f t="shared" ref="CJ120" si="754">AB120/AB126</f>
        <v>3.571284432637499E-2</v>
      </c>
      <c r="CK120" s="130">
        <f t="shared" ref="CK120" si="755">AC120/AC126</f>
        <v>4.648279767669293E-2</v>
      </c>
    </row>
    <row r="121" spans="1:89" x14ac:dyDescent="0.25">
      <c r="A121" s="131" t="s">
        <v>35</v>
      </c>
      <c r="B121" s="197">
        <v>0</v>
      </c>
      <c r="C121" s="181">
        <v>1097</v>
      </c>
      <c r="D121" s="182">
        <v>8</v>
      </c>
      <c r="E121" s="183">
        <v>687</v>
      </c>
      <c r="F121" s="180">
        <v>11</v>
      </c>
      <c r="G121" s="184">
        <v>716</v>
      </c>
      <c r="H121" s="182">
        <v>89</v>
      </c>
      <c r="I121" s="183">
        <v>986</v>
      </c>
      <c r="J121" s="180">
        <v>65</v>
      </c>
      <c r="K121" s="181">
        <v>28</v>
      </c>
      <c r="L121" s="182">
        <v>458</v>
      </c>
      <c r="M121" s="180">
        <v>165</v>
      </c>
      <c r="N121" s="185">
        <v>451</v>
      </c>
      <c r="O121" s="198">
        <v>361</v>
      </c>
      <c r="P121" s="180">
        <v>186</v>
      </c>
      <c r="Q121" s="181">
        <v>241</v>
      </c>
      <c r="R121" s="182">
        <v>188</v>
      </c>
      <c r="S121" s="183">
        <v>150</v>
      </c>
      <c r="T121" s="180">
        <v>48</v>
      </c>
      <c r="U121" s="184">
        <v>14</v>
      </c>
      <c r="V121" s="182">
        <v>380</v>
      </c>
      <c r="W121" s="199">
        <v>61</v>
      </c>
      <c r="X121" s="180">
        <v>52</v>
      </c>
      <c r="Y121" s="184">
        <v>19</v>
      </c>
      <c r="Z121" s="182">
        <v>91</v>
      </c>
      <c r="AA121" s="180">
        <v>100</v>
      </c>
      <c r="AB121" s="162">
        <f t="shared" si="233"/>
        <v>2027</v>
      </c>
      <c r="AC121" s="165">
        <f t="shared" si="264"/>
        <v>4625</v>
      </c>
      <c r="BI121" s="131" t="s">
        <v>35</v>
      </c>
      <c r="BJ121" s="123">
        <f>B121/B126</f>
        <v>0</v>
      </c>
      <c r="BK121" s="124">
        <f t="shared" ref="BK121" si="756">C121/C126</f>
        <v>2.9035758714697865E-2</v>
      </c>
      <c r="BL121" s="125">
        <f t="shared" ref="BL121" si="757">D121/D126</f>
        <v>3.3210178919838932E-4</v>
      </c>
      <c r="BM121" s="126">
        <f t="shared" ref="BM121" si="758">E121/E126</f>
        <v>3.361385654173598E-2</v>
      </c>
      <c r="BN121" s="123">
        <f t="shared" ref="BN121" si="759">F121/F126</f>
        <v>3.6325209695528695E-4</v>
      </c>
      <c r="BO121" s="124">
        <f t="shared" ref="BO121" si="760">G121/G126</f>
        <v>3.0022223154010649E-2</v>
      </c>
      <c r="BP121" s="125">
        <f t="shared" ref="BP121" si="761">H121/H126</f>
        <v>1.8377418488921926E-3</v>
      </c>
      <c r="BQ121" s="126">
        <f t="shared" ref="BQ121" si="762">I121/I126</f>
        <v>1.9631266674630669E-2</v>
      </c>
      <c r="BR121" s="123">
        <f t="shared" ref="BR121" si="763">J121/J126</f>
        <v>7.3189956086026344E-3</v>
      </c>
      <c r="BS121" s="124">
        <f t="shared" ref="BS121" si="764">K121/K126</f>
        <v>2.9069767441860465E-3</v>
      </c>
      <c r="BT121" s="125">
        <f t="shared" ref="BT121" si="765">L121/L126</f>
        <v>1.7356374109443688E-2</v>
      </c>
      <c r="BU121" s="123">
        <f t="shared" ref="BU121" si="766">M121/M126</f>
        <v>5.1714411082555006E-3</v>
      </c>
      <c r="BV121" s="127">
        <f t="shared" ref="BV121" si="767">N121/N126</f>
        <v>9.8107461387861652E-3</v>
      </c>
      <c r="BW121" s="128">
        <f t="shared" ref="BW121" si="768">O121/O126</f>
        <v>7.1806500377928949E-3</v>
      </c>
      <c r="BX121" s="123">
        <f t="shared" ref="BX121" si="769">P121/P126</f>
        <v>6.8327088384394974E-3</v>
      </c>
      <c r="BY121" s="124">
        <f t="shared" ref="BY121" si="770">Q121/Q126</f>
        <v>8.2353745215965005E-3</v>
      </c>
      <c r="BZ121" s="125">
        <f t="shared" ref="BZ121" si="771">R121/R126</f>
        <v>5.5555555555555558E-3</v>
      </c>
      <c r="CA121" s="126">
        <f t="shared" ref="CA121" si="772">S121/S126</f>
        <v>4.2079277358543499E-3</v>
      </c>
      <c r="CB121" s="123">
        <f t="shared" ref="CB121" si="773">T121/T126</f>
        <v>4.6971327918583035E-3</v>
      </c>
      <c r="CC121" s="124">
        <f t="shared" ref="CC121" si="774">U121/U126</f>
        <v>1.2328284607256077E-3</v>
      </c>
      <c r="CD121" s="125">
        <f t="shared" ref="CD121" si="775">V121/V126</f>
        <v>1.2348888600025998E-2</v>
      </c>
      <c r="CE121" s="126">
        <f t="shared" ref="CE121" si="776">W121/W126</f>
        <v>1.4476931839756976E-3</v>
      </c>
      <c r="CF121" s="123">
        <f t="shared" ref="CF121" si="777">X121/X126</f>
        <v>1.7884165634887881E-3</v>
      </c>
      <c r="CG121" s="124">
        <f t="shared" ref="CG121" si="778">Y121/Y126</f>
        <v>1.0421809006637046E-3</v>
      </c>
      <c r="CH121" s="125">
        <f t="shared" ref="CH121" si="779">Z121/Z126</f>
        <v>1.5109000647528599E-3</v>
      </c>
      <c r="CI121" s="123">
        <f t="shared" ref="CI121" si="780">AA121/AA126</f>
        <v>1.680022848310737E-3</v>
      </c>
      <c r="CJ121" s="129">
        <f t="shared" ref="CJ121" si="781">AB121/AB126</f>
        <v>4.8122007212365956E-3</v>
      </c>
      <c r="CK121" s="130">
        <f t="shared" ref="CK121" si="782">AC121/AC126</f>
        <v>1.1005013527243654E-2</v>
      </c>
    </row>
    <row r="122" spans="1:89" x14ac:dyDescent="0.25">
      <c r="A122" s="139" t="s">
        <v>36</v>
      </c>
      <c r="B122" s="194">
        <v>0</v>
      </c>
      <c r="C122" s="188">
        <v>0</v>
      </c>
      <c r="D122" s="189">
        <v>0</v>
      </c>
      <c r="E122" s="190">
        <v>0</v>
      </c>
      <c r="F122" s="187">
        <v>0</v>
      </c>
      <c r="G122" s="191">
        <v>0</v>
      </c>
      <c r="H122" s="189">
        <v>0</v>
      </c>
      <c r="I122" s="190">
        <v>0</v>
      </c>
      <c r="J122" s="187">
        <v>0</v>
      </c>
      <c r="K122" s="191">
        <v>0</v>
      </c>
      <c r="L122" s="189">
        <v>0</v>
      </c>
      <c r="M122" s="187">
        <v>0</v>
      </c>
      <c r="N122" s="192">
        <v>0</v>
      </c>
      <c r="O122" s="195">
        <v>0</v>
      </c>
      <c r="P122" s="187">
        <v>0</v>
      </c>
      <c r="Q122" s="191">
        <v>0</v>
      </c>
      <c r="R122" s="189">
        <v>0</v>
      </c>
      <c r="S122" s="190">
        <v>0</v>
      </c>
      <c r="T122" s="187">
        <v>0</v>
      </c>
      <c r="U122" s="191">
        <v>0</v>
      </c>
      <c r="V122" s="189">
        <v>0</v>
      </c>
      <c r="W122" s="190">
        <v>0</v>
      </c>
      <c r="X122" s="187">
        <v>0</v>
      </c>
      <c r="Y122" s="191">
        <v>0</v>
      </c>
      <c r="Z122" s="189">
        <v>0</v>
      </c>
      <c r="AA122" s="187">
        <v>0</v>
      </c>
      <c r="AB122" s="162">
        <f t="shared" si="233"/>
        <v>0</v>
      </c>
      <c r="AC122" s="165">
        <f t="shared" si="264"/>
        <v>0</v>
      </c>
      <c r="BI122" s="139" t="s">
        <v>36</v>
      </c>
      <c r="BJ122" s="123">
        <f>B122/B126</f>
        <v>0</v>
      </c>
      <c r="BK122" s="124">
        <f t="shared" ref="BK122" si="783">C122/C126</f>
        <v>0</v>
      </c>
      <c r="BL122" s="125">
        <f t="shared" ref="BL122" si="784">D122/D126</f>
        <v>0</v>
      </c>
      <c r="BM122" s="126">
        <f t="shared" ref="BM122" si="785">E122/E126</f>
        <v>0</v>
      </c>
      <c r="BN122" s="123">
        <f t="shared" ref="BN122" si="786">F122/F126</f>
        <v>0</v>
      </c>
      <c r="BO122" s="124">
        <f t="shared" ref="BO122" si="787">G122/G126</f>
        <v>0</v>
      </c>
      <c r="BP122" s="125">
        <f t="shared" ref="BP122" si="788">H122/H126</f>
        <v>0</v>
      </c>
      <c r="BQ122" s="126">
        <f t="shared" ref="BQ122" si="789">I122/I126</f>
        <v>0</v>
      </c>
      <c r="BR122" s="123">
        <f t="shared" ref="BR122" si="790">J122/J126</f>
        <v>0</v>
      </c>
      <c r="BS122" s="124">
        <f t="shared" ref="BS122" si="791">K122/K126</f>
        <v>0</v>
      </c>
      <c r="BT122" s="125">
        <f t="shared" ref="BT122" si="792">L122/L126</f>
        <v>0</v>
      </c>
      <c r="BU122" s="123">
        <f t="shared" ref="BU122" si="793">M122/M126</f>
        <v>0</v>
      </c>
      <c r="BV122" s="127">
        <f t="shared" ref="BV122" si="794">N122/N126</f>
        <v>0</v>
      </c>
      <c r="BW122" s="128">
        <f t="shared" ref="BW122" si="795">O122/O126</f>
        <v>0</v>
      </c>
      <c r="BX122" s="123">
        <f t="shared" ref="BX122" si="796">P122/P126</f>
        <v>0</v>
      </c>
      <c r="BY122" s="124">
        <f t="shared" ref="BY122" si="797">Q122/Q126</f>
        <v>0</v>
      </c>
      <c r="BZ122" s="125">
        <f t="shared" ref="BZ122" si="798">R122/R126</f>
        <v>0</v>
      </c>
      <c r="CA122" s="126">
        <f t="shared" ref="CA122" si="799">S122/S126</f>
        <v>0</v>
      </c>
      <c r="CB122" s="123">
        <f t="shared" ref="CB122" si="800">T122/T126</f>
        <v>0</v>
      </c>
      <c r="CC122" s="124">
        <f t="shared" ref="CC122" si="801">U122/U126</f>
        <v>0</v>
      </c>
      <c r="CD122" s="125">
        <f t="shared" ref="CD122" si="802">V122/V126</f>
        <v>0</v>
      </c>
      <c r="CE122" s="126">
        <f t="shared" ref="CE122" si="803">W122/W126</f>
        <v>0</v>
      </c>
      <c r="CF122" s="123">
        <f t="shared" ref="CF122" si="804">X122/X126</f>
        <v>0</v>
      </c>
      <c r="CG122" s="124">
        <f t="shared" ref="CG122" si="805">Y122/Y126</f>
        <v>0</v>
      </c>
      <c r="CH122" s="125">
        <f t="shared" ref="CH122" si="806">Z122/Z126</f>
        <v>0</v>
      </c>
      <c r="CI122" s="123">
        <f t="shared" ref="CI122" si="807">AA122/AA126</f>
        <v>0</v>
      </c>
      <c r="CJ122" s="129">
        <f t="shared" ref="CJ122" si="808">AB122/AB126</f>
        <v>0</v>
      </c>
      <c r="CK122" s="130">
        <f t="shared" ref="CK122" si="809">AC122/AC126</f>
        <v>0</v>
      </c>
    </row>
    <row r="123" spans="1:89" x14ac:dyDescent="0.25">
      <c r="A123" s="131" t="s">
        <v>37</v>
      </c>
      <c r="B123" s="56"/>
      <c r="C123" s="57"/>
      <c r="D123" s="133"/>
      <c r="E123" s="134"/>
      <c r="F123" s="132"/>
      <c r="G123" s="135"/>
      <c r="H123" s="133"/>
      <c r="I123" s="134"/>
      <c r="J123" s="132"/>
      <c r="K123" s="135"/>
      <c r="L123" s="133"/>
      <c r="M123" s="132"/>
      <c r="N123" s="136"/>
      <c r="O123" s="137"/>
      <c r="P123" s="132"/>
      <c r="Q123" s="135"/>
      <c r="R123" s="133"/>
      <c r="S123" s="134"/>
      <c r="T123" s="132"/>
      <c r="U123" s="135"/>
      <c r="V123" s="133"/>
      <c r="W123" s="134"/>
      <c r="X123" s="132"/>
      <c r="Y123" s="135"/>
      <c r="Z123" s="138"/>
      <c r="AA123" s="2"/>
      <c r="AB123" s="162">
        <f t="shared" si="233"/>
        <v>0</v>
      </c>
      <c r="AC123" s="165">
        <f t="shared" si="264"/>
        <v>0</v>
      </c>
      <c r="BI123" s="131" t="s">
        <v>37</v>
      </c>
      <c r="BJ123" s="123">
        <f>B123/B126</f>
        <v>0</v>
      </c>
      <c r="BK123" s="124">
        <f t="shared" ref="BK123" si="810">C123/C126</f>
        <v>0</v>
      </c>
      <c r="BL123" s="125">
        <f t="shared" ref="BL123" si="811">D123/D126</f>
        <v>0</v>
      </c>
      <c r="BM123" s="126">
        <f t="shared" ref="BM123" si="812">E123/E126</f>
        <v>0</v>
      </c>
      <c r="BN123" s="123">
        <f t="shared" ref="BN123" si="813">F123/F126</f>
        <v>0</v>
      </c>
      <c r="BO123" s="124">
        <f t="shared" ref="BO123" si="814">G123/G126</f>
        <v>0</v>
      </c>
      <c r="BP123" s="125">
        <f t="shared" ref="BP123" si="815">H123/H126</f>
        <v>0</v>
      </c>
      <c r="BQ123" s="126">
        <f t="shared" ref="BQ123" si="816">I123/I126</f>
        <v>0</v>
      </c>
      <c r="BR123" s="123">
        <f t="shared" ref="BR123" si="817">J123/J126</f>
        <v>0</v>
      </c>
      <c r="BS123" s="124">
        <f t="shared" ref="BS123" si="818">K123/K126</f>
        <v>0</v>
      </c>
      <c r="BT123" s="125">
        <f t="shared" ref="BT123" si="819">L123/L126</f>
        <v>0</v>
      </c>
      <c r="BU123" s="123">
        <f t="shared" ref="BU123" si="820">M123/M126</f>
        <v>0</v>
      </c>
      <c r="BV123" s="127">
        <f t="shared" ref="BV123" si="821">N123/N126</f>
        <v>0</v>
      </c>
      <c r="BW123" s="128">
        <f t="shared" ref="BW123" si="822">O123/O126</f>
        <v>0</v>
      </c>
      <c r="BX123" s="123">
        <f t="shared" ref="BX123" si="823">P123/P126</f>
        <v>0</v>
      </c>
      <c r="BY123" s="124">
        <f t="shared" ref="BY123" si="824">Q123/Q126</f>
        <v>0</v>
      </c>
      <c r="BZ123" s="125">
        <f t="shared" ref="BZ123" si="825">R123/R126</f>
        <v>0</v>
      </c>
      <c r="CA123" s="126">
        <f t="shared" ref="CA123" si="826">S123/S126</f>
        <v>0</v>
      </c>
      <c r="CB123" s="123">
        <f t="shared" ref="CB123" si="827">T123/T126</f>
        <v>0</v>
      </c>
      <c r="CC123" s="124">
        <f t="shared" ref="CC123" si="828">U123/U126</f>
        <v>0</v>
      </c>
      <c r="CD123" s="125">
        <f t="shared" ref="CD123" si="829">V123/V126</f>
        <v>0</v>
      </c>
      <c r="CE123" s="126">
        <f t="shared" ref="CE123" si="830">W123/W126</f>
        <v>0</v>
      </c>
      <c r="CF123" s="123">
        <f t="shared" ref="CF123" si="831">X123/X126</f>
        <v>0</v>
      </c>
      <c r="CG123" s="124">
        <f t="shared" ref="CG123" si="832">Y123/Y126</f>
        <v>0</v>
      </c>
      <c r="CH123" s="125">
        <f t="shared" ref="CH123" si="833">Z123/Z126</f>
        <v>0</v>
      </c>
      <c r="CI123" s="123">
        <f t="shared" ref="CI123" si="834">AA123/AA126</f>
        <v>0</v>
      </c>
      <c r="CJ123" s="129">
        <f t="shared" ref="CJ123" si="835">AB123/AB126</f>
        <v>0</v>
      </c>
      <c r="CK123" s="130">
        <f t="shared" ref="CK123" si="836">AC123/AC126</f>
        <v>0</v>
      </c>
    </row>
    <row r="124" spans="1:89" x14ac:dyDescent="0.25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62">
        <f t="shared" si="233"/>
        <v>0</v>
      </c>
      <c r="AC124" s="165">
        <f t="shared" si="264"/>
        <v>0</v>
      </c>
      <c r="BI124" s="139" t="s">
        <v>38</v>
      </c>
      <c r="BJ124" s="123">
        <f>B124/B126</f>
        <v>0</v>
      </c>
      <c r="BK124" s="124">
        <f t="shared" ref="BK124" si="837">C124/C126</f>
        <v>0</v>
      </c>
      <c r="BL124" s="125">
        <f t="shared" ref="BL124" si="838">D124/D126</f>
        <v>0</v>
      </c>
      <c r="BM124" s="126">
        <f t="shared" ref="BM124" si="839">E124/E126</f>
        <v>0</v>
      </c>
      <c r="BN124" s="123">
        <f t="shared" ref="BN124" si="840">F124/F126</f>
        <v>0</v>
      </c>
      <c r="BO124" s="124">
        <f t="shared" ref="BO124" si="841">G124/G126</f>
        <v>0</v>
      </c>
      <c r="BP124" s="125">
        <f t="shared" ref="BP124" si="842">H124/H126</f>
        <v>0</v>
      </c>
      <c r="BQ124" s="126">
        <f t="shared" ref="BQ124" si="843">I124/I126</f>
        <v>0</v>
      </c>
      <c r="BR124" s="123">
        <f t="shared" ref="BR124" si="844">J124/J126</f>
        <v>0</v>
      </c>
      <c r="BS124" s="124">
        <f t="shared" ref="BS124" si="845">K124/K126</f>
        <v>0</v>
      </c>
      <c r="BT124" s="125">
        <f t="shared" ref="BT124" si="846">L124/L126</f>
        <v>0</v>
      </c>
      <c r="BU124" s="123">
        <f t="shared" ref="BU124" si="847">M124/M126</f>
        <v>0</v>
      </c>
      <c r="BV124" s="127">
        <f t="shared" ref="BV124" si="848">N124/N126</f>
        <v>0</v>
      </c>
      <c r="BW124" s="128">
        <f t="shared" ref="BW124" si="849">O124/O126</f>
        <v>0</v>
      </c>
      <c r="BX124" s="123">
        <f t="shared" ref="BX124" si="850">P124/P126</f>
        <v>0</v>
      </c>
      <c r="BY124" s="124">
        <f t="shared" ref="BY124" si="851">Q124/Q126</f>
        <v>0</v>
      </c>
      <c r="BZ124" s="125">
        <f t="shared" ref="BZ124" si="852">R124/R126</f>
        <v>0</v>
      </c>
      <c r="CA124" s="126">
        <f t="shared" ref="CA124" si="853">S124/S126</f>
        <v>0</v>
      </c>
      <c r="CB124" s="123">
        <f t="shared" ref="CB124" si="854">T124/T126</f>
        <v>0</v>
      </c>
      <c r="CC124" s="124">
        <f t="shared" ref="CC124" si="855">U124/U126</f>
        <v>0</v>
      </c>
      <c r="CD124" s="125">
        <f t="shared" ref="CD124" si="856">V124/V126</f>
        <v>0</v>
      </c>
      <c r="CE124" s="126">
        <f t="shared" ref="CE124" si="857">W124/W126</f>
        <v>0</v>
      </c>
      <c r="CF124" s="123">
        <f t="shared" ref="CF124" si="858">X124/X126</f>
        <v>0</v>
      </c>
      <c r="CG124" s="124">
        <f t="shared" ref="CG124" si="859">Y124/Y126</f>
        <v>0</v>
      </c>
      <c r="CH124" s="125">
        <f t="shared" ref="CH124" si="860">Z124/Z126</f>
        <v>0</v>
      </c>
      <c r="CI124" s="123">
        <f t="shared" ref="CI124" si="861">AA124/AA126</f>
        <v>0</v>
      </c>
      <c r="CJ124" s="129">
        <f t="shared" ref="CJ124" si="862">AB124/AB126</f>
        <v>0</v>
      </c>
      <c r="CK124" s="130">
        <f t="shared" ref="CK124" si="863">AC124/AC126</f>
        <v>0</v>
      </c>
    </row>
    <row r="125" spans="1:89" ht="13.8" thickBot="1" x14ac:dyDescent="0.3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62">
        <f t="shared" si="233"/>
        <v>0</v>
      </c>
      <c r="AC125" s="165">
        <f t="shared" si="264"/>
        <v>0</v>
      </c>
      <c r="BI125" s="131" t="s">
        <v>39</v>
      </c>
      <c r="BJ125" s="123">
        <f>B125/B126</f>
        <v>0</v>
      </c>
      <c r="BK125" s="124">
        <f t="shared" ref="BK125" si="864">C125/C126</f>
        <v>0</v>
      </c>
      <c r="BL125" s="125">
        <f t="shared" ref="BL125" si="865">D125/D126</f>
        <v>0</v>
      </c>
      <c r="BM125" s="126">
        <f t="shared" ref="BM125" si="866">E125/E126</f>
        <v>0</v>
      </c>
      <c r="BN125" s="123">
        <f t="shared" ref="BN125" si="867">F125/F126</f>
        <v>0</v>
      </c>
      <c r="BO125" s="124">
        <f t="shared" ref="BO125" si="868">G125/G126</f>
        <v>0</v>
      </c>
      <c r="BP125" s="125">
        <f t="shared" ref="BP125" si="869">H125/H126</f>
        <v>0</v>
      </c>
      <c r="BQ125" s="126">
        <f t="shared" ref="BQ125" si="870">I125/I126</f>
        <v>0</v>
      </c>
      <c r="BR125" s="123">
        <f t="shared" ref="BR125" si="871">J125/J126</f>
        <v>0</v>
      </c>
      <c r="BS125" s="124">
        <f t="shared" ref="BS125" si="872">K125/K126</f>
        <v>0</v>
      </c>
      <c r="BT125" s="125">
        <f t="shared" ref="BT125" si="873">L125/L126</f>
        <v>0</v>
      </c>
      <c r="BU125" s="123">
        <f t="shared" ref="BU125" si="874">M125/M126</f>
        <v>0</v>
      </c>
      <c r="BV125" s="127">
        <f t="shared" ref="BV125" si="875">N125/N126</f>
        <v>0</v>
      </c>
      <c r="BW125" s="128">
        <f t="shared" ref="BW125" si="876">O125/O126</f>
        <v>0</v>
      </c>
      <c r="BX125" s="123">
        <f t="shared" ref="BX125" si="877">P125/P126</f>
        <v>0</v>
      </c>
      <c r="BY125" s="124">
        <f t="shared" ref="BY125" si="878">Q125/Q126</f>
        <v>0</v>
      </c>
      <c r="BZ125" s="125">
        <f t="shared" ref="BZ125" si="879">R125/R126</f>
        <v>0</v>
      </c>
      <c r="CA125" s="126">
        <f t="shared" ref="CA125" si="880">S125/S126</f>
        <v>0</v>
      </c>
      <c r="CB125" s="123">
        <f t="shared" ref="CB125" si="881">T125/T126</f>
        <v>0</v>
      </c>
      <c r="CC125" s="124">
        <f t="shared" ref="CC125" si="882">U125/U126</f>
        <v>0</v>
      </c>
      <c r="CD125" s="125">
        <f t="shared" ref="CD125" si="883">V125/V126</f>
        <v>0</v>
      </c>
      <c r="CE125" s="126">
        <f t="shared" ref="CE125" si="884">W125/W126</f>
        <v>0</v>
      </c>
      <c r="CF125" s="123">
        <f t="shared" ref="CF125" si="885">X125/X126</f>
        <v>0</v>
      </c>
      <c r="CG125" s="124">
        <f t="shared" ref="CG125" si="886">Y125/Y126</f>
        <v>0</v>
      </c>
      <c r="CH125" s="125">
        <f t="shared" ref="CH125" si="887">Z125/Z126</f>
        <v>0</v>
      </c>
      <c r="CI125" s="123">
        <f t="shared" ref="CI125" si="888">AA125/AA126</f>
        <v>0</v>
      </c>
      <c r="CJ125" s="129">
        <f t="shared" ref="CJ125" si="889">AB125/AB126</f>
        <v>0</v>
      </c>
      <c r="CK125" s="130">
        <f t="shared" ref="CK125" si="890">AC125/AC126</f>
        <v>0</v>
      </c>
    </row>
    <row r="126" spans="1:89" ht="14.4" thickTop="1" thickBot="1" x14ac:dyDescent="0.3">
      <c r="A126" s="251" t="s">
        <v>13</v>
      </c>
      <c r="B126" s="14">
        <f t="shared" ref="B126" si="891">SUM(B103:B125)</f>
        <v>45824</v>
      </c>
      <c r="C126" s="1">
        <f t="shared" ref="C126" si="892">SUM(C103:C125)</f>
        <v>37781</v>
      </c>
      <c r="D126" s="14">
        <f t="shared" ref="D126" si="893">SUM(D103:D125)</f>
        <v>24089</v>
      </c>
      <c r="E126" s="1">
        <f t="shared" ref="E126" si="894">SUM(E103:E125)</f>
        <v>20438</v>
      </c>
      <c r="F126" s="14">
        <f t="shared" ref="F126" si="895">SUM(F103:F125)</f>
        <v>30282</v>
      </c>
      <c r="G126" s="1">
        <f t="shared" ref="G126" si="896">SUM(G103:G125)</f>
        <v>23849</v>
      </c>
      <c r="H126" s="14">
        <f t="shared" ref="H126" si="897">SUM(H103:H125)</f>
        <v>48429</v>
      </c>
      <c r="I126" s="1">
        <f t="shared" ref="I126" si="898">SUM(I103:I125)</f>
        <v>50226</v>
      </c>
      <c r="J126" s="14">
        <f t="shared" ref="J126" si="899">SUM(J103:J125)</f>
        <v>8881</v>
      </c>
      <c r="K126" s="1">
        <f t="shared" ref="K126" si="900">SUM(K103:K125)</f>
        <v>9632</v>
      </c>
      <c r="L126" s="14">
        <f t="shared" ref="L126" si="901">SUM(L103:L125)</f>
        <v>26388</v>
      </c>
      <c r="M126" s="1">
        <f t="shared" ref="M126" si="902">SUM(M103:M125)</f>
        <v>31906</v>
      </c>
      <c r="N126" s="14">
        <f t="shared" ref="N126" si="903">SUM(N103:N125)</f>
        <v>45970</v>
      </c>
      <c r="O126" s="1">
        <f t="shared" ref="O126" si="904">SUM(O103:O125)</f>
        <v>50274</v>
      </c>
      <c r="P126" s="14">
        <f t="shared" ref="P126" si="905">SUM(P103:P125)</f>
        <v>27222</v>
      </c>
      <c r="Q126" s="1">
        <f t="shared" ref="Q126" si="906">SUM(Q103:Q125)</f>
        <v>29264</v>
      </c>
      <c r="R126" s="14">
        <f t="shared" ref="R126" si="907">SUM(R103:R125)</f>
        <v>33840</v>
      </c>
      <c r="S126" s="1">
        <f t="shared" ref="S126" si="908">SUM(S103:S125)</f>
        <v>35647</v>
      </c>
      <c r="T126" s="14">
        <f t="shared" ref="T126" si="909">SUM(T103:T125)</f>
        <v>10219</v>
      </c>
      <c r="U126" s="1">
        <f t="shared" ref="U126" si="910">SUM(U103:U125)</f>
        <v>11356</v>
      </c>
      <c r="V126" s="14">
        <f t="shared" ref="V126" si="911">SUM(V103:V125)</f>
        <v>30772</v>
      </c>
      <c r="W126" s="1">
        <f t="shared" ref="W126" si="912">SUM(W103:W125)</f>
        <v>42136</v>
      </c>
      <c r="X126" s="14">
        <f t="shared" ref="X126" si="913">SUM(X103:X125)</f>
        <v>29076</v>
      </c>
      <c r="Y126" s="1">
        <f t="shared" ref="Y126" si="914">SUM(Y103:Y125)</f>
        <v>18231</v>
      </c>
      <c r="Z126" s="14">
        <f t="shared" ref="Z126" si="915">SUM(Z103:Z125)</f>
        <v>60229</v>
      </c>
      <c r="AA126" s="1">
        <f t="shared" ref="AA126" si="916">SUM(AA103:AA125)</f>
        <v>59523</v>
      </c>
      <c r="AB126" s="166">
        <f t="shared" ref="AB126:AC126" si="917">SUM(AB102:AB125)</f>
        <v>421221</v>
      </c>
      <c r="AC126" s="167">
        <f t="shared" si="917"/>
        <v>420263</v>
      </c>
      <c r="BI126" s="251" t="s">
        <v>13</v>
      </c>
      <c r="BJ126" s="147">
        <f>SUM(BJ102:BJ125)</f>
        <v>0.99999999999999978</v>
      </c>
      <c r="BK126" s="148">
        <f t="shared" ref="BK126:CK126" si="918">SUM(BK102:BK125)</f>
        <v>1</v>
      </c>
      <c r="BL126" s="147">
        <f t="shared" si="918"/>
        <v>1</v>
      </c>
      <c r="BM126" s="148">
        <f t="shared" si="918"/>
        <v>1</v>
      </c>
      <c r="BN126" s="147">
        <f t="shared" si="918"/>
        <v>1</v>
      </c>
      <c r="BO126" s="148">
        <f t="shared" si="918"/>
        <v>1</v>
      </c>
      <c r="BP126" s="147">
        <f t="shared" si="918"/>
        <v>1</v>
      </c>
      <c r="BQ126" s="148">
        <f t="shared" si="918"/>
        <v>1</v>
      </c>
      <c r="BR126" s="147">
        <f t="shared" si="918"/>
        <v>1</v>
      </c>
      <c r="BS126" s="148">
        <f t="shared" si="918"/>
        <v>1</v>
      </c>
      <c r="BT126" s="147">
        <f t="shared" si="918"/>
        <v>1</v>
      </c>
      <c r="BU126" s="148">
        <f t="shared" si="918"/>
        <v>1</v>
      </c>
      <c r="BV126" s="147">
        <f t="shared" si="918"/>
        <v>1</v>
      </c>
      <c r="BW126" s="148">
        <f t="shared" si="918"/>
        <v>1</v>
      </c>
      <c r="BX126" s="147">
        <f t="shared" si="918"/>
        <v>0.99999999999999989</v>
      </c>
      <c r="BY126" s="148">
        <f t="shared" si="918"/>
        <v>1</v>
      </c>
      <c r="BZ126" s="147">
        <f t="shared" si="918"/>
        <v>1.0000000000000002</v>
      </c>
      <c r="CA126" s="148">
        <f t="shared" si="918"/>
        <v>1</v>
      </c>
      <c r="CB126" s="147">
        <f t="shared" si="918"/>
        <v>1</v>
      </c>
      <c r="CC126" s="148">
        <f t="shared" si="918"/>
        <v>1</v>
      </c>
      <c r="CD126" s="147">
        <f t="shared" si="918"/>
        <v>1</v>
      </c>
      <c r="CE126" s="148">
        <f t="shared" si="918"/>
        <v>1.0000000000000002</v>
      </c>
      <c r="CF126" s="147">
        <f t="shared" si="918"/>
        <v>1</v>
      </c>
      <c r="CG126" s="148">
        <f t="shared" si="918"/>
        <v>0.99999999999999989</v>
      </c>
      <c r="CH126" s="147">
        <f t="shared" si="918"/>
        <v>0.99999999999999989</v>
      </c>
      <c r="CI126" s="148">
        <f t="shared" si="918"/>
        <v>0.99999999999999989</v>
      </c>
      <c r="CJ126" s="147">
        <f t="shared" si="918"/>
        <v>0.99999999999999989</v>
      </c>
      <c r="CK126" s="148">
        <f t="shared" si="918"/>
        <v>1</v>
      </c>
    </row>
    <row r="127" spans="1:89" ht="13.8" thickTop="1" x14ac:dyDescent="0.25">
      <c r="A127" s="178"/>
    </row>
    <row r="129" spans="1:89" x14ac:dyDescent="0.25">
      <c r="A129" s="299">
        <f>+A98+1</f>
        <v>45265</v>
      </c>
      <c r="B129" s="299"/>
      <c r="C129" s="299"/>
      <c r="D129" s="299"/>
      <c r="BI129" s="298">
        <f>+BI98+1</f>
        <v>45265</v>
      </c>
      <c r="BJ129" s="298"/>
      <c r="BK129" s="298"/>
      <c r="BL129" s="298"/>
    </row>
    <row r="130" spans="1:89" ht="13.8" thickBot="1" x14ac:dyDescent="0.3">
      <c r="AE130" t="s">
        <v>84</v>
      </c>
    </row>
    <row r="131" spans="1:89" ht="14.4" thickTop="1" thickBot="1" x14ac:dyDescent="0.3">
      <c r="A131" s="290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0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0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35">
      <c r="A132" s="291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68" t="s">
        <v>14</v>
      </c>
      <c r="AC132" s="169" t="s">
        <v>15</v>
      </c>
      <c r="AE132" s="291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68" t="s">
        <v>14</v>
      </c>
      <c r="BG132" s="169" t="s">
        <v>15</v>
      </c>
      <c r="BI132" s="291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8" thickTop="1" x14ac:dyDescent="0.25">
      <c r="A133" s="119" t="s">
        <v>16</v>
      </c>
      <c r="B133" s="120"/>
      <c r="C133" s="177"/>
      <c r="D133" s="121"/>
      <c r="E133" s="172"/>
      <c r="F133" s="120"/>
      <c r="G133" s="122"/>
      <c r="H133" s="121"/>
      <c r="I133" s="172"/>
      <c r="J133" s="120"/>
      <c r="K133" s="122"/>
      <c r="L133" s="121"/>
      <c r="M133" s="120"/>
      <c r="N133" s="171"/>
      <c r="O133" s="173"/>
      <c r="P133" s="120"/>
      <c r="Q133" s="122"/>
      <c r="R133" s="121"/>
      <c r="S133" s="172"/>
      <c r="T133" s="120"/>
      <c r="U133" s="122"/>
      <c r="V133" s="121"/>
      <c r="W133" s="172"/>
      <c r="X133" s="120"/>
      <c r="Y133" s="122"/>
      <c r="Z133" s="21"/>
      <c r="AA133" s="176"/>
      <c r="AB133" s="162">
        <f t="shared" ref="AB133:AB156" si="919">B133+D133+F133+H133+J133+L133+N133+P133+R133+T133+V133+X133+Z133</f>
        <v>0</v>
      </c>
      <c r="AC133" s="163">
        <f>C133+E133+G133+I133+K133+M133+O133+Q133+S133+U133+W133+Y133+AA133</f>
        <v>0</v>
      </c>
      <c r="AE133" s="254" t="str">
        <f>$AE$9</f>
        <v>07:00 - 07:59</v>
      </c>
      <c r="AF133" s="120">
        <f t="shared" ref="AF133:AO134" si="920">SUMIF($A$9:$A$32,$AE133,B$133:B$156)</f>
        <v>5330</v>
      </c>
      <c r="AG133" s="177">
        <f t="shared" si="920"/>
        <v>1954</v>
      </c>
      <c r="AH133" s="121">
        <f t="shared" si="920"/>
        <v>2545</v>
      </c>
      <c r="AI133" s="172">
        <f t="shared" si="920"/>
        <v>1765</v>
      </c>
      <c r="AJ133" s="120">
        <f t="shared" si="920"/>
        <v>3093</v>
      </c>
      <c r="AK133" s="122">
        <f t="shared" si="920"/>
        <v>1470</v>
      </c>
      <c r="AL133" s="121">
        <f t="shared" si="920"/>
        <v>4356</v>
      </c>
      <c r="AM133" s="172">
        <f t="shared" si="920"/>
        <v>2677</v>
      </c>
      <c r="AN133" s="120">
        <f t="shared" si="920"/>
        <v>412</v>
      </c>
      <c r="AO133" s="122">
        <f t="shared" si="920"/>
        <v>1286</v>
      </c>
      <c r="AP133" s="121">
        <f t="shared" ref="AP133:AY134" si="921">SUMIF($A$9:$A$32,$AE133,L$133:L$156)</f>
        <v>1489</v>
      </c>
      <c r="AQ133" s="120">
        <f t="shared" si="921"/>
        <v>4092</v>
      </c>
      <c r="AR133" s="171">
        <f t="shared" si="921"/>
        <v>3660</v>
      </c>
      <c r="AS133" s="173">
        <f t="shared" si="921"/>
        <v>4793</v>
      </c>
      <c r="AT133" s="120">
        <f t="shared" si="921"/>
        <v>2800</v>
      </c>
      <c r="AU133" s="122">
        <f t="shared" si="921"/>
        <v>2643</v>
      </c>
      <c r="AV133" s="121">
        <f t="shared" si="921"/>
        <v>3550</v>
      </c>
      <c r="AW133" s="172">
        <f t="shared" si="921"/>
        <v>2371</v>
      </c>
      <c r="AX133" s="120">
        <f t="shared" si="921"/>
        <v>489</v>
      </c>
      <c r="AY133" s="122">
        <f t="shared" si="921"/>
        <v>1932</v>
      </c>
      <c r="AZ133" s="121">
        <f t="shared" ref="AZ133:BE134" si="922">SUMIF($A$9:$A$32,$AE133,V$133:V$156)</f>
        <v>1748</v>
      </c>
      <c r="BA133" s="172">
        <f t="shared" si="922"/>
        <v>3857</v>
      </c>
      <c r="BB133" s="120">
        <f t="shared" si="922"/>
        <v>2504</v>
      </c>
      <c r="BC133" s="122">
        <f t="shared" si="922"/>
        <v>2115</v>
      </c>
      <c r="BD133" s="21">
        <f t="shared" si="922"/>
        <v>5688</v>
      </c>
      <c r="BE133" s="176">
        <f t="shared" si="922"/>
        <v>3567</v>
      </c>
      <c r="BF133" s="162">
        <f>AF133+AH133+AJ133+AL133+AN133+AP133+AR133+AT133+AV133+AX133+AZ133+BB133+BD133</f>
        <v>37664</v>
      </c>
      <c r="BG133" s="163">
        <f>AG133+AI133+AK133+AM133+AO133+AQ133+AS133+AU133+AW133+AY133+BA133+BC133+BE133</f>
        <v>34522</v>
      </c>
      <c r="BI133" s="119" t="s">
        <v>16</v>
      </c>
      <c r="BJ133" s="123">
        <f>B133/B157</f>
        <v>0</v>
      </c>
      <c r="BK133" s="124">
        <f t="shared" ref="BK133" si="923">C133/C157</f>
        <v>0</v>
      </c>
      <c r="BL133" s="125">
        <f t="shared" ref="BL133" si="924">D133/D157</f>
        <v>0</v>
      </c>
      <c r="BM133" s="126">
        <f t="shared" ref="BM133" si="925">E133/E157</f>
        <v>0</v>
      </c>
      <c r="BN133" s="123">
        <f t="shared" ref="BN133" si="926">F133/F157</f>
        <v>0</v>
      </c>
      <c r="BO133" s="124">
        <f t="shared" ref="BO133" si="927">G133/G157</f>
        <v>0</v>
      </c>
      <c r="BP133" s="125">
        <f t="shared" ref="BP133" si="928">H133/H157</f>
        <v>0</v>
      </c>
      <c r="BQ133" s="126">
        <f t="shared" ref="BQ133" si="929">I133/I157</f>
        <v>0</v>
      </c>
      <c r="BR133" s="123">
        <f t="shared" ref="BR133" si="930">J133/J157</f>
        <v>0</v>
      </c>
      <c r="BS133" s="124">
        <f t="shared" ref="BS133" si="931">K133/K157</f>
        <v>0</v>
      </c>
      <c r="BT133" s="125">
        <f t="shared" ref="BT133" si="932">L133/L157</f>
        <v>0</v>
      </c>
      <c r="BU133" s="123">
        <f t="shared" ref="BU133" si="933">M133/M157</f>
        <v>0</v>
      </c>
      <c r="BV133" s="127">
        <f t="shared" ref="BV133" si="934">N133/N157</f>
        <v>0</v>
      </c>
      <c r="BW133" s="128">
        <f t="shared" ref="BW133" si="935">O133/O157</f>
        <v>0</v>
      </c>
      <c r="BX133" s="123">
        <f t="shared" ref="BX133" si="936">P133/P157</f>
        <v>0</v>
      </c>
      <c r="BY133" s="124">
        <f t="shared" ref="BY133" si="937">Q133/Q157</f>
        <v>0</v>
      </c>
      <c r="BZ133" s="125">
        <f t="shared" ref="BZ133" si="938">R133/R157</f>
        <v>0</v>
      </c>
      <c r="CA133" s="126">
        <f t="shared" ref="CA133" si="939">S133/S157</f>
        <v>0</v>
      </c>
      <c r="CB133" s="123">
        <f t="shared" ref="CB133" si="940">T133/T157</f>
        <v>0</v>
      </c>
      <c r="CC133" s="124">
        <f t="shared" ref="CC133" si="941">U133/U157</f>
        <v>0</v>
      </c>
      <c r="CD133" s="125">
        <f t="shared" ref="CD133" si="942">V133/V157</f>
        <v>0</v>
      </c>
      <c r="CE133" s="126">
        <f t="shared" ref="CE133" si="943">W133/W157</f>
        <v>0</v>
      </c>
      <c r="CF133" s="123">
        <f t="shared" ref="CF133" si="944">X133/X157</f>
        <v>0</v>
      </c>
      <c r="CG133" s="124">
        <f t="shared" ref="CG133" si="945">Y133/Y157</f>
        <v>0</v>
      </c>
      <c r="CH133" s="125">
        <f t="shared" ref="CH133" si="946">Z133/Z157</f>
        <v>0</v>
      </c>
      <c r="CI133" s="123">
        <f t="shared" ref="CI133" si="947">AA133/AA157</f>
        <v>0</v>
      </c>
      <c r="CJ133" s="129">
        <f t="shared" ref="CJ133" si="948">AB133/AB157</f>
        <v>0</v>
      </c>
      <c r="CK133" s="130">
        <f t="shared" ref="CK133" si="949">AC133/AC157</f>
        <v>0</v>
      </c>
    </row>
    <row r="134" spans="1:89" x14ac:dyDescent="0.25">
      <c r="A134" s="131" t="s">
        <v>17</v>
      </c>
      <c r="B134" s="180">
        <v>718</v>
      </c>
      <c r="C134" s="181">
        <v>0</v>
      </c>
      <c r="D134" s="182">
        <v>571</v>
      </c>
      <c r="E134" s="183">
        <v>0</v>
      </c>
      <c r="F134" s="180">
        <v>702</v>
      </c>
      <c r="G134" s="184">
        <v>10</v>
      </c>
      <c r="H134" s="182">
        <v>656</v>
      </c>
      <c r="I134" s="183">
        <v>44</v>
      </c>
      <c r="J134" s="180">
        <v>24</v>
      </c>
      <c r="K134" s="184">
        <v>31</v>
      </c>
      <c r="L134" s="182">
        <v>55</v>
      </c>
      <c r="M134" s="180">
        <v>142</v>
      </c>
      <c r="N134" s="185">
        <v>302</v>
      </c>
      <c r="O134" s="186">
        <v>239</v>
      </c>
      <c r="P134" s="180">
        <v>108</v>
      </c>
      <c r="Q134" s="184">
        <v>130</v>
      </c>
      <c r="R134" s="182">
        <v>73</v>
      </c>
      <c r="S134" s="183">
        <v>171</v>
      </c>
      <c r="T134" s="180">
        <v>0</v>
      </c>
      <c r="U134" s="184">
        <v>71</v>
      </c>
      <c r="V134" s="182">
        <v>18</v>
      </c>
      <c r="W134" s="183">
        <v>222</v>
      </c>
      <c r="X134" s="180">
        <v>6</v>
      </c>
      <c r="Y134" s="184">
        <v>95</v>
      </c>
      <c r="Z134" s="182">
        <v>9</v>
      </c>
      <c r="AA134" s="180">
        <v>31</v>
      </c>
      <c r="AB134" s="162">
        <f t="shared" si="919"/>
        <v>3242</v>
      </c>
      <c r="AC134" s="165">
        <f t="shared" ref="AC134:AC156" si="950">SUM(C134,E134,G134,I134,K134,M134,O134,Q134,S134,U134,W134,Y134,AA134)</f>
        <v>1186</v>
      </c>
      <c r="AE134" s="256" t="str">
        <f>$AE$10</f>
        <v>08:00 - 08:59</v>
      </c>
      <c r="AF134" s="120">
        <f t="shared" si="920"/>
        <v>4679</v>
      </c>
      <c r="AG134" s="181">
        <f t="shared" si="920"/>
        <v>1635</v>
      </c>
      <c r="AH134" s="182">
        <f t="shared" si="920"/>
        <v>2026</v>
      </c>
      <c r="AI134" s="183">
        <f t="shared" si="920"/>
        <v>1549</v>
      </c>
      <c r="AJ134" s="180">
        <f t="shared" si="920"/>
        <v>2382</v>
      </c>
      <c r="AK134" s="184">
        <f t="shared" si="920"/>
        <v>1297</v>
      </c>
      <c r="AL134" s="182">
        <f t="shared" si="920"/>
        <v>3769</v>
      </c>
      <c r="AM134" s="183">
        <f t="shared" si="920"/>
        <v>2811</v>
      </c>
      <c r="AN134" s="180">
        <f t="shared" si="920"/>
        <v>339</v>
      </c>
      <c r="AO134" s="184">
        <f t="shared" si="920"/>
        <v>1273</v>
      </c>
      <c r="AP134" s="182">
        <f t="shared" si="921"/>
        <v>1228</v>
      </c>
      <c r="AQ134" s="180">
        <f t="shared" si="921"/>
        <v>4560</v>
      </c>
      <c r="AR134" s="185">
        <f t="shared" si="921"/>
        <v>2624</v>
      </c>
      <c r="AS134" s="186">
        <f t="shared" si="921"/>
        <v>5159</v>
      </c>
      <c r="AT134" s="180">
        <f t="shared" si="921"/>
        <v>2345</v>
      </c>
      <c r="AU134" s="184">
        <f t="shared" si="921"/>
        <v>2765</v>
      </c>
      <c r="AV134" s="182">
        <f t="shared" si="921"/>
        <v>2974</v>
      </c>
      <c r="AW134" s="183">
        <f t="shared" si="921"/>
        <v>2176</v>
      </c>
      <c r="AX134" s="180">
        <f t="shared" si="921"/>
        <v>371</v>
      </c>
      <c r="AY134" s="184">
        <f t="shared" si="921"/>
        <v>1841</v>
      </c>
      <c r="AZ134" s="182">
        <f t="shared" si="922"/>
        <v>1427</v>
      </c>
      <c r="BA134" s="183">
        <f t="shared" si="922"/>
        <v>3945</v>
      </c>
      <c r="BB134" s="180">
        <f t="shared" si="922"/>
        <v>2177</v>
      </c>
      <c r="BC134" s="184">
        <f t="shared" si="922"/>
        <v>2315</v>
      </c>
      <c r="BD134" s="182">
        <f t="shared" si="922"/>
        <v>4965</v>
      </c>
      <c r="BE134" s="180">
        <f t="shared" si="922"/>
        <v>3511</v>
      </c>
      <c r="BF134" s="164">
        <f>SUM(AF134,AH134,AJ134,AL134,AN134,AP134,AR134,AT134,AV134,AX134,AZ134,BB134,BD134)</f>
        <v>31306</v>
      </c>
      <c r="BG134" s="165">
        <f>SUM(AG134,AI134,AK134,AM134,AO134,AQ134,AS134,AU134,AW134,AY134,BA134,BC134,BE134)</f>
        <v>34837</v>
      </c>
      <c r="BI134" s="131" t="s">
        <v>17</v>
      </c>
      <c r="BJ134" s="123">
        <f>B134/B157</f>
        <v>1.6807902991713097E-2</v>
      </c>
      <c r="BK134" s="124">
        <f t="shared" ref="BK134" si="951">C134/C157</f>
        <v>0</v>
      </c>
      <c r="BL134" s="125">
        <f t="shared" ref="BL134" si="952">D134/D157</f>
        <v>2.3742203742203743E-2</v>
      </c>
      <c r="BM134" s="126">
        <f t="shared" ref="BM134" si="953">E134/E157</f>
        <v>0</v>
      </c>
      <c r="BN134" s="123">
        <f t="shared" ref="BN134" si="954">F134/F157</f>
        <v>2.5920319019311008E-2</v>
      </c>
      <c r="BO134" s="124">
        <f t="shared" ref="BO134" si="955">G134/G157</f>
        <v>4.1452495440225503E-4</v>
      </c>
      <c r="BP134" s="125">
        <f t="shared" ref="BP134" si="956">H134/H157</f>
        <v>1.3959228837723965E-2</v>
      </c>
      <c r="BQ134" s="126">
        <f t="shared" ref="BQ134" si="957">I134/I157</f>
        <v>8.6831251356738305E-4</v>
      </c>
      <c r="BR134" s="123">
        <f t="shared" ref="BR134" si="958">J134/J157</f>
        <v>2.6987518272798832E-3</v>
      </c>
      <c r="BS134" s="124">
        <f t="shared" ref="BS134" si="959">K134/K157</f>
        <v>3.3477321814254861E-3</v>
      </c>
      <c r="BT134" s="125">
        <f t="shared" ref="BT134" si="960">L134/L157</f>
        <v>1.9626735181814937E-3</v>
      </c>
      <c r="BU134" s="123">
        <f t="shared" ref="BU134" si="961">M134/M157</f>
        <v>4.449318502271659E-3</v>
      </c>
      <c r="BV134" s="127">
        <f t="shared" ref="BV134" si="962">N134/N157</f>
        <v>6.4074003352216071E-3</v>
      </c>
      <c r="BW134" s="128">
        <f t="shared" ref="BW134" si="963">O134/O157</f>
        <v>4.942203105936847E-3</v>
      </c>
      <c r="BX134" s="123">
        <f t="shared" ref="BX134" si="964">P134/P157</f>
        <v>3.7626728913354003E-3</v>
      </c>
      <c r="BY134" s="124">
        <f t="shared" ref="BY134" si="965">Q134/Q157</f>
        <v>4.5145159049868036E-3</v>
      </c>
      <c r="BZ134" s="125">
        <f t="shared" ref="BZ134" si="966">R134/R157</f>
        <v>2.0842850616719965E-3</v>
      </c>
      <c r="CA134" s="126">
        <f t="shared" ref="CA134" si="967">S134/S157</f>
        <v>4.9661661777945579E-3</v>
      </c>
      <c r="CB134" s="123">
        <f t="shared" ref="CB134" si="968">T134/T157</f>
        <v>0</v>
      </c>
      <c r="CC134" s="124">
        <f t="shared" ref="CC134" si="969">U134/U157</f>
        <v>6.2231571566307301E-3</v>
      </c>
      <c r="CD134" s="125">
        <f t="shared" ref="CD134" si="970">V134/V157</f>
        <v>5.33317531332405E-4</v>
      </c>
      <c r="CE134" s="126">
        <f t="shared" ref="CE134" si="971">W134/W157</f>
        <v>5.2312840210193938E-3</v>
      </c>
      <c r="CF134" s="123">
        <f t="shared" ref="CF134" si="972">X134/X157</f>
        <v>2.0490403660952122E-4</v>
      </c>
      <c r="CG134" s="124">
        <f t="shared" ref="CG134" si="973">Y134/Y157</f>
        <v>5.4338500257392897E-3</v>
      </c>
      <c r="CH134" s="125">
        <f t="shared" ref="CH134" si="974">Z134/Z157</f>
        <v>1.5582796592561812E-4</v>
      </c>
      <c r="CI134" s="123">
        <f t="shared" ref="CI134" si="975">AA134/AA157</f>
        <v>5.2292432778921084E-4</v>
      </c>
      <c r="CJ134" s="129">
        <f t="shared" ref="CJ134" si="976">AB134/AB157</f>
        <v>7.7344059394130246E-3</v>
      </c>
      <c r="CK134" s="130">
        <f t="shared" ref="CK134" si="977">AC134/AC157</f>
        <v>2.8357398866182249E-3</v>
      </c>
    </row>
    <row r="135" spans="1:89" ht="13.8" thickBot="1" x14ac:dyDescent="0.3">
      <c r="A135" s="139" t="s">
        <v>18</v>
      </c>
      <c r="B135" s="187">
        <v>2750</v>
      </c>
      <c r="C135" s="188">
        <v>656</v>
      </c>
      <c r="D135" s="189">
        <v>1667</v>
      </c>
      <c r="E135" s="190">
        <v>454</v>
      </c>
      <c r="F135" s="187">
        <v>2237</v>
      </c>
      <c r="G135" s="191">
        <v>435</v>
      </c>
      <c r="H135" s="189">
        <v>2570</v>
      </c>
      <c r="I135" s="190">
        <v>844</v>
      </c>
      <c r="J135" s="187">
        <v>119</v>
      </c>
      <c r="K135" s="191">
        <v>404</v>
      </c>
      <c r="L135" s="189">
        <v>436</v>
      </c>
      <c r="M135" s="187">
        <v>1675</v>
      </c>
      <c r="N135" s="192">
        <v>1796</v>
      </c>
      <c r="O135" s="193">
        <v>2289</v>
      </c>
      <c r="P135" s="187">
        <v>1091</v>
      </c>
      <c r="Q135" s="191">
        <v>1086</v>
      </c>
      <c r="R135" s="189">
        <v>1602</v>
      </c>
      <c r="S135" s="190">
        <v>1226</v>
      </c>
      <c r="T135" s="187">
        <v>124</v>
      </c>
      <c r="U135" s="191">
        <v>729</v>
      </c>
      <c r="V135" s="189">
        <v>812</v>
      </c>
      <c r="W135" s="190">
        <v>1815</v>
      </c>
      <c r="X135" s="187">
        <v>1115</v>
      </c>
      <c r="Y135" s="191">
        <v>1052</v>
      </c>
      <c r="Z135" s="189">
        <v>3206</v>
      </c>
      <c r="AA135" s="187">
        <v>1857</v>
      </c>
      <c r="AB135" s="162">
        <f t="shared" si="919"/>
        <v>19525</v>
      </c>
      <c r="AC135" s="165">
        <f t="shared" si="950"/>
        <v>14522</v>
      </c>
      <c r="AE135" s="254"/>
      <c r="AF135" s="120"/>
      <c r="AG135" s="188"/>
      <c r="AH135" s="189"/>
      <c r="AI135" s="190"/>
      <c r="AJ135" s="187"/>
      <c r="AK135" s="191"/>
      <c r="AL135" s="189"/>
      <c r="AM135" s="190"/>
      <c r="AN135" s="187"/>
      <c r="AO135" s="191"/>
      <c r="AP135" s="189"/>
      <c r="AQ135" s="187"/>
      <c r="AR135" s="192"/>
      <c r="AS135" s="193"/>
      <c r="AT135" s="187"/>
      <c r="AU135" s="191"/>
      <c r="AV135" s="189"/>
      <c r="AW135" s="190"/>
      <c r="AX135" s="187"/>
      <c r="AY135" s="191"/>
      <c r="AZ135" s="189"/>
      <c r="BA135" s="190"/>
      <c r="BB135" s="187"/>
      <c r="BC135" s="191"/>
      <c r="BD135" s="189"/>
      <c r="BE135" s="187"/>
      <c r="BF135" s="164"/>
      <c r="BG135" s="165"/>
      <c r="BI135" s="139" t="s">
        <v>18</v>
      </c>
      <c r="BJ135" s="123">
        <f>B135/B157</f>
        <v>6.4375673018399734E-2</v>
      </c>
      <c r="BK135" s="124">
        <f t="shared" ref="BK135" si="978">C135/C157</f>
        <v>1.6756066411238824E-2</v>
      </c>
      <c r="BL135" s="125">
        <f t="shared" ref="BL135" si="979">D135/D157</f>
        <v>6.9313929313929309E-2</v>
      </c>
      <c r="BM135" s="126">
        <f t="shared" ref="BM135" si="980">E135/E157</f>
        <v>2.1710022953328231E-2</v>
      </c>
      <c r="BN135" s="123">
        <f t="shared" ref="BN135" si="981">F135/F157</f>
        <v>8.2597939666949741E-2</v>
      </c>
      <c r="BO135" s="124">
        <f t="shared" ref="BO135" si="982">G135/G157</f>
        <v>1.8031835516498094E-2</v>
      </c>
      <c r="BP135" s="125">
        <f t="shared" ref="BP135" si="983">H135/H157</f>
        <v>5.4687832489253949E-2</v>
      </c>
      <c r="BQ135" s="126">
        <f t="shared" ref="BQ135" si="984">I135/I157</f>
        <v>1.6655812760247076E-2</v>
      </c>
      <c r="BR135" s="123">
        <f t="shared" ref="BR135" si="985">J135/J157</f>
        <v>1.3381311143596086E-2</v>
      </c>
      <c r="BS135" s="124">
        <f t="shared" ref="BS135" si="986">K135/K157</f>
        <v>4.3628509719222462E-2</v>
      </c>
      <c r="BT135" s="125">
        <f t="shared" ref="BT135" si="987">L135/L157</f>
        <v>1.5558648253220569E-2</v>
      </c>
      <c r="BU135" s="123">
        <f t="shared" ref="BU135" si="988">M135/M157</f>
        <v>5.2483158389472033E-2</v>
      </c>
      <c r="BV135" s="127">
        <f t="shared" ref="BV135" si="989">N135/N157</f>
        <v>3.8104937092907305E-2</v>
      </c>
      <c r="BW135" s="128">
        <f t="shared" ref="BW135" si="990">O135/O157</f>
        <v>4.7333484976943278E-2</v>
      </c>
      <c r="BX135" s="123">
        <f t="shared" ref="BX135" si="991">P135/P157</f>
        <v>3.8009964115249276E-2</v>
      </c>
      <c r="BY135" s="124">
        <f t="shared" ref="BY135" si="992">Q135/Q157</f>
        <v>3.7713571329351298E-2</v>
      </c>
      <c r="BZ135" s="125">
        <f t="shared" ref="BZ135" si="993">R135/R157</f>
        <v>4.5740063956144356E-2</v>
      </c>
      <c r="CA135" s="126">
        <f t="shared" ref="CA135" si="994">S135/S157</f>
        <v>3.5605378561263903E-2</v>
      </c>
      <c r="CB135" s="123">
        <f t="shared" ref="CB135" si="995">T135/T157</f>
        <v>1.2710127101271012E-2</v>
      </c>
      <c r="CC135" s="124">
        <f t="shared" ref="CC135" si="996">U135/U157</f>
        <v>6.3896923481462004E-2</v>
      </c>
      <c r="CD135" s="125">
        <f t="shared" ref="CD135" si="997">V135/V157</f>
        <v>2.4058546413439602E-2</v>
      </c>
      <c r="CE135" s="126">
        <f t="shared" ref="CE135" si="998">W135/W157</f>
        <v>4.2769281523199094E-2</v>
      </c>
      <c r="CF135" s="123">
        <f t="shared" ref="CF135" si="999">X135/X157</f>
        <v>3.8078000136602688E-2</v>
      </c>
      <c r="CG135" s="124">
        <f t="shared" ref="CG135" si="1000">Y135/Y157</f>
        <v>6.0172739232397188E-2</v>
      </c>
      <c r="CH135" s="125">
        <f t="shared" ref="CH135" si="1001">Z135/Z157</f>
        <v>5.5509384306392406E-2</v>
      </c>
      <c r="CI135" s="123">
        <f t="shared" ref="CI135" si="1002">AA135/AA157</f>
        <v>3.1324854087244017E-2</v>
      </c>
      <c r="CJ135" s="129">
        <f t="shared" ref="CJ135" si="1003">AB135/AB157</f>
        <v>4.6580590983047288E-2</v>
      </c>
      <c r="CK135" s="130">
        <f t="shared" ref="CK135" si="1004">AC135/AC157</f>
        <v>3.4722272034966153E-2</v>
      </c>
    </row>
    <row r="136" spans="1:89" ht="14.4" thickTop="1" thickBot="1" x14ac:dyDescent="0.3">
      <c r="A136" s="131" t="s">
        <v>19</v>
      </c>
      <c r="B136" s="180">
        <v>3596</v>
      </c>
      <c r="C136" s="181">
        <v>1683</v>
      </c>
      <c r="D136" s="182">
        <v>1897</v>
      </c>
      <c r="E136" s="183">
        <v>1308</v>
      </c>
      <c r="F136" s="180">
        <v>2924</v>
      </c>
      <c r="G136" s="184">
        <v>1304</v>
      </c>
      <c r="H136" s="182">
        <v>3611</v>
      </c>
      <c r="I136" s="183">
        <v>2365</v>
      </c>
      <c r="J136" s="180">
        <v>289</v>
      </c>
      <c r="K136" s="184">
        <v>920</v>
      </c>
      <c r="L136" s="182">
        <v>1268</v>
      </c>
      <c r="M136" s="180">
        <v>2911</v>
      </c>
      <c r="N136" s="185">
        <v>3193</v>
      </c>
      <c r="O136" s="186">
        <v>3753</v>
      </c>
      <c r="P136" s="180">
        <v>2143</v>
      </c>
      <c r="Q136" s="184">
        <v>2055</v>
      </c>
      <c r="R136" s="182">
        <v>2933</v>
      </c>
      <c r="S136" s="183">
        <v>2031</v>
      </c>
      <c r="T136" s="180">
        <v>409</v>
      </c>
      <c r="U136" s="184">
        <v>1488</v>
      </c>
      <c r="V136" s="182">
        <v>1609</v>
      </c>
      <c r="W136" s="183">
        <v>3380</v>
      </c>
      <c r="X136" s="180">
        <v>1909</v>
      </c>
      <c r="Y136" s="184">
        <v>1663</v>
      </c>
      <c r="Z136" s="182">
        <v>3960</v>
      </c>
      <c r="AA136" s="180">
        <v>3275</v>
      </c>
      <c r="AB136" s="162">
        <f t="shared" si="919"/>
        <v>29741</v>
      </c>
      <c r="AC136" s="165">
        <f t="shared" si="950"/>
        <v>28136</v>
      </c>
      <c r="AE136" s="251" t="s">
        <v>13</v>
      </c>
      <c r="AF136" s="14">
        <f t="shared" ref="AF136:BG136" si="1005">SUM(AF133:AF135)</f>
        <v>10009</v>
      </c>
      <c r="AG136" s="1">
        <f t="shared" si="1005"/>
        <v>3589</v>
      </c>
      <c r="AH136" s="14">
        <f t="shared" si="1005"/>
        <v>4571</v>
      </c>
      <c r="AI136" s="1">
        <f t="shared" si="1005"/>
        <v>3314</v>
      </c>
      <c r="AJ136" s="14">
        <f t="shared" si="1005"/>
        <v>5475</v>
      </c>
      <c r="AK136" s="1">
        <f t="shared" si="1005"/>
        <v>2767</v>
      </c>
      <c r="AL136" s="14">
        <f t="shared" si="1005"/>
        <v>8125</v>
      </c>
      <c r="AM136" s="1">
        <f t="shared" si="1005"/>
        <v>5488</v>
      </c>
      <c r="AN136" s="14">
        <f t="shared" si="1005"/>
        <v>751</v>
      </c>
      <c r="AO136" s="1">
        <f t="shared" si="1005"/>
        <v>2559</v>
      </c>
      <c r="AP136" s="14">
        <f t="shared" si="1005"/>
        <v>2717</v>
      </c>
      <c r="AQ136" s="1">
        <f t="shared" si="1005"/>
        <v>8652</v>
      </c>
      <c r="AR136" s="14">
        <f t="shared" si="1005"/>
        <v>6284</v>
      </c>
      <c r="AS136" s="1">
        <f t="shared" si="1005"/>
        <v>9952</v>
      </c>
      <c r="AT136" s="14">
        <f t="shared" si="1005"/>
        <v>5145</v>
      </c>
      <c r="AU136" s="1">
        <f t="shared" si="1005"/>
        <v>5408</v>
      </c>
      <c r="AV136" s="14">
        <f t="shared" si="1005"/>
        <v>6524</v>
      </c>
      <c r="AW136" s="1">
        <f t="shared" si="1005"/>
        <v>4547</v>
      </c>
      <c r="AX136" s="14">
        <f t="shared" si="1005"/>
        <v>860</v>
      </c>
      <c r="AY136" s="1">
        <f t="shared" si="1005"/>
        <v>3773</v>
      </c>
      <c r="AZ136" s="14">
        <f t="shared" si="1005"/>
        <v>3175</v>
      </c>
      <c r="BA136" s="1">
        <f t="shared" si="1005"/>
        <v>7802</v>
      </c>
      <c r="BB136" s="14">
        <f t="shared" si="1005"/>
        <v>4681</v>
      </c>
      <c r="BC136" s="1">
        <f t="shared" si="1005"/>
        <v>4430</v>
      </c>
      <c r="BD136" s="14">
        <f t="shared" si="1005"/>
        <v>10653</v>
      </c>
      <c r="BE136" s="1">
        <f t="shared" si="1005"/>
        <v>7078</v>
      </c>
      <c r="BF136" s="166">
        <f t="shared" si="1005"/>
        <v>68970</v>
      </c>
      <c r="BG136" s="167">
        <f t="shared" si="1005"/>
        <v>69359</v>
      </c>
      <c r="BI136" s="131" t="s">
        <v>19</v>
      </c>
      <c r="BJ136" s="123">
        <f>B136/B157</f>
        <v>8.4179970972423801E-2</v>
      </c>
      <c r="BK136" s="124">
        <f t="shared" ref="BK136" si="1006">C136/C157</f>
        <v>4.2988505747126433E-2</v>
      </c>
      <c r="BL136" s="125">
        <f t="shared" ref="BL136" si="1007">D136/D157</f>
        <v>7.8877338877338873E-2</v>
      </c>
      <c r="BM136" s="126">
        <f t="shared" ref="BM136" si="1008">E136/E157</f>
        <v>6.2547819433817903E-2</v>
      </c>
      <c r="BN136" s="123">
        <f t="shared" ref="BN136" si="1009">F136/F157</f>
        <v>0.10796440571576266</v>
      </c>
      <c r="BO136" s="124">
        <f t="shared" ref="BO136" si="1010">G136/G157</f>
        <v>5.4054054054054057E-2</v>
      </c>
      <c r="BP136" s="125">
        <f t="shared" ref="BP136" si="1011">H136/H157</f>
        <v>7.6839596544239691E-2</v>
      </c>
      <c r="BQ136" s="126">
        <f t="shared" ref="BQ136" si="1012">I136/I157</f>
        <v>4.6671797604246834E-2</v>
      </c>
      <c r="BR136" s="123">
        <f t="shared" ref="BR136" si="1013">J136/J157</f>
        <v>3.2497469920161927E-2</v>
      </c>
      <c r="BS136" s="124">
        <f t="shared" ref="BS136" si="1014">K136/K157</f>
        <v>9.9352051835853133E-2</v>
      </c>
      <c r="BT136" s="125">
        <f t="shared" ref="BT136" si="1015">L136/L157</f>
        <v>4.5248545837347894E-2</v>
      </c>
      <c r="BU136" s="123">
        <f t="shared" ref="BU136" si="1016">M136/M157</f>
        <v>9.1211029296569018E-2</v>
      </c>
      <c r="BV136" s="127">
        <f t="shared" ref="BV136" si="1017">N136/N157</f>
        <v>6.774446778265758E-2</v>
      </c>
      <c r="BW136" s="128">
        <f t="shared" ref="BW136" si="1018">O136/O157</f>
        <v>7.7607063835066895E-2</v>
      </c>
      <c r="BX136" s="123">
        <f t="shared" ref="BX136" si="1019">P136/P157</f>
        <v>7.4661185241960776E-2</v>
      </c>
      <c r="BY136" s="124">
        <f t="shared" ref="BY136" si="1020">Q136/Q157</f>
        <v>7.1364078344214474E-2</v>
      </c>
      <c r="BZ136" s="125">
        <f t="shared" ref="BZ136" si="1021">R136/R157</f>
        <v>8.3742576518958431E-2</v>
      </c>
      <c r="CA136" s="126">
        <f t="shared" ref="CA136" si="1022">S136/S157</f>
        <v>5.8984114076612554E-2</v>
      </c>
      <c r="CB136" s="123">
        <f t="shared" ref="CB136" si="1023">T136/T157</f>
        <v>4.1922919229192293E-2</v>
      </c>
      <c r="CC136" s="124">
        <f t="shared" ref="CC136" si="1024">U136/U157</f>
        <v>0.13042334998685248</v>
      </c>
      <c r="CD136" s="125">
        <f t="shared" ref="CD136" si="1025">V136/V157</f>
        <v>4.7672661550768866E-2</v>
      </c>
      <c r="CE136" s="126">
        <f t="shared" ref="CE136" si="1026">W136/W157</f>
        <v>7.9647477437142122E-2</v>
      </c>
      <c r="CF136" s="123">
        <f t="shared" ref="CF136" si="1027">X136/X157</f>
        <v>6.5193634314596002E-2</v>
      </c>
      <c r="CG136" s="124">
        <f t="shared" ref="CG136" si="1028">Y136/Y157</f>
        <v>9.5120974661099353E-2</v>
      </c>
      <c r="CH136" s="125">
        <f t="shared" ref="CH136" si="1029">Z136/Z157</f>
        <v>6.8564305007271967E-2</v>
      </c>
      <c r="CI136" s="123">
        <f t="shared" ref="CI136" si="1030">AA136/AA157</f>
        <v>5.5244424951924699E-2</v>
      </c>
      <c r="CJ136" s="129">
        <f t="shared" ref="CJ136" si="1031">AB136/AB157</f>
        <v>7.0952796744010727E-2</v>
      </c>
      <c r="CK136" s="130">
        <f t="shared" ref="CK136" si="1032">AC136/AC157</f>
        <v>6.7273505438356127E-2</v>
      </c>
    </row>
    <row r="137" spans="1:89" ht="13.8" thickTop="1" x14ac:dyDescent="0.25">
      <c r="A137" s="139" t="s">
        <v>20</v>
      </c>
      <c r="B137" s="266">
        <v>5330</v>
      </c>
      <c r="C137" s="267">
        <v>1954</v>
      </c>
      <c r="D137" s="268">
        <v>2545</v>
      </c>
      <c r="E137" s="269">
        <v>1765</v>
      </c>
      <c r="F137" s="266">
        <v>3093</v>
      </c>
      <c r="G137" s="270">
        <v>1470</v>
      </c>
      <c r="H137" s="268">
        <v>4356</v>
      </c>
      <c r="I137" s="269">
        <v>2677</v>
      </c>
      <c r="J137" s="266">
        <v>412</v>
      </c>
      <c r="K137" s="270">
        <v>1286</v>
      </c>
      <c r="L137" s="268">
        <v>1489</v>
      </c>
      <c r="M137" s="266">
        <v>4092</v>
      </c>
      <c r="N137" s="271">
        <v>3660</v>
      </c>
      <c r="O137" s="272">
        <v>4793</v>
      </c>
      <c r="P137" s="266">
        <v>2800</v>
      </c>
      <c r="Q137" s="270">
        <v>2643</v>
      </c>
      <c r="R137" s="268">
        <v>3550</v>
      </c>
      <c r="S137" s="269">
        <v>2371</v>
      </c>
      <c r="T137" s="266">
        <v>489</v>
      </c>
      <c r="U137" s="270">
        <v>1932</v>
      </c>
      <c r="V137" s="268">
        <v>1748</v>
      </c>
      <c r="W137" s="269">
        <v>3857</v>
      </c>
      <c r="X137" s="266">
        <v>2504</v>
      </c>
      <c r="Y137" s="270">
        <v>2115</v>
      </c>
      <c r="Z137" s="268">
        <v>5688</v>
      </c>
      <c r="AA137" s="266">
        <v>3567</v>
      </c>
      <c r="AB137" s="286">
        <f t="shared" si="919"/>
        <v>37664</v>
      </c>
      <c r="AC137" s="287">
        <f t="shared" si="950"/>
        <v>34522</v>
      </c>
      <c r="BI137" s="139" t="s">
        <v>20</v>
      </c>
      <c r="BJ137" s="123">
        <f>B137/B157</f>
        <v>0.12477175897748022</v>
      </c>
      <c r="BK137" s="124">
        <f t="shared" ref="BK137" si="1033">C137/C157</f>
        <v>4.9910600255427845E-2</v>
      </c>
      <c r="BL137" s="125">
        <f t="shared" ref="BL137" si="1034">D137/D157</f>
        <v>0.10582120582120583</v>
      </c>
      <c r="BM137" s="126">
        <f t="shared" ref="BM137" si="1035">E137/E157</f>
        <v>8.4401300688599842E-2</v>
      </c>
      <c r="BN137" s="123">
        <f t="shared" ref="BN137" si="1036">F137/F157</f>
        <v>0.11420448251670789</v>
      </c>
      <c r="BO137" s="124">
        <f t="shared" ref="BO137" si="1037">G137/G157</f>
        <v>6.0935168297131484E-2</v>
      </c>
      <c r="BP137" s="125">
        <f t="shared" ref="BP137" si="1038">H137/H157</f>
        <v>9.269268417244754E-2</v>
      </c>
      <c r="BQ137" s="126">
        <f t="shared" ref="BQ137" si="1039">I137/I157</f>
        <v>5.2828922700451919E-2</v>
      </c>
      <c r="BR137" s="123">
        <f t="shared" ref="BR137" si="1040">J137/J157</f>
        <v>4.6328573034971322E-2</v>
      </c>
      <c r="BS137" s="124">
        <f t="shared" ref="BS137" si="1041">K137/K157</f>
        <v>0.13887688984881211</v>
      </c>
      <c r="BT137" s="125">
        <f t="shared" ref="BT137" si="1042">L137/L157</f>
        <v>5.3134924883131714E-2</v>
      </c>
      <c r="BU137" s="123">
        <f t="shared" ref="BU137" si="1043">M137/M157</f>
        <v>0.12821557261475794</v>
      </c>
      <c r="BV137" s="127">
        <f t="shared" ref="BV137" si="1044">N137/N157</f>
        <v>7.7652600089109541E-2</v>
      </c>
      <c r="BW137" s="128">
        <f t="shared" ref="BW137" si="1045">O137/O157</f>
        <v>9.9112884881821378E-2</v>
      </c>
      <c r="BX137" s="123">
        <f t="shared" ref="BX137" si="1046">P137/P157</f>
        <v>9.7550778664251117E-2</v>
      </c>
      <c r="BY137" s="124">
        <f t="shared" ref="BY137" si="1047">Q137/Q157</f>
        <v>9.1783581052924015E-2</v>
      </c>
      <c r="BZ137" s="125">
        <f t="shared" ref="BZ137" si="1048">R137/R157</f>
        <v>0.10135906806761077</v>
      </c>
      <c r="CA137" s="126">
        <f t="shared" ref="CA137" si="1049">S137/S157</f>
        <v>6.8858362617256696E-2</v>
      </c>
      <c r="CB137" s="123">
        <f t="shared" ref="CB137" si="1050">T137/T157</f>
        <v>5.0123001230012301E-2</v>
      </c>
      <c r="CC137" s="124">
        <f t="shared" ref="CC137" si="1051">U137/U157</f>
        <v>0.16933999474099395</v>
      </c>
      <c r="CD137" s="125">
        <f t="shared" ref="CD137" si="1052">V137/V157</f>
        <v>5.1791058042724658E-2</v>
      </c>
      <c r="CE137" s="126">
        <f t="shared" ref="CE137" si="1053">W137/W157</f>
        <v>9.0887668779602707E-2</v>
      </c>
      <c r="CF137" s="123">
        <f t="shared" ref="CF137" si="1054">X137/X157</f>
        <v>8.5513284611706847E-2</v>
      </c>
      <c r="CG137" s="124">
        <f t="shared" ref="CG137" si="1055">Y137/Y157</f>
        <v>0.12097466109935366</v>
      </c>
      <c r="CH137" s="125">
        <f t="shared" ref="CH137" si="1056">Z137/Z157</f>
        <v>9.8483274464990653E-2</v>
      </c>
      <c r="CI137" s="123">
        <f t="shared" ref="CI137" si="1057">AA137/AA157</f>
        <v>6.0170034749165005E-2</v>
      </c>
      <c r="CJ137" s="129">
        <f t="shared" ref="CJ137" si="1058">AB137/AB157</f>
        <v>8.9854616070959958E-2</v>
      </c>
      <c r="CK137" s="130">
        <f t="shared" ref="CK137" si="1059">AC137/AC157</f>
        <v>8.2542506210652913E-2</v>
      </c>
    </row>
    <row r="138" spans="1:89" ht="13.8" thickBot="1" x14ac:dyDescent="0.3">
      <c r="A138" s="131" t="s">
        <v>21</v>
      </c>
      <c r="B138" s="273">
        <v>4679</v>
      </c>
      <c r="C138" s="274">
        <v>1635</v>
      </c>
      <c r="D138" s="275">
        <v>2026</v>
      </c>
      <c r="E138" s="276">
        <v>1549</v>
      </c>
      <c r="F138" s="273">
        <v>2382</v>
      </c>
      <c r="G138" s="277">
        <v>1297</v>
      </c>
      <c r="H138" s="275">
        <v>3769</v>
      </c>
      <c r="I138" s="276">
        <v>2811</v>
      </c>
      <c r="J138" s="273">
        <v>339</v>
      </c>
      <c r="K138" s="277">
        <v>1273</v>
      </c>
      <c r="L138" s="275">
        <v>1228</v>
      </c>
      <c r="M138" s="273">
        <v>4560</v>
      </c>
      <c r="N138" s="278">
        <v>2624</v>
      </c>
      <c r="O138" s="279">
        <v>5159</v>
      </c>
      <c r="P138" s="273">
        <v>2345</v>
      </c>
      <c r="Q138" s="277">
        <v>2765</v>
      </c>
      <c r="R138" s="275">
        <v>2974</v>
      </c>
      <c r="S138" s="276">
        <v>2176</v>
      </c>
      <c r="T138" s="273">
        <v>371</v>
      </c>
      <c r="U138" s="277">
        <v>1841</v>
      </c>
      <c r="V138" s="275">
        <v>1427</v>
      </c>
      <c r="W138" s="276">
        <v>3945</v>
      </c>
      <c r="X138" s="273">
        <v>2177</v>
      </c>
      <c r="Y138" s="277">
        <v>2315</v>
      </c>
      <c r="Z138" s="275">
        <v>4965</v>
      </c>
      <c r="AA138" s="273">
        <v>3511</v>
      </c>
      <c r="AB138" s="286">
        <f t="shared" si="919"/>
        <v>31306</v>
      </c>
      <c r="AC138" s="287">
        <f t="shared" si="950"/>
        <v>34837</v>
      </c>
      <c r="AE138" t="s">
        <v>85</v>
      </c>
      <c r="BI138" s="131" t="s">
        <v>21</v>
      </c>
      <c r="BJ138" s="123">
        <f>B138/B157</f>
        <v>0.10953228147385177</v>
      </c>
      <c r="BK138" s="124">
        <f t="shared" ref="BK138" si="1060">C138/C157</f>
        <v>4.1762452107279691E-2</v>
      </c>
      <c r="BL138" s="125">
        <f t="shared" ref="BL138" si="1061">D138/D157</f>
        <v>8.4241164241164235E-2</v>
      </c>
      <c r="BM138" s="126">
        <f t="shared" ref="BM138" si="1062">E138/E157</f>
        <v>7.4072302983932664E-2</v>
      </c>
      <c r="BN138" s="123">
        <f t="shared" ref="BN138" si="1063">F138/F157</f>
        <v>8.7951851715098034E-2</v>
      </c>
      <c r="BO138" s="124">
        <f t="shared" ref="BO138" si="1064">G138/G157</f>
        <v>5.3763886585972476E-2</v>
      </c>
      <c r="BP138" s="125">
        <f t="shared" ref="BP138" si="1065">H138/H157</f>
        <v>8.0201727880154908E-2</v>
      </c>
      <c r="BQ138" s="126">
        <f t="shared" ref="BQ138" si="1066">I138/I157</f>
        <v>5.5473328991770765E-2</v>
      </c>
      <c r="BR138" s="123">
        <f t="shared" ref="BR138" si="1067">J138/J157</f>
        <v>3.8119869560328347E-2</v>
      </c>
      <c r="BS138" s="124">
        <f t="shared" ref="BS138" si="1068">K138/K157</f>
        <v>0.13747300215982722</v>
      </c>
      <c r="BT138" s="125">
        <f t="shared" ref="BT138" si="1069">L138/L157</f>
        <v>4.3821146915034082E-2</v>
      </c>
      <c r="BU138" s="123">
        <f t="shared" ref="BU138" si="1070">M138/M157</f>
        <v>0.14287952373492088</v>
      </c>
      <c r="BV138" s="127">
        <f t="shared" ref="BV138" si="1071">N138/N157</f>
        <v>5.5672246621263237E-2</v>
      </c>
      <c r="BW138" s="128">
        <f t="shared" ref="BW138" si="1072">O138/O157</f>
        <v>0.10668127959635228</v>
      </c>
      <c r="BX138" s="123">
        <f t="shared" ref="BX138" si="1073">P138/P157</f>
        <v>8.169877713131031E-2</v>
      </c>
      <c r="BY138" s="124">
        <f t="shared" ref="BY138" si="1074">Q138/Q157</f>
        <v>9.6020280594527024E-2</v>
      </c>
      <c r="BZ138" s="125">
        <f t="shared" ref="BZ138" si="1075">R138/R157</f>
        <v>8.4913202375513933E-2</v>
      </c>
      <c r="CA138" s="126">
        <f t="shared" ref="CA138" si="1076">S138/S157</f>
        <v>6.3195190660122552E-2</v>
      </c>
      <c r="CB138" s="123">
        <f t="shared" ref="CB138" si="1077">T138/T157</f>
        <v>3.8027880278802786E-2</v>
      </c>
      <c r="CC138" s="124">
        <f t="shared" ref="CC138" si="1078">U138/U157</f>
        <v>0.16136383556841091</v>
      </c>
      <c r="CD138" s="125">
        <f t="shared" ref="CD138" si="1079">V138/V157</f>
        <v>4.2280228733963435E-2</v>
      </c>
      <c r="CE138" s="126">
        <f t="shared" ref="CE138" si="1080">W138/W157</f>
        <v>9.296133091406085E-2</v>
      </c>
      <c r="CF138" s="123">
        <f t="shared" ref="CF138" si="1081">X138/X157</f>
        <v>7.4346014616487946E-2</v>
      </c>
      <c r="CG138" s="124">
        <f t="shared" ref="CG138" si="1082">Y138/Y157</f>
        <v>0.13241434536406796</v>
      </c>
      <c r="CH138" s="125">
        <f t="shared" ref="CH138" si="1083">Z138/Z157</f>
        <v>8.5965094535632655E-2</v>
      </c>
      <c r="CI138" s="123">
        <f t="shared" ref="CI138" si="1084">AA138/AA157</f>
        <v>5.9225397253803852E-2</v>
      </c>
      <c r="CJ138" s="129">
        <f t="shared" ref="CJ138" si="1085">AB138/AB157</f>
        <v>7.4686401091691598E-2</v>
      </c>
      <c r="CK138" s="130">
        <f t="shared" ref="CK138" si="1086">AC138/AC157</f>
        <v>8.329567489891998E-2</v>
      </c>
    </row>
    <row r="139" spans="1:89" ht="14.4" thickTop="1" thickBot="1" x14ac:dyDescent="0.3">
      <c r="A139" s="139" t="s">
        <v>22</v>
      </c>
      <c r="B139" s="187">
        <v>2865</v>
      </c>
      <c r="C139" s="188">
        <v>1362</v>
      </c>
      <c r="D139" s="189">
        <v>1613</v>
      </c>
      <c r="E139" s="190">
        <v>1218</v>
      </c>
      <c r="F139" s="187">
        <v>1958</v>
      </c>
      <c r="G139" s="191">
        <v>981</v>
      </c>
      <c r="H139" s="189">
        <v>3034</v>
      </c>
      <c r="I139" s="190">
        <v>2292</v>
      </c>
      <c r="J139" s="187">
        <v>282</v>
      </c>
      <c r="K139" s="191">
        <v>857</v>
      </c>
      <c r="L139" s="189">
        <v>907</v>
      </c>
      <c r="M139" s="187">
        <v>2863</v>
      </c>
      <c r="N139" s="192">
        <v>2120</v>
      </c>
      <c r="O139" s="193">
        <v>3579</v>
      </c>
      <c r="P139" s="187">
        <v>1449</v>
      </c>
      <c r="Q139" s="191">
        <v>1999</v>
      </c>
      <c r="R139" s="189">
        <v>2446</v>
      </c>
      <c r="S139" s="190">
        <v>1804</v>
      </c>
      <c r="T139" s="187">
        <v>321</v>
      </c>
      <c r="U139" s="191">
        <v>925</v>
      </c>
      <c r="V139" s="189">
        <v>1024</v>
      </c>
      <c r="W139" s="190">
        <v>3257</v>
      </c>
      <c r="X139" s="187">
        <v>1506</v>
      </c>
      <c r="Y139" s="191">
        <v>1343</v>
      </c>
      <c r="Z139" s="189">
        <v>4054</v>
      </c>
      <c r="AA139" s="187">
        <v>2902</v>
      </c>
      <c r="AB139" s="162">
        <f t="shared" si="919"/>
        <v>23579</v>
      </c>
      <c r="AC139" s="165">
        <f t="shared" si="950"/>
        <v>25382</v>
      </c>
      <c r="AE139" s="290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39" t="s">
        <v>22</v>
      </c>
      <c r="BJ139" s="123">
        <f>B139/B157</f>
        <v>6.7067746617351001E-2</v>
      </c>
      <c r="BK139" s="124">
        <f t="shared" ref="BK139" si="1087">C139/C157</f>
        <v>3.4789272030651339E-2</v>
      </c>
      <c r="BL139" s="125">
        <f t="shared" ref="BL139" si="1088">D139/D157</f>
        <v>6.7068607068607067E-2</v>
      </c>
      <c r="BM139" s="126">
        <f t="shared" ref="BM139" si="1089">E139/E157</f>
        <v>5.8244070390206577E-2</v>
      </c>
      <c r="BN139" s="123">
        <f t="shared" ref="BN139" si="1090">F139/F157</f>
        <v>7.2296274415685119E-2</v>
      </c>
      <c r="BO139" s="124">
        <f t="shared" ref="BO139" si="1091">G139/G157</f>
        <v>4.066489802686122E-2</v>
      </c>
      <c r="BP139" s="125">
        <f t="shared" ref="BP139" si="1092">H139/H157</f>
        <v>6.4561433374473343E-2</v>
      </c>
      <c r="BQ139" s="126">
        <f t="shared" ref="BQ139" si="1093">I139/I157</f>
        <v>4.5231188206737313E-2</v>
      </c>
      <c r="BR139" s="123">
        <f t="shared" ref="BR139" si="1094">J139/J157</f>
        <v>3.1710333970538629E-2</v>
      </c>
      <c r="BS139" s="124">
        <f t="shared" ref="BS139" si="1095">K139/K157</f>
        <v>9.2548596112311018E-2</v>
      </c>
      <c r="BT139" s="125">
        <f t="shared" ref="BT139" si="1096">L139/L157</f>
        <v>3.2366270563465728E-2</v>
      </c>
      <c r="BU139" s="123">
        <f t="shared" ref="BU139" si="1097">M139/M157</f>
        <v>8.9707034309885636E-2</v>
      </c>
      <c r="BV139" s="127">
        <f t="shared" ref="BV139" si="1098">N139/N157</f>
        <v>4.4979101690959623E-2</v>
      </c>
      <c r="BW139" s="128">
        <f t="shared" ref="BW139" si="1099">O139/O157</f>
        <v>7.40089745445522E-2</v>
      </c>
      <c r="BX139" s="123">
        <f t="shared" ref="BX139" si="1100">P139/P157</f>
        <v>5.0482527958749954E-2</v>
      </c>
      <c r="BY139" s="124">
        <f t="shared" ref="BY139" si="1101">Q139/Q157</f>
        <v>6.941936380052785E-2</v>
      </c>
      <c r="BZ139" s="125">
        <f t="shared" ref="BZ139" si="1102">R139/R157</f>
        <v>6.9837825491091826E-2</v>
      </c>
      <c r="CA139" s="126">
        <f t="shared" ref="CA139" si="1103">S139/S157</f>
        <v>5.2391601080358959E-2</v>
      </c>
      <c r="CB139" s="123">
        <f t="shared" ref="CB139" si="1104">T139/T157</f>
        <v>3.2902829028290281E-2</v>
      </c>
      <c r="CC139" s="124">
        <f t="shared" ref="CC139" si="1105">U139/U157</f>
        <v>8.1076343237794724E-2</v>
      </c>
      <c r="CD139" s="125">
        <f t="shared" ref="CD139" si="1106">V139/V157</f>
        <v>3.0339841782465706E-2</v>
      </c>
      <c r="CE139" s="126">
        <f t="shared" ref="CE139" si="1107">W139/W157</f>
        <v>7.6749063317388122E-2</v>
      </c>
      <c r="CF139" s="123">
        <f t="shared" ref="CF139" si="1108">X139/X157</f>
        <v>5.1430913188989826E-2</v>
      </c>
      <c r="CG139" s="124">
        <f t="shared" ref="CG139" si="1109">Y139/Y157</f>
        <v>7.6817479837556477E-2</v>
      </c>
      <c r="CH139" s="125">
        <f t="shared" ref="CH139" si="1110">Z139/Z157</f>
        <v>7.0191841540272873E-2</v>
      </c>
      <c r="CI139" s="123">
        <f t="shared" ref="CI139" si="1111">AA139/AA157</f>
        <v>4.8952464491751294E-2</v>
      </c>
      <c r="CJ139" s="129">
        <f t="shared" ref="CJ139" si="1112">AB139/AB157</f>
        <v>5.6252176941832113E-2</v>
      </c>
      <c r="CK139" s="130">
        <f t="shared" ref="CK139" si="1113">AC139/AC157</f>
        <v>6.0688659192364068E-2</v>
      </c>
    </row>
    <row r="140" spans="1:89" ht="15" thickTop="1" thickBot="1" x14ac:dyDescent="0.35">
      <c r="A140" s="131" t="s">
        <v>23</v>
      </c>
      <c r="B140" s="180">
        <v>2282</v>
      </c>
      <c r="C140" s="181">
        <v>1485</v>
      </c>
      <c r="D140" s="182">
        <v>1366</v>
      </c>
      <c r="E140" s="183">
        <v>813</v>
      </c>
      <c r="F140" s="180">
        <v>1435</v>
      </c>
      <c r="G140" s="184">
        <v>746</v>
      </c>
      <c r="H140" s="182">
        <v>2718</v>
      </c>
      <c r="I140" s="183">
        <v>1908</v>
      </c>
      <c r="J140" s="180">
        <v>346</v>
      </c>
      <c r="K140" s="184">
        <v>827</v>
      </c>
      <c r="L140" s="182">
        <v>814</v>
      </c>
      <c r="M140" s="180">
        <v>2057</v>
      </c>
      <c r="N140" s="185">
        <v>2013</v>
      </c>
      <c r="O140" s="186">
        <v>2748</v>
      </c>
      <c r="P140" s="180">
        <v>1184</v>
      </c>
      <c r="Q140" s="184">
        <v>1177</v>
      </c>
      <c r="R140" s="182">
        <v>1843</v>
      </c>
      <c r="S140" s="183">
        <v>1359</v>
      </c>
      <c r="T140" s="180">
        <v>302</v>
      </c>
      <c r="U140" s="184">
        <v>480</v>
      </c>
      <c r="V140" s="182">
        <v>794</v>
      </c>
      <c r="W140" s="183">
        <v>2973</v>
      </c>
      <c r="X140" s="180">
        <v>1417</v>
      </c>
      <c r="Y140" s="184">
        <v>807</v>
      </c>
      <c r="Z140" s="182">
        <v>3123</v>
      </c>
      <c r="AA140" s="180">
        <v>2932</v>
      </c>
      <c r="AB140" s="162">
        <f t="shared" si="919"/>
        <v>19637</v>
      </c>
      <c r="AC140" s="165">
        <f t="shared" si="950"/>
        <v>20312</v>
      </c>
      <c r="AE140" s="291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68" t="s">
        <v>14</v>
      </c>
      <c r="BG140" s="169" t="s">
        <v>15</v>
      </c>
      <c r="BI140" s="131" t="s">
        <v>23</v>
      </c>
      <c r="BJ140" s="123">
        <f>B140/B157</f>
        <v>5.3420103937450253E-2</v>
      </c>
      <c r="BK140" s="124">
        <f t="shared" ref="BK140" si="1114">C140/C157</f>
        <v>3.793103448275862E-2</v>
      </c>
      <c r="BL140" s="125">
        <f t="shared" ref="BL140" si="1115">D140/D157</f>
        <v>5.6798336798336797E-2</v>
      </c>
      <c r="BM140" s="126">
        <f t="shared" ref="BM140" si="1116">E140/E157</f>
        <v>3.8877199693955623E-2</v>
      </c>
      <c r="BN140" s="123">
        <f t="shared" ref="BN140" si="1117">F140/F157</f>
        <v>5.298526751098475E-2</v>
      </c>
      <c r="BO140" s="124">
        <f t="shared" ref="BO140" si="1118">G140/G157</f>
        <v>3.0923561598408224E-2</v>
      </c>
      <c r="BP140" s="125">
        <f t="shared" ref="BP140" si="1119">H140/H157</f>
        <v>5.7837170702642889E-2</v>
      </c>
      <c r="BQ140" s="126">
        <f t="shared" ref="BQ140" si="1120">I140/I157</f>
        <v>3.7653188088331062E-2</v>
      </c>
      <c r="BR140" s="123">
        <f t="shared" ref="BR140" si="1121">J140/J157</f>
        <v>3.8907005509951645E-2</v>
      </c>
      <c r="BS140" s="124">
        <f t="shared" ref="BS140" si="1122">K140/K157</f>
        <v>8.9308855291576672E-2</v>
      </c>
      <c r="BT140" s="125">
        <f t="shared" ref="BT140" si="1123">L140/L157</f>
        <v>2.9047568069086108E-2</v>
      </c>
      <c r="BU140" s="123">
        <f t="shared" ref="BU140" si="1124">M140/M157</f>
        <v>6.4452451825160587E-2</v>
      </c>
      <c r="BV140" s="127">
        <f t="shared" ref="BV140" si="1125">N140/N157</f>
        <v>4.2708930049010246E-2</v>
      </c>
      <c r="BW140" s="128">
        <f t="shared" ref="BW140" si="1126">O140/O157</f>
        <v>5.6824996381232035E-2</v>
      </c>
      <c r="BX140" s="123">
        <f t="shared" ref="BX140" si="1127">P140/P157</f>
        <v>4.125004354945476E-2</v>
      </c>
      <c r="BY140" s="124">
        <f t="shared" ref="BY140" si="1128">Q140/Q157</f>
        <v>4.0873732462842059E-2</v>
      </c>
      <c r="BZ140" s="125">
        <f t="shared" ref="BZ140" si="1129">R140/R157</f>
        <v>5.2621059844677937E-2</v>
      </c>
      <c r="CA140" s="126">
        <f t="shared" ref="CA140" si="1130">S140/S157</f>
        <v>3.9467952255104112E-2</v>
      </c>
      <c r="CB140" s="123">
        <f t="shared" ref="CB140" si="1131">T140/T157</f>
        <v>3.0955309553095531E-2</v>
      </c>
      <c r="CC140" s="124">
        <f t="shared" ref="CC140" si="1132">U140/U157</f>
        <v>4.2072048382855637E-2</v>
      </c>
      <c r="CD140" s="125">
        <f t="shared" ref="CD140" si="1133">V140/V157</f>
        <v>2.3525228882107199E-2</v>
      </c>
      <c r="CE140" s="126">
        <f t="shared" ref="CE140" si="1134">W140/W157</f>
        <v>7.0056790065273225E-2</v>
      </c>
      <c r="CF140" s="123">
        <f t="shared" ref="CF140" si="1135">X140/X157</f>
        <v>4.8391503312615256E-2</v>
      </c>
      <c r="CG140" s="124">
        <f t="shared" ref="CG140" si="1136">Y140/Y157</f>
        <v>4.6159126008122178E-2</v>
      </c>
      <c r="CH140" s="125">
        <f t="shared" ref="CH140" si="1137">Z140/Z157</f>
        <v>5.4072304176189488E-2</v>
      </c>
      <c r="CI140" s="123">
        <f t="shared" ref="CI140" si="1138">AA140/AA157</f>
        <v>4.9458520292837621E-2</v>
      </c>
      <c r="CJ140" s="129">
        <f t="shared" ref="CJ140" si="1139">AB140/AB157</f>
        <v>4.684778822709857E-2</v>
      </c>
      <c r="CK140" s="130">
        <f t="shared" ref="CK140" si="1140">AC140/AC157</f>
        <v>4.8566229828827474E-2</v>
      </c>
    </row>
    <row r="141" spans="1:89" ht="13.8" thickTop="1" x14ac:dyDescent="0.25">
      <c r="A141" s="139" t="s">
        <v>24</v>
      </c>
      <c r="B141" s="194">
        <v>2115</v>
      </c>
      <c r="C141" s="188">
        <v>1537</v>
      </c>
      <c r="D141" s="189">
        <v>1136</v>
      </c>
      <c r="E141" s="190">
        <v>761</v>
      </c>
      <c r="F141" s="187">
        <v>1526</v>
      </c>
      <c r="G141" s="191">
        <v>720</v>
      </c>
      <c r="H141" s="189">
        <v>2384</v>
      </c>
      <c r="I141" s="190">
        <v>2166</v>
      </c>
      <c r="J141" s="187">
        <v>347</v>
      </c>
      <c r="K141" s="191">
        <v>599</v>
      </c>
      <c r="L141" s="189">
        <v>760</v>
      </c>
      <c r="M141" s="187">
        <v>1698</v>
      </c>
      <c r="N141" s="192">
        <v>1734</v>
      </c>
      <c r="O141" s="195">
        <v>2454</v>
      </c>
      <c r="P141" s="187">
        <v>1231</v>
      </c>
      <c r="Q141" s="191">
        <v>1137</v>
      </c>
      <c r="R141" s="189">
        <v>1710</v>
      </c>
      <c r="S141" s="190">
        <v>1402</v>
      </c>
      <c r="T141" s="187">
        <v>313</v>
      </c>
      <c r="U141" s="191">
        <v>482</v>
      </c>
      <c r="V141" s="189">
        <v>897</v>
      </c>
      <c r="W141" s="196">
        <v>2468</v>
      </c>
      <c r="X141" s="187">
        <v>1285</v>
      </c>
      <c r="Y141" s="191">
        <v>692</v>
      </c>
      <c r="Z141" s="189">
        <v>3011</v>
      </c>
      <c r="AA141" s="187">
        <v>2687</v>
      </c>
      <c r="AB141" s="162">
        <f t="shared" si="919"/>
        <v>18449</v>
      </c>
      <c r="AC141" s="165">
        <f t="shared" si="950"/>
        <v>18803</v>
      </c>
      <c r="AE141" s="254" t="str">
        <f>$AE$17</f>
        <v>17:00 - 17:59</v>
      </c>
      <c r="AF141" s="120">
        <f t="shared" ref="AF141:AO142" si="1141">SUMIF($A$9:$A$32,$AE141,B$133:B$156)</f>
        <v>2226</v>
      </c>
      <c r="AG141" s="177">
        <f t="shared" si="1141"/>
        <v>3590</v>
      </c>
      <c r="AH141" s="121">
        <f t="shared" si="1141"/>
        <v>2017</v>
      </c>
      <c r="AI141" s="172">
        <f t="shared" si="1141"/>
        <v>1331</v>
      </c>
      <c r="AJ141" s="120">
        <f t="shared" si="1141"/>
        <v>1538</v>
      </c>
      <c r="AK141" s="122">
        <f t="shared" si="1141"/>
        <v>1926</v>
      </c>
      <c r="AL141" s="121">
        <f t="shared" si="1141"/>
        <v>2966</v>
      </c>
      <c r="AM141" s="172">
        <f t="shared" si="1141"/>
        <v>3754</v>
      </c>
      <c r="AN141" s="120">
        <f t="shared" si="1141"/>
        <v>1291</v>
      </c>
      <c r="AO141" s="122">
        <f t="shared" si="1141"/>
        <v>290</v>
      </c>
      <c r="AP141" s="121">
        <f t="shared" ref="AP141:AY142" si="1142">SUMIF($A$9:$A$32,$AE141,L$133:L$156)</f>
        <v>3158</v>
      </c>
      <c r="AQ141" s="120">
        <f t="shared" si="1142"/>
        <v>964</v>
      </c>
      <c r="AR141" s="171">
        <f t="shared" si="1142"/>
        <v>4198</v>
      </c>
      <c r="AS141" s="173">
        <f t="shared" si="1142"/>
        <v>2364</v>
      </c>
      <c r="AT141" s="120">
        <f t="shared" si="1142"/>
        <v>1721</v>
      </c>
      <c r="AU141" s="122">
        <f t="shared" si="1142"/>
        <v>1504</v>
      </c>
      <c r="AV141" s="121">
        <f t="shared" si="1142"/>
        <v>2514</v>
      </c>
      <c r="AW141" s="172">
        <f t="shared" si="1142"/>
        <v>2396</v>
      </c>
      <c r="AX141" s="120">
        <f t="shared" si="1142"/>
        <v>970</v>
      </c>
      <c r="AY141" s="122">
        <f t="shared" si="1142"/>
        <v>309</v>
      </c>
      <c r="AZ141" s="121">
        <f t="shared" ref="AZ141:BE142" si="1143">SUMIF($A$9:$A$32,$AE141,V$133:V$156)</f>
        <v>2353</v>
      </c>
      <c r="BA141" s="172">
        <f t="shared" si="1143"/>
        <v>1827</v>
      </c>
      <c r="BB141" s="120">
        <f t="shared" si="1143"/>
        <v>3105</v>
      </c>
      <c r="BC141" s="122">
        <f t="shared" si="1143"/>
        <v>699</v>
      </c>
      <c r="BD141" s="21">
        <f t="shared" si="1143"/>
        <v>3447</v>
      </c>
      <c r="BE141" s="176">
        <f t="shared" si="1143"/>
        <v>4419</v>
      </c>
      <c r="BF141" s="162">
        <f>AF141+AH141+AJ141+AL141+AN141+AP141+AR141+AT141+AV141+AX141+AZ141+BB141+BD141</f>
        <v>31504</v>
      </c>
      <c r="BG141" s="163">
        <f>AG141+AI141+AK141+AM141+AO141+AQ141+AS141+AU141+AW141+AY141+BA141+BC141+BE141</f>
        <v>25373</v>
      </c>
      <c r="BI141" s="139" t="s">
        <v>24</v>
      </c>
      <c r="BJ141" s="123">
        <f>B141/B157</f>
        <v>4.9510744885060159E-2</v>
      </c>
      <c r="BK141" s="124">
        <f t="shared" ref="BK141" si="1144">C141/C157</f>
        <v>3.9259259259259258E-2</v>
      </c>
      <c r="BL141" s="125">
        <f t="shared" ref="BL141" si="1145">D141/D157</f>
        <v>4.7234927234927233E-2</v>
      </c>
      <c r="BM141" s="126">
        <f t="shared" ref="BM141" si="1146">E141/E157</f>
        <v>3.6390589135424638E-2</v>
      </c>
      <c r="BN141" s="123">
        <f t="shared" ref="BN141" si="1147">F141/F157</f>
        <v>5.634530886533988E-2</v>
      </c>
      <c r="BO141" s="124">
        <f t="shared" ref="BO141" si="1148">G141/G157</f>
        <v>2.9845796716962362E-2</v>
      </c>
      <c r="BP141" s="125">
        <f t="shared" ref="BP141" si="1149">H141/H157</f>
        <v>5.0729880410265139E-2</v>
      </c>
      <c r="BQ141" s="126">
        <f t="shared" ref="BQ141" si="1150">I141/I157</f>
        <v>4.2744656917885267E-2</v>
      </c>
      <c r="BR141" s="123">
        <f t="shared" ref="BR141" si="1151">J141/J157</f>
        <v>3.9019453502754979E-2</v>
      </c>
      <c r="BS141" s="124">
        <f t="shared" ref="BS141" si="1152">K141/K157</f>
        <v>6.4686825053995686E-2</v>
      </c>
      <c r="BT141" s="125">
        <f t="shared" ref="BT141" si="1153">L141/L157</f>
        <v>2.7120579523962459E-2</v>
      </c>
      <c r="BU141" s="123">
        <f t="shared" ref="BU141" si="1154">M141/M157</f>
        <v>5.3203822653924489E-2</v>
      </c>
      <c r="BV141" s="127">
        <f t="shared" ref="BV141" si="1155">N141/N157</f>
        <v>3.6789510534020749E-2</v>
      </c>
      <c r="BW141" s="128">
        <f t="shared" ref="BW141" si="1156">O141/O157</f>
        <v>5.0745466200707211E-2</v>
      </c>
      <c r="BX141" s="123">
        <f t="shared" ref="BX141" si="1157">P141/P157</f>
        <v>4.2887503048461832E-2</v>
      </c>
      <c r="BY141" s="124">
        <f t="shared" ref="BY141" si="1158">Q141/Q157</f>
        <v>3.9484650645923047E-2</v>
      </c>
      <c r="BZ141" s="125">
        <f t="shared" ref="BZ141" si="1159">R141/R157</f>
        <v>4.8823663773412518E-2</v>
      </c>
      <c r="CA141" s="126">
        <f t="shared" ref="CA141" si="1160">S141/S157</f>
        <v>4.0716754276420873E-2</v>
      </c>
      <c r="CB141" s="123">
        <f t="shared" ref="CB141" si="1161">T141/T157</f>
        <v>3.2082820828208285E-2</v>
      </c>
      <c r="CC141" s="124">
        <f t="shared" ref="CC141" si="1162">U141/U157</f>
        <v>4.2247348584450874E-2</v>
      </c>
      <c r="CD141" s="125">
        <f t="shared" ref="CD141" si="1163">V141/V157</f>
        <v>2.657699031139818E-2</v>
      </c>
      <c r="CE141" s="126">
        <f t="shared" ref="CE141" si="1164">W141/W157</f>
        <v>5.8156797134575958E-2</v>
      </c>
      <c r="CF141" s="123">
        <f t="shared" ref="CF141" si="1165">X141/X157</f>
        <v>4.3883614507205793E-2</v>
      </c>
      <c r="CG141" s="124">
        <f t="shared" ref="CG141" si="1166">Y141/Y157</f>
        <v>3.9581307555911459E-2</v>
      </c>
      <c r="CH141" s="125">
        <f t="shared" ref="CH141" si="1167">Z141/Z157</f>
        <v>5.2133111711337353E-2</v>
      </c>
      <c r="CI141" s="123">
        <f t="shared" ref="CI141" si="1168">AA141/AA157</f>
        <v>4.5325731250632571E-2</v>
      </c>
      <c r="CJ141" s="129">
        <f t="shared" ref="CJ141" si="1169">AB141/AB157</f>
        <v>4.4013588888411753E-2</v>
      </c>
      <c r="CK141" s="130">
        <f t="shared" ref="CK141" si="1170">AC141/AC157</f>
        <v>4.4958193160271907E-2</v>
      </c>
    </row>
    <row r="142" spans="1:89" x14ac:dyDescent="0.25">
      <c r="A142" s="131" t="s">
        <v>25</v>
      </c>
      <c r="B142" s="197">
        <v>1983</v>
      </c>
      <c r="C142" s="181">
        <v>1661</v>
      </c>
      <c r="D142" s="182">
        <v>1170</v>
      </c>
      <c r="E142" s="183">
        <v>814</v>
      </c>
      <c r="F142" s="180">
        <v>1398</v>
      </c>
      <c r="G142" s="184">
        <v>720</v>
      </c>
      <c r="H142" s="182">
        <v>2603</v>
      </c>
      <c r="I142" s="183">
        <v>2132</v>
      </c>
      <c r="J142" s="180">
        <v>378</v>
      </c>
      <c r="K142" s="181">
        <v>476</v>
      </c>
      <c r="L142" s="182">
        <v>773</v>
      </c>
      <c r="M142" s="180">
        <v>1527</v>
      </c>
      <c r="N142" s="185">
        <v>1904</v>
      </c>
      <c r="O142" s="198">
        <v>2185</v>
      </c>
      <c r="P142" s="180">
        <v>1402</v>
      </c>
      <c r="Q142" s="181">
        <v>1190</v>
      </c>
      <c r="R142" s="182">
        <v>1687</v>
      </c>
      <c r="S142" s="183">
        <v>1512</v>
      </c>
      <c r="T142" s="189">
        <v>323</v>
      </c>
      <c r="U142" s="180">
        <v>432</v>
      </c>
      <c r="V142" s="182">
        <v>1060</v>
      </c>
      <c r="W142" s="199">
        <v>2512</v>
      </c>
      <c r="X142" s="180">
        <v>1279</v>
      </c>
      <c r="Y142" s="184">
        <v>697</v>
      </c>
      <c r="Z142" s="182">
        <v>2887</v>
      </c>
      <c r="AA142" s="180">
        <v>2919</v>
      </c>
      <c r="AB142" s="162">
        <f t="shared" si="919"/>
        <v>18847</v>
      </c>
      <c r="AC142" s="165">
        <f t="shared" si="950"/>
        <v>18777</v>
      </c>
      <c r="AE142" s="256" t="str">
        <f>$AE$18</f>
        <v>18:00 - 18:59</v>
      </c>
      <c r="AF142" s="120">
        <f t="shared" si="1141"/>
        <v>2193</v>
      </c>
      <c r="AG142" s="181">
        <f t="shared" si="1141"/>
        <v>4864</v>
      </c>
      <c r="AH142" s="182">
        <f t="shared" si="1141"/>
        <v>1429</v>
      </c>
      <c r="AI142" s="183">
        <f t="shared" si="1141"/>
        <v>1833</v>
      </c>
      <c r="AJ142" s="180">
        <f t="shared" si="1141"/>
        <v>1300</v>
      </c>
      <c r="AK142" s="184">
        <f t="shared" si="1141"/>
        <v>2962</v>
      </c>
      <c r="AL142" s="182">
        <f t="shared" si="1141"/>
        <v>3054</v>
      </c>
      <c r="AM142" s="183">
        <f t="shared" si="1141"/>
        <v>5711</v>
      </c>
      <c r="AN142" s="180">
        <f t="shared" si="1141"/>
        <v>1005</v>
      </c>
      <c r="AO142" s="184">
        <f t="shared" si="1141"/>
        <v>381</v>
      </c>
      <c r="AP142" s="182">
        <f t="shared" si="1142"/>
        <v>3103</v>
      </c>
      <c r="AQ142" s="180">
        <f t="shared" si="1142"/>
        <v>1187</v>
      </c>
      <c r="AR142" s="185">
        <f t="shared" si="1142"/>
        <v>4193</v>
      </c>
      <c r="AS142" s="186">
        <f t="shared" si="1142"/>
        <v>3237</v>
      </c>
      <c r="AT142" s="180">
        <f t="shared" si="1142"/>
        <v>3012</v>
      </c>
      <c r="AU142" s="184">
        <f t="shared" si="1142"/>
        <v>2621</v>
      </c>
      <c r="AV142" s="182">
        <f t="shared" si="1142"/>
        <v>2422</v>
      </c>
      <c r="AW142" s="183">
        <f t="shared" si="1142"/>
        <v>3910</v>
      </c>
      <c r="AX142" s="180">
        <f t="shared" si="1142"/>
        <v>1536</v>
      </c>
      <c r="AY142" s="184">
        <f t="shared" si="1142"/>
        <v>403</v>
      </c>
      <c r="AZ142" s="182">
        <f t="shared" si="1143"/>
        <v>4349</v>
      </c>
      <c r="BA142" s="183">
        <f t="shared" si="1143"/>
        <v>3025</v>
      </c>
      <c r="BB142" s="180">
        <f t="shared" si="1143"/>
        <v>2906</v>
      </c>
      <c r="BC142" s="184">
        <f t="shared" si="1143"/>
        <v>1244</v>
      </c>
      <c r="BD142" s="182">
        <f t="shared" si="1143"/>
        <v>4200</v>
      </c>
      <c r="BE142" s="180">
        <f t="shared" si="1143"/>
        <v>6657</v>
      </c>
      <c r="BF142" s="164">
        <f>SUM(AF142,AH142,AJ142,AL142,AN142,AP142,AR142,AT142,AV142,AX142,AZ142,BB142,BD142)</f>
        <v>34702</v>
      </c>
      <c r="BG142" s="165">
        <f>SUM(AG142,AI142,AK142,AM142,AO142,AQ142,AS142,AU142,AW142,AY142,BA142,BC142,BE142)</f>
        <v>38035</v>
      </c>
      <c r="BI142" s="131" t="s">
        <v>25</v>
      </c>
      <c r="BJ142" s="123">
        <f>B142/B157</f>
        <v>4.6420712580176972E-2</v>
      </c>
      <c r="BK142" s="124">
        <f t="shared" ref="BK142" si="1171">C142/C157</f>
        <v>4.2426564495530013E-2</v>
      </c>
      <c r="BL142" s="125">
        <f t="shared" ref="BL142" si="1172">D142/D157</f>
        <v>4.8648648648648651E-2</v>
      </c>
      <c r="BM142" s="126">
        <f t="shared" ref="BM142" si="1173">E142/E157</f>
        <v>3.8925019127773526E-2</v>
      </c>
      <c r="BN142" s="123">
        <f t="shared" ref="BN142" si="1174">F142/F157</f>
        <v>5.1619096850422777E-2</v>
      </c>
      <c r="BO142" s="124">
        <f t="shared" ref="BO142" si="1175">G142/G157</f>
        <v>2.9845796716962362E-2</v>
      </c>
      <c r="BP142" s="125">
        <f t="shared" ref="BP142" si="1176">H142/H157</f>
        <v>5.5390049793590669E-2</v>
      </c>
      <c r="BQ142" s="126">
        <f t="shared" ref="BQ142" si="1177">I142/I157</f>
        <v>4.2073688157401375E-2</v>
      </c>
      <c r="BR142" s="123">
        <f t="shared" ref="BR142" si="1178">J142/J157</f>
        <v>4.250534127965816E-2</v>
      </c>
      <c r="BS142" s="124">
        <f t="shared" ref="BS142" si="1179">K142/K157</f>
        <v>5.1403887688984878E-2</v>
      </c>
      <c r="BT142" s="125">
        <f t="shared" ref="BT142" si="1180">L142/L157</f>
        <v>2.7584484173714448E-2</v>
      </c>
      <c r="BU142" s="123">
        <f t="shared" ref="BU142" si="1181">M142/M157</f>
        <v>4.7845840513864951E-2</v>
      </c>
      <c r="BV142" s="127">
        <f t="shared" ref="BV142" si="1182">N142/N157</f>
        <v>4.0396325292258076E-2</v>
      </c>
      <c r="BW142" s="128">
        <f t="shared" ref="BW142" si="1183">O142/O157</f>
        <v>4.5182902872267831E-2</v>
      </c>
      <c r="BX142" s="123">
        <f t="shared" ref="BX142" si="1184">P142/P157</f>
        <v>4.8845068459742881E-2</v>
      </c>
      <c r="BY142" s="124">
        <f t="shared" ref="BY142" si="1185">Q142/Q157</f>
        <v>4.1325184053340742E-2</v>
      </c>
      <c r="BZ142" s="125">
        <f t="shared" ref="BZ142" si="1186">R142/R157</f>
        <v>4.8166971219735039E-2</v>
      </c>
      <c r="CA142" s="126">
        <f t="shared" ref="CA142" si="1187">S142/S157</f>
        <v>4.3911364098393982E-2</v>
      </c>
      <c r="CB142" s="123">
        <f t="shared" ref="CB142" si="1188">T142/T157</f>
        <v>3.3107831078310786E-2</v>
      </c>
      <c r="CC142" s="124">
        <f t="shared" ref="CC142" si="1189">U142/U157</f>
        <v>3.7864843544570079E-2</v>
      </c>
      <c r="CD142" s="125">
        <f t="shared" ref="CD142" si="1190">V142/V157</f>
        <v>3.1406476845130517E-2</v>
      </c>
      <c r="CE142" s="126">
        <f t="shared" ref="CE142" si="1191">W142/W157</f>
        <v>5.9193628201805029E-2</v>
      </c>
      <c r="CF142" s="123">
        <f t="shared" ref="CF142" si="1192">X142/X157</f>
        <v>4.3678710470596273E-2</v>
      </c>
      <c r="CG142" s="124">
        <f t="shared" ref="CG142" si="1193">Y142/Y157</f>
        <v>3.9867299662529311E-2</v>
      </c>
      <c r="CH142" s="125">
        <f t="shared" ref="CH142" si="1194">Z142/Z157</f>
        <v>4.9986148625251053E-2</v>
      </c>
      <c r="CI142" s="123">
        <f t="shared" ref="CI142" si="1195">AA142/AA157</f>
        <v>4.9239229445700215E-2</v>
      </c>
      <c r="CJ142" s="129">
        <f t="shared" ref="CJ142" si="1196">AB142/AB157</f>
        <v>4.4963093380665418E-2</v>
      </c>
      <c r="CK142" s="130">
        <f t="shared" ref="CK142" si="1197">AC142/AC157</f>
        <v>4.4896026855843513E-2</v>
      </c>
    </row>
    <row r="143" spans="1:89" ht="13.8" thickBot="1" x14ac:dyDescent="0.3">
      <c r="A143" s="139" t="s">
        <v>26</v>
      </c>
      <c r="B143" s="194">
        <v>1805</v>
      </c>
      <c r="C143" s="188">
        <v>1448</v>
      </c>
      <c r="D143" s="189">
        <v>998</v>
      </c>
      <c r="E143" s="190">
        <v>834</v>
      </c>
      <c r="F143" s="187">
        <v>1138</v>
      </c>
      <c r="G143" s="191">
        <v>785</v>
      </c>
      <c r="H143" s="189">
        <v>2323</v>
      </c>
      <c r="I143" s="190">
        <v>2043</v>
      </c>
      <c r="J143" s="187">
        <v>398</v>
      </c>
      <c r="K143" s="188">
        <v>339</v>
      </c>
      <c r="L143" s="189">
        <v>881</v>
      </c>
      <c r="M143" s="187">
        <v>1569</v>
      </c>
      <c r="N143" s="192">
        <v>1657</v>
      </c>
      <c r="O143" s="195">
        <v>2082</v>
      </c>
      <c r="P143" s="187">
        <v>1132</v>
      </c>
      <c r="Q143" s="188">
        <v>1193</v>
      </c>
      <c r="R143" s="189">
        <v>1590</v>
      </c>
      <c r="S143" s="190">
        <v>1394</v>
      </c>
      <c r="T143" s="187">
        <v>288</v>
      </c>
      <c r="U143" s="191">
        <v>402</v>
      </c>
      <c r="V143" s="189">
        <v>1095</v>
      </c>
      <c r="W143" s="196">
        <v>2009</v>
      </c>
      <c r="X143" s="187">
        <v>1124</v>
      </c>
      <c r="Y143" s="191">
        <v>644</v>
      </c>
      <c r="Z143" s="189">
        <v>2647</v>
      </c>
      <c r="AA143" s="187">
        <v>2848</v>
      </c>
      <c r="AB143" s="162">
        <f t="shared" si="919"/>
        <v>17076</v>
      </c>
      <c r="AC143" s="165">
        <f t="shared" si="950"/>
        <v>17590</v>
      </c>
      <c r="AE143" s="254"/>
      <c r="AF143" s="120"/>
      <c r="AG143" s="188"/>
      <c r="AH143" s="189"/>
      <c r="AI143" s="190"/>
      <c r="AJ143" s="187"/>
      <c r="AK143" s="191"/>
      <c r="AL143" s="189"/>
      <c r="AM143" s="190"/>
      <c r="AN143" s="187"/>
      <c r="AO143" s="191"/>
      <c r="AP143" s="189"/>
      <c r="AQ143" s="187"/>
      <c r="AR143" s="192"/>
      <c r="AS143" s="193"/>
      <c r="AT143" s="187"/>
      <c r="AU143" s="191"/>
      <c r="AV143" s="189"/>
      <c r="AW143" s="190"/>
      <c r="AX143" s="187"/>
      <c r="AY143" s="191"/>
      <c r="AZ143" s="189"/>
      <c r="BA143" s="190"/>
      <c r="BB143" s="187"/>
      <c r="BC143" s="191"/>
      <c r="BD143" s="189"/>
      <c r="BE143" s="187"/>
      <c r="BF143" s="164"/>
      <c r="BG143" s="165"/>
      <c r="BI143" s="139" t="s">
        <v>26</v>
      </c>
      <c r="BJ143" s="123">
        <f>B143/B157</f>
        <v>4.2253850835713286E-2</v>
      </c>
      <c r="BK143" s="124">
        <f t="shared" ref="BK143" si="1198">C143/C157</f>
        <v>3.6985951468710088E-2</v>
      </c>
      <c r="BL143" s="125">
        <f t="shared" ref="BL143" si="1199">D143/D157</f>
        <v>4.1496881496881494E-2</v>
      </c>
      <c r="BM143" s="126">
        <f t="shared" ref="BM143" si="1200">E143/E157</f>
        <v>3.9881407804131602E-2</v>
      </c>
      <c r="BN143" s="123">
        <f t="shared" ref="BN143" si="1201">F143/F157</f>
        <v>4.2018978695122403E-2</v>
      </c>
      <c r="BO143" s="124">
        <f t="shared" ref="BO143" si="1202">G143/G157</f>
        <v>3.2540208920577018E-2</v>
      </c>
      <c r="BP143" s="125">
        <f t="shared" ref="BP143" si="1203">H143/H157</f>
        <v>4.9431842362854833E-2</v>
      </c>
      <c r="BQ143" s="126">
        <f t="shared" ref="BQ143" si="1204">I143/I157</f>
        <v>4.0317328754958262E-2</v>
      </c>
      <c r="BR143" s="123">
        <f t="shared" ref="BR143" si="1205">J143/J157</f>
        <v>4.4754301135724726E-2</v>
      </c>
      <c r="BS143" s="124">
        <f t="shared" ref="BS143" si="1206">K143/K157</f>
        <v>3.6609071274298056E-2</v>
      </c>
      <c r="BT143" s="125">
        <f t="shared" ref="BT143" si="1207">L143/L157</f>
        <v>3.1438461263961749E-2</v>
      </c>
      <c r="BU143" s="123">
        <f t="shared" ref="BU143" si="1208">M143/M157</f>
        <v>4.9161836127212907E-2</v>
      </c>
      <c r="BV143" s="127">
        <f t="shared" ref="BV143" si="1209">N143/N157</f>
        <v>3.5155835614113257E-2</v>
      </c>
      <c r="BW143" s="128">
        <f t="shared" ref="BW143" si="1210">O143/O157</f>
        <v>4.3052999441675802E-2</v>
      </c>
      <c r="BX143" s="123">
        <f t="shared" ref="BX143" si="1211">P143/P157</f>
        <v>3.9438386231404381E-2</v>
      </c>
      <c r="BY143" s="124">
        <f t="shared" ref="BY143" si="1212">Q143/Q157</f>
        <v>4.1429365189609671E-2</v>
      </c>
      <c r="BZ143" s="125">
        <f t="shared" ref="BZ143" si="1213">R143/R157</f>
        <v>4.5397441754225672E-2</v>
      </c>
      <c r="CA143" s="126">
        <f t="shared" ref="CA143" si="1214">S143/S157</f>
        <v>4.0484419016641016E-2</v>
      </c>
      <c r="CB143" s="123">
        <f t="shared" ref="CB143" si="1215">T143/T157</f>
        <v>2.9520295202952029E-2</v>
      </c>
      <c r="CC143" s="124">
        <f t="shared" ref="CC143" si="1216">U143/U157</f>
        <v>3.5235340520641596E-2</v>
      </c>
      <c r="CD143" s="125">
        <f t="shared" ref="CD143" si="1217">V143/V157</f>
        <v>3.2443483156054637E-2</v>
      </c>
      <c r="CE143" s="126">
        <f t="shared" ref="CE143" si="1218">W143/W157</f>
        <v>4.7340763955981809E-2</v>
      </c>
      <c r="CF143" s="123">
        <f t="shared" ref="CF143" si="1219">X143/X157</f>
        <v>3.8385356191516971E-2</v>
      </c>
      <c r="CG143" s="124">
        <f t="shared" ref="CG143" si="1220">Y143/Y157</f>
        <v>3.6835783332380023E-2</v>
      </c>
      <c r="CH143" s="125">
        <f t="shared" ref="CH143" si="1221">Z143/Z157</f>
        <v>4.5830736200567906E-2</v>
      </c>
      <c r="CI143" s="123">
        <f t="shared" ref="CI143" si="1222">AA143/AA157</f>
        <v>4.8041564049795892E-2</v>
      </c>
      <c r="CJ143" s="129">
        <f t="shared" ref="CJ143" si="1223">AB143/AB157</f>
        <v>4.0738036959104509E-2</v>
      </c>
      <c r="CK143" s="130">
        <f t="shared" ref="CK143" si="1224">AC143/AC157</f>
        <v>4.2057895957516502E-2</v>
      </c>
    </row>
    <row r="144" spans="1:89" ht="14.4" thickTop="1" thickBot="1" x14ac:dyDescent="0.3">
      <c r="A144" s="131" t="s">
        <v>27</v>
      </c>
      <c r="B144" s="197">
        <v>1537</v>
      </c>
      <c r="C144" s="181">
        <v>1603</v>
      </c>
      <c r="D144" s="182">
        <v>935</v>
      </c>
      <c r="E144" s="183">
        <v>727</v>
      </c>
      <c r="F144" s="180">
        <v>979</v>
      </c>
      <c r="G144" s="184">
        <v>873</v>
      </c>
      <c r="H144" s="182">
        <v>2111</v>
      </c>
      <c r="I144" s="183">
        <v>2085</v>
      </c>
      <c r="J144" s="180">
        <v>450</v>
      </c>
      <c r="K144" s="181">
        <v>360</v>
      </c>
      <c r="L144" s="182">
        <v>1191</v>
      </c>
      <c r="M144" s="180">
        <v>1145</v>
      </c>
      <c r="N144" s="185">
        <v>1865</v>
      </c>
      <c r="O144" s="198">
        <v>1779</v>
      </c>
      <c r="P144" s="180">
        <v>1271</v>
      </c>
      <c r="Q144" s="181">
        <v>1106</v>
      </c>
      <c r="R144" s="182">
        <v>1379</v>
      </c>
      <c r="S144" s="183">
        <v>1484</v>
      </c>
      <c r="T144" s="180">
        <v>419</v>
      </c>
      <c r="U144" s="184">
        <v>334</v>
      </c>
      <c r="V144" s="182">
        <v>1322</v>
      </c>
      <c r="W144" s="199">
        <v>1727</v>
      </c>
      <c r="X144" s="180">
        <v>1111</v>
      </c>
      <c r="Y144" s="184">
        <v>542</v>
      </c>
      <c r="Z144" s="182">
        <v>2632</v>
      </c>
      <c r="AA144" s="180">
        <v>3050</v>
      </c>
      <c r="AB144" s="162">
        <f t="shared" si="919"/>
        <v>17202</v>
      </c>
      <c r="AC144" s="165">
        <f t="shared" si="950"/>
        <v>16815</v>
      </c>
      <c r="AE144" s="251" t="s">
        <v>13</v>
      </c>
      <c r="AF144" s="14">
        <f t="shared" ref="AF144:BG144" si="1225">SUM(AF141:AF143)</f>
        <v>4419</v>
      </c>
      <c r="AG144" s="1">
        <f t="shared" si="1225"/>
        <v>8454</v>
      </c>
      <c r="AH144" s="14">
        <f t="shared" si="1225"/>
        <v>3446</v>
      </c>
      <c r="AI144" s="1">
        <f t="shared" si="1225"/>
        <v>3164</v>
      </c>
      <c r="AJ144" s="14">
        <f t="shared" si="1225"/>
        <v>2838</v>
      </c>
      <c r="AK144" s="1">
        <f t="shared" si="1225"/>
        <v>4888</v>
      </c>
      <c r="AL144" s="14">
        <f t="shared" si="1225"/>
        <v>6020</v>
      </c>
      <c r="AM144" s="1">
        <f t="shared" si="1225"/>
        <v>9465</v>
      </c>
      <c r="AN144" s="14">
        <f t="shared" si="1225"/>
        <v>2296</v>
      </c>
      <c r="AO144" s="1">
        <f t="shared" si="1225"/>
        <v>671</v>
      </c>
      <c r="AP144" s="14">
        <f t="shared" si="1225"/>
        <v>6261</v>
      </c>
      <c r="AQ144" s="1">
        <f t="shared" si="1225"/>
        <v>2151</v>
      </c>
      <c r="AR144" s="14">
        <f t="shared" si="1225"/>
        <v>8391</v>
      </c>
      <c r="AS144" s="1">
        <f t="shared" si="1225"/>
        <v>5601</v>
      </c>
      <c r="AT144" s="14">
        <f t="shared" si="1225"/>
        <v>4733</v>
      </c>
      <c r="AU144" s="1">
        <f t="shared" si="1225"/>
        <v>4125</v>
      </c>
      <c r="AV144" s="14">
        <f t="shared" si="1225"/>
        <v>4936</v>
      </c>
      <c r="AW144" s="1">
        <f t="shared" si="1225"/>
        <v>6306</v>
      </c>
      <c r="AX144" s="14">
        <f t="shared" si="1225"/>
        <v>2506</v>
      </c>
      <c r="AY144" s="1">
        <f t="shared" si="1225"/>
        <v>712</v>
      </c>
      <c r="AZ144" s="14">
        <f t="shared" si="1225"/>
        <v>6702</v>
      </c>
      <c r="BA144" s="1">
        <f t="shared" si="1225"/>
        <v>4852</v>
      </c>
      <c r="BB144" s="14">
        <f t="shared" si="1225"/>
        <v>6011</v>
      </c>
      <c r="BC144" s="1">
        <f t="shared" si="1225"/>
        <v>1943</v>
      </c>
      <c r="BD144" s="14">
        <f t="shared" si="1225"/>
        <v>7647</v>
      </c>
      <c r="BE144" s="1">
        <f t="shared" si="1225"/>
        <v>11076</v>
      </c>
      <c r="BF144" s="166">
        <f t="shared" si="1225"/>
        <v>66206</v>
      </c>
      <c r="BG144" s="167">
        <f t="shared" si="1225"/>
        <v>63408</v>
      </c>
      <c r="BI144" s="131" t="s">
        <v>27</v>
      </c>
      <c r="BJ144" s="123">
        <f>B144/B157</f>
        <v>3.5980148883374689E-2</v>
      </c>
      <c r="BK144" s="124">
        <f t="shared" ref="BK144" si="1226">C144/C157</f>
        <v>4.0945083014048533E-2</v>
      </c>
      <c r="BL144" s="125">
        <f t="shared" ref="BL144" si="1227">D144/D157</f>
        <v>3.8877338877338879E-2</v>
      </c>
      <c r="BM144" s="126">
        <f t="shared" ref="BM144" si="1228">E144/E157</f>
        <v>3.4764728385615916E-2</v>
      </c>
      <c r="BN144" s="123">
        <f t="shared" ref="BN144" si="1229">F144/F157</f>
        <v>3.6148137207842559E-2</v>
      </c>
      <c r="BO144" s="124">
        <f t="shared" ref="BO144" si="1230">G144/G157</f>
        <v>3.6188028519316864E-2</v>
      </c>
      <c r="BP144" s="125">
        <f t="shared" ref="BP144" si="1231">H144/H157</f>
        <v>4.4920628165297696E-2</v>
      </c>
      <c r="BQ144" s="126">
        <f t="shared" ref="BQ144" si="1232">I144/I157</f>
        <v>4.1146172517908947E-2</v>
      </c>
      <c r="BR144" s="123">
        <f t="shared" ref="BR144" si="1233">J144/J157</f>
        <v>5.0601596761497808E-2</v>
      </c>
      <c r="BS144" s="124">
        <f t="shared" ref="BS144" si="1234">K144/K157</f>
        <v>3.8876889848812095E-2</v>
      </c>
      <c r="BT144" s="125">
        <f t="shared" ref="BT144" si="1235">L144/L157</f>
        <v>4.2500802911893801E-2</v>
      </c>
      <c r="BU144" s="123">
        <f t="shared" ref="BU144" si="1236">M144/M157</f>
        <v>3.5876547078176405E-2</v>
      </c>
      <c r="BV144" s="127">
        <f t="shared" ref="BV144" si="1237">N144/N157</f>
        <v>3.9568879553603629E-2</v>
      </c>
      <c r="BW144" s="128">
        <f t="shared" ref="BW144" si="1238">O144/O157</f>
        <v>3.6787361194400216E-2</v>
      </c>
      <c r="BX144" s="123">
        <f t="shared" ref="BX144" si="1239">P144/P157</f>
        <v>4.4281085600808276E-2</v>
      </c>
      <c r="BY144" s="124">
        <f t="shared" ref="BY144" si="1240">Q144/Q157</f>
        <v>3.8408112237810807E-2</v>
      </c>
      <c r="BZ144" s="125">
        <f t="shared" ref="BZ144" si="1241">R144/R157</f>
        <v>3.9373001370488811E-2</v>
      </c>
      <c r="CA144" s="126">
        <f t="shared" ref="CA144" si="1242">S144/S157</f>
        <v>4.3098190689164463E-2</v>
      </c>
      <c r="CB144" s="123">
        <f t="shared" ref="CB144" si="1243">T144/T157</f>
        <v>4.2947929479294794E-2</v>
      </c>
      <c r="CC144" s="124">
        <f t="shared" ref="CC144" si="1244">U144/U157</f>
        <v>2.9275133666403715E-2</v>
      </c>
      <c r="CD144" s="125">
        <f t="shared" ref="CD144" si="1245">V144/V157</f>
        <v>3.9169209801191075E-2</v>
      </c>
      <c r="CE144" s="126">
        <f t="shared" ref="CE144" si="1246">W144/W157</f>
        <v>4.0695619388740958E-2</v>
      </c>
      <c r="CF144" s="123">
        <f t="shared" ref="CF144" si="1247">X144/X157</f>
        <v>3.7941397445529677E-2</v>
      </c>
      <c r="CG144" s="124">
        <f t="shared" ref="CG144" si="1248">Y144/Y157</f>
        <v>3.1001544357375736E-2</v>
      </c>
      <c r="CH144" s="125">
        <f t="shared" ref="CH144" si="1249">Z144/Z157</f>
        <v>4.5571022924025206E-2</v>
      </c>
      <c r="CI144" s="123">
        <f t="shared" ref="CI144" si="1250">AA144/AA157</f>
        <v>5.1449006443777201E-2</v>
      </c>
      <c r="CJ144" s="129">
        <f t="shared" ref="CJ144" si="1251">AB144/AB157</f>
        <v>4.1038633858662202E-2</v>
      </c>
      <c r="CK144" s="130">
        <f t="shared" ref="CK144" si="1252">AC144/AC157</f>
        <v>4.020486188320864E-2</v>
      </c>
    </row>
    <row r="145" spans="1:89" ht="13.8" thickTop="1" x14ac:dyDescent="0.25">
      <c r="A145" s="139" t="s">
        <v>28</v>
      </c>
      <c r="B145" s="194">
        <v>1453</v>
      </c>
      <c r="C145" s="188">
        <v>2142</v>
      </c>
      <c r="D145" s="189">
        <v>823</v>
      </c>
      <c r="E145" s="190">
        <v>1099</v>
      </c>
      <c r="F145" s="187">
        <v>992</v>
      </c>
      <c r="G145" s="191">
        <v>1290</v>
      </c>
      <c r="H145" s="189">
        <v>2188</v>
      </c>
      <c r="I145" s="190">
        <v>2945</v>
      </c>
      <c r="J145" s="187">
        <v>690</v>
      </c>
      <c r="K145" s="188">
        <v>332</v>
      </c>
      <c r="L145" s="189">
        <v>1900</v>
      </c>
      <c r="M145" s="187">
        <v>1113</v>
      </c>
      <c r="N145" s="192">
        <v>2343</v>
      </c>
      <c r="O145" s="195">
        <v>1847</v>
      </c>
      <c r="P145" s="187">
        <v>1455</v>
      </c>
      <c r="Q145" s="188">
        <v>1059</v>
      </c>
      <c r="R145" s="189">
        <v>1495</v>
      </c>
      <c r="S145" s="190">
        <v>1724</v>
      </c>
      <c r="T145" s="187">
        <v>585</v>
      </c>
      <c r="U145" s="191">
        <v>316</v>
      </c>
      <c r="V145" s="189">
        <v>1956</v>
      </c>
      <c r="W145" s="196">
        <v>1682</v>
      </c>
      <c r="X145" s="187">
        <v>1451</v>
      </c>
      <c r="Y145" s="191">
        <v>573</v>
      </c>
      <c r="Z145" s="189">
        <v>2967</v>
      </c>
      <c r="AA145" s="187">
        <v>3256</v>
      </c>
      <c r="AB145" s="162">
        <f t="shared" si="919"/>
        <v>20298</v>
      </c>
      <c r="AC145" s="165">
        <f t="shared" si="950"/>
        <v>19378</v>
      </c>
      <c r="BI145" s="139" t="s">
        <v>28</v>
      </c>
      <c r="BJ145" s="123">
        <f>B145/B157</f>
        <v>3.4013764689358114E-2</v>
      </c>
      <c r="BK145" s="124">
        <f t="shared" ref="BK145" si="1253">C145/C157</f>
        <v>5.4712643678160922E-2</v>
      </c>
      <c r="BL145" s="125">
        <f t="shared" ref="BL145" si="1254">D145/D157</f>
        <v>3.4220374220374224E-2</v>
      </c>
      <c r="BM145" s="126">
        <f t="shared" ref="BM145" si="1255">E145/E157</f>
        <v>5.2553557765876051E-2</v>
      </c>
      <c r="BN145" s="123">
        <f t="shared" ref="BN145" si="1256">F145/F157</f>
        <v>3.6628143115607574E-2</v>
      </c>
      <c r="BO145" s="124">
        <f t="shared" ref="BO145" si="1257">G145/G157</f>
        <v>5.3473719117890894E-2</v>
      </c>
      <c r="BP145" s="125">
        <f t="shared" ref="BP145" si="1258">H145/H157</f>
        <v>4.6559135208750053E-2</v>
      </c>
      <c r="BQ145" s="126">
        <f t="shared" ref="BQ145" si="1259">I145/I157</f>
        <v>5.8117735283089611E-2</v>
      </c>
      <c r="BR145" s="123">
        <f t="shared" ref="BR145" si="1260">J145/J157</f>
        <v>7.7589115034296635E-2</v>
      </c>
      <c r="BS145" s="124">
        <f t="shared" ref="BS145" si="1261">K145/K157</f>
        <v>3.5853131749460046E-2</v>
      </c>
      <c r="BT145" s="125">
        <f t="shared" ref="BT145" si="1262">L145/L157</f>
        <v>6.7801448809906142E-2</v>
      </c>
      <c r="BU145" s="123">
        <f t="shared" ref="BU145" si="1263">M145/M157</f>
        <v>3.4873883753720823E-2</v>
      </c>
      <c r="BV145" s="127">
        <f t="shared" ref="BV145" si="1264">N145/N157</f>
        <v>4.9710393991470946E-2</v>
      </c>
      <c r="BW145" s="128">
        <f t="shared" ref="BW145" si="1265">O145/O157</f>
        <v>3.8193511032072622E-2</v>
      </c>
      <c r="BX145" s="123">
        <f t="shared" ref="BX145" si="1266">P145/P157</f>
        <v>5.0691565341601921E-2</v>
      </c>
      <c r="BY145" s="124">
        <f t="shared" ref="BY145" si="1267">Q145/Q157</f>
        <v>3.6775941102930962E-2</v>
      </c>
      <c r="BZ145" s="125">
        <f t="shared" ref="BZ145" si="1268">R145/R157</f>
        <v>4.2685015989036089E-2</v>
      </c>
      <c r="CA145" s="126">
        <f t="shared" ref="CA145" si="1269">S145/S157</f>
        <v>5.0068248482560335E-2</v>
      </c>
      <c r="CB145" s="123">
        <f t="shared" ref="CB145" si="1270">T145/T157</f>
        <v>5.996309963099631E-2</v>
      </c>
      <c r="CC145" s="124">
        <f t="shared" ref="CC145" si="1271">U145/U157</f>
        <v>2.7697431852046629E-2</v>
      </c>
      <c r="CD145" s="125">
        <f t="shared" ref="CD145" si="1272">V145/V157</f>
        <v>5.7953838404788009E-2</v>
      </c>
      <c r="CE145" s="126">
        <f t="shared" ref="CE145" si="1273">W145/W157</f>
        <v>3.9635223979074867E-2</v>
      </c>
      <c r="CF145" s="123">
        <f t="shared" ref="CF145" si="1274">X145/X157</f>
        <v>4.9552626186735879E-2</v>
      </c>
      <c r="CG145" s="124">
        <f t="shared" ref="CG145" si="1275">Y145/Y157</f>
        <v>3.2774695418406455E-2</v>
      </c>
      <c r="CH145" s="125">
        <f t="shared" ref="CH145" si="1276">Z145/Z157</f>
        <v>5.1371286100145443E-2</v>
      </c>
      <c r="CI145" s="123">
        <f t="shared" ref="CI145" si="1277">AA145/AA157</f>
        <v>5.4923922944570019E-2</v>
      </c>
      <c r="CJ145" s="129">
        <f t="shared" ref="CJ145" si="1278">AB145/AB157</f>
        <v>4.8424729104936948E-2</v>
      </c>
      <c r="CK145" s="130">
        <f t="shared" ref="CK145" si="1279">AC145/AC157</f>
        <v>4.6333024892822899E-2</v>
      </c>
    </row>
    <row r="146" spans="1:89" x14ac:dyDescent="0.25">
      <c r="A146" s="131" t="s">
        <v>29</v>
      </c>
      <c r="B146" s="197">
        <v>1244</v>
      </c>
      <c r="C146" s="181">
        <v>1794</v>
      </c>
      <c r="D146" s="182">
        <v>1205</v>
      </c>
      <c r="E146" s="183">
        <v>610</v>
      </c>
      <c r="F146" s="180">
        <v>1143</v>
      </c>
      <c r="G146" s="184">
        <v>954</v>
      </c>
      <c r="H146" s="182">
        <v>1564</v>
      </c>
      <c r="I146" s="183">
        <v>2266</v>
      </c>
      <c r="J146" s="180">
        <v>771</v>
      </c>
      <c r="K146" s="181">
        <v>160</v>
      </c>
      <c r="L146" s="182">
        <v>2341</v>
      </c>
      <c r="M146" s="180">
        <v>575</v>
      </c>
      <c r="N146" s="185">
        <v>2486</v>
      </c>
      <c r="O146" s="198">
        <v>1371</v>
      </c>
      <c r="P146" s="180">
        <v>1815</v>
      </c>
      <c r="Q146" s="181">
        <v>849</v>
      </c>
      <c r="R146" s="182">
        <v>1427</v>
      </c>
      <c r="S146" s="183">
        <v>1548</v>
      </c>
      <c r="T146" s="180">
        <v>1002</v>
      </c>
      <c r="U146" s="184">
        <v>202</v>
      </c>
      <c r="V146" s="182">
        <v>2140</v>
      </c>
      <c r="W146" s="199">
        <v>1121</v>
      </c>
      <c r="X146" s="180">
        <v>1684</v>
      </c>
      <c r="Y146" s="184">
        <v>347</v>
      </c>
      <c r="Z146" s="182">
        <v>2322</v>
      </c>
      <c r="AA146" s="180">
        <v>2478</v>
      </c>
      <c r="AB146" s="162">
        <f t="shared" si="919"/>
        <v>21144</v>
      </c>
      <c r="AC146" s="165">
        <f t="shared" si="950"/>
        <v>14275</v>
      </c>
      <c r="BI146" s="131" t="s">
        <v>29</v>
      </c>
      <c r="BJ146" s="123">
        <f>B146/B157</f>
        <v>2.9121213539959737E-2</v>
      </c>
      <c r="BK146" s="124">
        <f t="shared" ref="BK146" si="1280">C146/C157</f>
        <v>4.5823754789272031E-2</v>
      </c>
      <c r="BL146" s="125">
        <f t="shared" ref="BL146" si="1281">D146/D157</f>
        <v>5.0103950103950107E-2</v>
      </c>
      <c r="BM146" s="126">
        <f t="shared" ref="BM146" si="1282">E146/E157</f>
        <v>2.9169854628921195E-2</v>
      </c>
      <c r="BN146" s="123">
        <f t="shared" ref="BN146" si="1283">F146/F157</f>
        <v>4.22035963519551E-2</v>
      </c>
      <c r="BO146" s="124">
        <f t="shared" ref="BO146" si="1284">G146/G157</f>
        <v>3.9545680649975129E-2</v>
      </c>
      <c r="BP146" s="125">
        <f t="shared" ref="BP146" si="1285">H146/H157</f>
        <v>3.3280844363110185E-2</v>
      </c>
      <c r="BQ146" s="126">
        <f t="shared" ref="BQ146" si="1286">I146/I157</f>
        <v>4.4718094448720228E-2</v>
      </c>
      <c r="BR146" s="123">
        <f t="shared" ref="BR146" si="1287">J146/J157</f>
        <v>8.6697402451366243E-2</v>
      </c>
      <c r="BS146" s="124">
        <f t="shared" ref="BS146" si="1288">K146/K157</f>
        <v>1.7278617710583154E-2</v>
      </c>
      <c r="BT146" s="125">
        <f t="shared" ref="BT146" si="1289">L146/L157</f>
        <v>8.3538521928415946E-2</v>
      </c>
      <c r="BU146" s="123">
        <f t="shared" ref="BU146" si="1290">M146/M157</f>
        <v>1.8016606611311294E-2</v>
      </c>
      <c r="BV146" s="127">
        <f t="shared" ref="BV146" si="1291">N146/N157</f>
        <v>5.2744361699870582E-2</v>
      </c>
      <c r="BW146" s="128">
        <f t="shared" ref="BW146" si="1292">O146/O157</f>
        <v>2.8350462168365766E-2</v>
      </c>
      <c r="BX146" s="123">
        <f t="shared" ref="BX146" si="1293">P146/P157</f>
        <v>6.3233808312719922E-2</v>
      </c>
      <c r="BY146" s="124">
        <f t="shared" ref="BY146" si="1294">Q146/Q157</f>
        <v>2.9483261564106127E-2</v>
      </c>
      <c r="BZ146" s="125">
        <f t="shared" ref="BZ146" si="1295">R146/R157</f>
        <v>4.0743490178163547E-2</v>
      </c>
      <c r="CA146" s="126">
        <f t="shared" ref="CA146" si="1296">S146/S157</f>
        <v>4.4956872767403365E-2</v>
      </c>
      <c r="CB146" s="123">
        <f t="shared" ref="CB146" si="1297">T146/T157</f>
        <v>0.1027060270602706</v>
      </c>
      <c r="CC146" s="124">
        <f t="shared" ref="CC146" si="1298">U146/U157</f>
        <v>1.7705320361118417E-2</v>
      </c>
      <c r="CD146" s="125">
        <f t="shared" ref="CD146" si="1299">V146/V157</f>
        <v>6.3405528725074808E-2</v>
      </c>
      <c r="CE146" s="126">
        <f t="shared" ref="CE146" si="1300">W146/W157</f>
        <v>2.6415627871904233E-2</v>
      </c>
      <c r="CF146" s="123">
        <f t="shared" ref="CF146" si="1301">X146/X157</f>
        <v>5.7509732941738952E-2</v>
      </c>
      <c r="CG146" s="124">
        <f t="shared" ref="CG146" si="1302">Y146/Y157</f>
        <v>1.9847852199279301E-2</v>
      </c>
      <c r="CH146" s="125">
        <f t="shared" ref="CH146" si="1303">Z146/Z157</f>
        <v>4.0203615208809475E-2</v>
      </c>
      <c r="CI146" s="123">
        <f t="shared" ref="CI146" si="1304">AA146/AA157</f>
        <v>4.1800209169731116E-2</v>
      </c>
      <c r="CJ146" s="129">
        <f t="shared" ref="CJ146" si="1305">AB146/AB157</f>
        <v>5.0443022573395745E-2</v>
      </c>
      <c r="CK146" s="130">
        <f t="shared" ref="CK146" si="1306">AC146/AC157</f>
        <v>3.4131692142896422E-2</v>
      </c>
    </row>
    <row r="147" spans="1:89" x14ac:dyDescent="0.25">
      <c r="A147" s="139" t="s">
        <v>30</v>
      </c>
      <c r="B147" s="280">
        <v>2226</v>
      </c>
      <c r="C147" s="267">
        <v>3590</v>
      </c>
      <c r="D147" s="268">
        <v>2017</v>
      </c>
      <c r="E147" s="269">
        <v>1331</v>
      </c>
      <c r="F147" s="266">
        <v>1538</v>
      </c>
      <c r="G147" s="270">
        <v>1926</v>
      </c>
      <c r="H147" s="268">
        <v>2966</v>
      </c>
      <c r="I147" s="269">
        <v>3754</v>
      </c>
      <c r="J147" s="266">
        <v>1291</v>
      </c>
      <c r="K147" s="267">
        <v>290</v>
      </c>
      <c r="L147" s="268">
        <v>3158</v>
      </c>
      <c r="M147" s="266">
        <v>964</v>
      </c>
      <c r="N147" s="271">
        <v>4198</v>
      </c>
      <c r="O147" s="281">
        <v>2364</v>
      </c>
      <c r="P147" s="266">
        <v>1721</v>
      </c>
      <c r="Q147" s="267">
        <v>1504</v>
      </c>
      <c r="R147" s="268">
        <v>2514</v>
      </c>
      <c r="S147" s="269">
        <v>2396</v>
      </c>
      <c r="T147" s="266">
        <v>970</v>
      </c>
      <c r="U147" s="270">
        <v>309</v>
      </c>
      <c r="V147" s="268">
        <v>2353</v>
      </c>
      <c r="W147" s="282">
        <v>1827</v>
      </c>
      <c r="X147" s="266">
        <v>3105</v>
      </c>
      <c r="Y147" s="270">
        <v>699</v>
      </c>
      <c r="Z147" s="268">
        <v>3447</v>
      </c>
      <c r="AA147" s="266">
        <v>4419</v>
      </c>
      <c r="AB147" s="286">
        <f t="shared" si="919"/>
        <v>31504</v>
      </c>
      <c r="AC147" s="287">
        <f t="shared" si="950"/>
        <v>25373</v>
      </c>
      <c r="BI147" s="139" t="s">
        <v>30</v>
      </c>
      <c r="BJ147" s="123">
        <f>B147/B157</f>
        <v>5.2109181141439205E-2</v>
      </c>
      <c r="BK147" s="124">
        <f t="shared" ref="BK147" si="1307">C147/C157</f>
        <v>9.1698595146871009E-2</v>
      </c>
      <c r="BL147" s="125">
        <f t="shared" ref="BL147" si="1308">D147/D157</f>
        <v>8.3866943866943863E-2</v>
      </c>
      <c r="BM147" s="126">
        <f t="shared" ref="BM147" si="1309">E147/E157</f>
        <v>6.364766641162968E-2</v>
      </c>
      <c r="BN147" s="123">
        <f t="shared" ref="BN147" si="1310">F147/F157</f>
        <v>5.6788391241738359E-2</v>
      </c>
      <c r="BO147" s="124">
        <f t="shared" ref="BO147" si="1311">G147/G157</f>
        <v>7.9837506217874318E-2</v>
      </c>
      <c r="BP147" s="125">
        <f t="shared" ref="BP147" si="1312">H147/H157</f>
        <v>6.3114440141294637E-2</v>
      </c>
      <c r="BQ147" s="126">
        <f t="shared" ref="BQ147" si="1313">I147/I157</f>
        <v>7.4082844907544451E-2</v>
      </c>
      <c r="BR147" s="123">
        <f t="shared" ref="BR147" si="1314">J147/J157</f>
        <v>0.14517035870909703</v>
      </c>
      <c r="BS147" s="124">
        <f t="shared" ref="BS147" si="1315">K147/K157</f>
        <v>3.1317494600431962E-2</v>
      </c>
      <c r="BT147" s="125">
        <f t="shared" ref="BT147" si="1316">L147/L157</f>
        <v>0.11269314491667559</v>
      </c>
      <c r="BU147" s="123">
        <f t="shared" ref="BU147" si="1317">M147/M157</f>
        <v>3.0205232649224503E-2</v>
      </c>
      <c r="BV147" s="127">
        <f t="shared" ref="BV147" si="1318">N147/N157</f>
        <v>8.9067107971060613E-2</v>
      </c>
      <c r="BW147" s="128">
        <f t="shared" ref="BW147" si="1319">O147/O157</f>
        <v>4.8884385533199612E-2</v>
      </c>
      <c r="BX147" s="123">
        <f t="shared" ref="BX147" si="1320">P147/P157</f>
        <v>5.9958889314705777E-2</v>
      </c>
      <c r="BY147" s="124">
        <f t="shared" ref="BY147" si="1321">Q147/Q157</f>
        <v>5.2229476316155023E-2</v>
      </c>
      <c r="BZ147" s="125">
        <f t="shared" ref="BZ147" si="1322">R147/R157</f>
        <v>7.1779351301964361E-2</v>
      </c>
      <c r="CA147" s="126">
        <f t="shared" ref="CA147" si="1323">S147/S157</f>
        <v>6.9584410304068769E-2</v>
      </c>
      <c r="CB147" s="123">
        <f t="shared" ref="CB147" si="1324">T147/T157</f>
        <v>9.9425994259942599E-2</v>
      </c>
      <c r="CC147" s="124">
        <f t="shared" ref="CC147" si="1325">U147/U157</f>
        <v>2.7083881146463318E-2</v>
      </c>
      <c r="CD147" s="125">
        <f t="shared" ref="CD147" si="1326">V147/V157</f>
        <v>6.9716452845841603E-2</v>
      </c>
      <c r="CE147" s="126">
        <f t="shared" ref="CE147" si="1327">W147/W157</f>
        <v>4.3052053632443389E-2</v>
      </c>
      <c r="CF147" s="123">
        <f t="shared" ref="CF147" si="1328">X147/X157</f>
        <v>0.10603783894542722</v>
      </c>
      <c r="CG147" s="124">
        <f t="shared" ref="CG147" si="1329">Y147/Y157</f>
        <v>3.998169650517646E-2</v>
      </c>
      <c r="CH147" s="125">
        <f t="shared" ref="CH147" si="1330">Z147/Z157</f>
        <v>5.9682110949511737E-2</v>
      </c>
      <c r="CI147" s="123">
        <f t="shared" ref="CI147" si="1331">AA147/AA157</f>
        <v>7.4542019500016862E-2</v>
      </c>
      <c r="CJ147" s="129">
        <f t="shared" ref="CJ147" si="1332">AB147/AB157</f>
        <v>7.5158767648139405E-2</v>
      </c>
      <c r="CK147" s="130">
        <f t="shared" ref="CK147" si="1333">AC147/AC157</f>
        <v>6.0667140086985004E-2</v>
      </c>
    </row>
    <row r="148" spans="1:89" x14ac:dyDescent="0.25">
      <c r="A148" s="131" t="s">
        <v>31</v>
      </c>
      <c r="B148" s="283">
        <v>2193</v>
      </c>
      <c r="C148" s="274">
        <v>4864</v>
      </c>
      <c r="D148" s="275">
        <v>1429</v>
      </c>
      <c r="E148" s="276">
        <v>1833</v>
      </c>
      <c r="F148" s="273">
        <v>1300</v>
      </c>
      <c r="G148" s="277">
        <v>2962</v>
      </c>
      <c r="H148" s="275">
        <v>3054</v>
      </c>
      <c r="I148" s="276">
        <v>5711</v>
      </c>
      <c r="J148" s="273">
        <v>1005</v>
      </c>
      <c r="K148" s="274">
        <v>381</v>
      </c>
      <c r="L148" s="275">
        <v>3103</v>
      </c>
      <c r="M148" s="273">
        <v>1187</v>
      </c>
      <c r="N148" s="278">
        <v>4193</v>
      </c>
      <c r="O148" s="284">
        <v>3237</v>
      </c>
      <c r="P148" s="273">
        <v>3012</v>
      </c>
      <c r="Q148" s="274">
        <v>2621</v>
      </c>
      <c r="R148" s="275">
        <v>2422</v>
      </c>
      <c r="S148" s="276">
        <v>3910</v>
      </c>
      <c r="T148" s="273">
        <v>1536</v>
      </c>
      <c r="U148" s="277">
        <v>403</v>
      </c>
      <c r="V148" s="275">
        <v>4349</v>
      </c>
      <c r="W148" s="285">
        <v>3025</v>
      </c>
      <c r="X148" s="273">
        <v>2906</v>
      </c>
      <c r="Y148" s="277">
        <v>1244</v>
      </c>
      <c r="Z148" s="275">
        <v>4200</v>
      </c>
      <c r="AA148" s="273">
        <v>6657</v>
      </c>
      <c r="AB148" s="286">
        <f t="shared" si="919"/>
        <v>34702</v>
      </c>
      <c r="AC148" s="287">
        <f t="shared" si="950"/>
        <v>38035</v>
      </c>
      <c r="BI148" s="131" t="s">
        <v>31</v>
      </c>
      <c r="BJ148" s="123">
        <f>B148/B157</f>
        <v>5.1336673065218406E-2</v>
      </c>
      <c r="BK148" s="124">
        <f t="shared" ref="BK148" si="1334">C148/C157</f>
        <v>0.12424010217113665</v>
      </c>
      <c r="BL148" s="125">
        <f t="shared" ref="BL148" si="1335">D148/D157</f>
        <v>5.9417879417879418E-2</v>
      </c>
      <c r="BM148" s="126">
        <f t="shared" ref="BM148" si="1336">E148/E157</f>
        <v>8.7653022188217286E-2</v>
      </c>
      <c r="BN148" s="123">
        <f t="shared" ref="BN148" si="1337">F148/F157</f>
        <v>4.8000590776501866E-2</v>
      </c>
      <c r="BO148" s="124">
        <f t="shared" ref="BO148" si="1338">G148/G157</f>
        <v>0.12278229149394794</v>
      </c>
      <c r="BP148" s="125">
        <f t="shared" ref="BP148" si="1339">H148/H157</f>
        <v>6.4987019619525896E-2</v>
      </c>
      <c r="BQ148" s="126">
        <f t="shared" ref="BQ148" si="1340">I148/I157</f>
        <v>0.11270301738598465</v>
      </c>
      <c r="BR148" s="123">
        <f t="shared" ref="BR148" si="1341">J148/J157</f>
        <v>0.11301023276734511</v>
      </c>
      <c r="BS148" s="124">
        <f t="shared" ref="BS148" si="1342">K148/K157</f>
        <v>4.1144708423326133E-2</v>
      </c>
      <c r="BT148" s="125">
        <f t="shared" ref="BT148" si="1343">L148/L157</f>
        <v>0.1107304713984941</v>
      </c>
      <c r="BU148" s="123">
        <f t="shared" ref="BU148" si="1344">M148/M157</f>
        <v>3.7192542691524361E-2</v>
      </c>
      <c r="BV148" s="127">
        <f t="shared" ref="BV148" si="1345">N148/N157</f>
        <v>8.8961025184053633E-2</v>
      </c>
      <c r="BW148" s="128">
        <f t="shared" ref="BW148" si="1346">O148/O157</f>
        <v>6.6936868008023329E-2</v>
      </c>
      <c r="BX148" s="123">
        <f t="shared" ref="BX148" si="1347">P148/P157</f>
        <v>0.10493676619168728</v>
      </c>
      <c r="BY148" s="124">
        <f t="shared" ref="BY148" si="1348">Q148/Q157</f>
        <v>9.1019586053618554E-2</v>
      </c>
      <c r="BZ148" s="125">
        <f t="shared" ref="BZ148" si="1349">R148/R157</f>
        <v>6.9152581087254458E-2</v>
      </c>
      <c r="CA148" s="126">
        <f t="shared" ref="CA148" si="1350">S148/S157</f>
        <v>0.11355385821740772</v>
      </c>
      <c r="CB148" s="123">
        <f t="shared" ref="CB148" si="1351">T148/T157</f>
        <v>0.15744157441574416</v>
      </c>
      <c r="CC148" s="124">
        <f t="shared" ref="CC148" si="1352">U148/U157</f>
        <v>3.5322990621439218E-2</v>
      </c>
      <c r="CD148" s="125">
        <f t="shared" ref="CD148" si="1353">V148/V157</f>
        <v>0.12885544132025717</v>
      </c>
      <c r="CE148" s="126">
        <f t="shared" ref="CE148" si="1354">W148/W157</f>
        <v>7.1282135871998498E-2</v>
      </c>
      <c r="CF148" s="123">
        <f t="shared" ref="CF148" si="1355">X148/X157</f>
        <v>9.9241855064544776E-2</v>
      </c>
      <c r="CG148" s="124">
        <f t="shared" ref="CG148" si="1356">Y148/Y157</f>
        <v>7.1154836126522902E-2</v>
      </c>
      <c r="CH148" s="125">
        <f t="shared" ref="CH148" si="1357">Z148/Z157</f>
        <v>7.2719717431955128E-2</v>
      </c>
      <c r="CI148" s="123">
        <f t="shared" ref="CI148" si="1358">AA148/AA157</f>
        <v>0.11229378226105732</v>
      </c>
      <c r="CJ148" s="129">
        <f t="shared" ref="CJ148" si="1359">AB148/AB157</f>
        <v>8.2788203241675129E-2</v>
      </c>
      <c r="CK148" s="130">
        <f t="shared" ref="CK148" si="1360">AC148/AC157</f>
        <v>9.0942130343612287E-2</v>
      </c>
    </row>
    <row r="149" spans="1:89" x14ac:dyDescent="0.25">
      <c r="A149" s="139" t="s">
        <v>32</v>
      </c>
      <c r="B149" s="194">
        <v>2418</v>
      </c>
      <c r="C149" s="188">
        <v>4981</v>
      </c>
      <c r="D149" s="189">
        <v>1098</v>
      </c>
      <c r="E149" s="190">
        <v>2144</v>
      </c>
      <c r="F149" s="187">
        <v>996</v>
      </c>
      <c r="G149" s="191">
        <v>3178</v>
      </c>
      <c r="H149" s="189">
        <v>2883</v>
      </c>
      <c r="I149" s="190">
        <v>6291</v>
      </c>
      <c r="J149" s="187">
        <v>625</v>
      </c>
      <c r="K149" s="188">
        <v>332</v>
      </c>
      <c r="L149" s="189">
        <v>3409</v>
      </c>
      <c r="M149" s="187">
        <v>1238</v>
      </c>
      <c r="N149" s="192">
        <v>4614</v>
      </c>
      <c r="O149" s="195">
        <v>3086</v>
      </c>
      <c r="P149" s="187">
        <v>1989</v>
      </c>
      <c r="Q149" s="188">
        <v>2478</v>
      </c>
      <c r="R149" s="189">
        <v>2200</v>
      </c>
      <c r="S149" s="190">
        <v>3365</v>
      </c>
      <c r="T149" s="187">
        <v>1231</v>
      </c>
      <c r="U149" s="191">
        <v>336</v>
      </c>
      <c r="V149" s="189">
        <v>4400</v>
      </c>
      <c r="W149" s="196">
        <v>2550</v>
      </c>
      <c r="X149" s="187">
        <v>2158</v>
      </c>
      <c r="Y149" s="191">
        <v>996</v>
      </c>
      <c r="Z149" s="189">
        <v>3384</v>
      </c>
      <c r="AA149" s="187">
        <v>5771</v>
      </c>
      <c r="AB149" s="162">
        <f t="shared" si="919"/>
        <v>31405</v>
      </c>
      <c r="AC149" s="165">
        <f t="shared" si="950"/>
        <v>36746</v>
      </c>
      <c r="BI149" s="139" t="s">
        <v>32</v>
      </c>
      <c r="BJ149" s="123">
        <f>B149/B157</f>
        <v>5.6603773584905662E-2</v>
      </c>
      <c r="BK149" s="124">
        <f t="shared" ref="BK149" si="1361">C149/C157</f>
        <v>0.1272286079182631</v>
      </c>
      <c r="BL149" s="125">
        <f t="shared" ref="BL149" si="1362">D149/D157</f>
        <v>4.5654885654885652E-2</v>
      </c>
      <c r="BM149" s="126">
        <f t="shared" ref="BM149" si="1363">E149/E157</f>
        <v>0.10252486610558531</v>
      </c>
      <c r="BN149" s="123">
        <f t="shared" ref="BN149" si="1364">F149/F157</f>
        <v>3.6775837241073736E-2</v>
      </c>
      <c r="BO149" s="124">
        <f t="shared" ref="BO149" si="1365">G149/G157</f>
        <v>0.13173603050903665</v>
      </c>
      <c r="BP149" s="125">
        <f t="shared" ref="BP149" si="1366">H149/H157</f>
        <v>6.1348257224326512E-2</v>
      </c>
      <c r="BQ149" s="126">
        <f t="shared" ref="BQ149" si="1367">I149/I157</f>
        <v>0.12414895506482743</v>
      </c>
      <c r="BR149" s="123">
        <f t="shared" ref="BR149" si="1368">J149/J157</f>
        <v>7.0279995502080292E-2</v>
      </c>
      <c r="BS149" s="124">
        <f t="shared" ref="BS149" si="1369">K149/K157</f>
        <v>3.5853131749460046E-2</v>
      </c>
      <c r="BT149" s="125">
        <f t="shared" ref="BT149" si="1370">L149/L157</f>
        <v>0.12165007315419477</v>
      </c>
      <c r="BU149" s="123">
        <f t="shared" ref="BU149" si="1371">M149/M157</f>
        <v>3.8790537364875449E-2</v>
      </c>
      <c r="BV149" s="127">
        <f t="shared" ref="BV149" si="1372">N149/N157</f>
        <v>9.7893195850041373E-2</v>
      </c>
      <c r="BW149" s="128">
        <f t="shared" ref="BW149" si="1373">O149/O157</f>
        <v>6.3814388221427237E-2</v>
      </c>
      <c r="BX149" s="123">
        <f t="shared" ref="BX149" si="1374">P149/P157</f>
        <v>6.9295892415426955E-2</v>
      </c>
      <c r="BY149" s="124">
        <f t="shared" ref="BY149" si="1375">Q149/Q157</f>
        <v>8.605361855813308E-2</v>
      </c>
      <c r="BZ149" s="125">
        <f t="shared" ref="BZ149" si="1376">R149/R157</f>
        <v>6.2814070351758788E-2</v>
      </c>
      <c r="CA149" s="126">
        <f t="shared" ref="CA149" si="1377">S149/S157</f>
        <v>9.77260186449046E-2</v>
      </c>
      <c r="CB149" s="123">
        <f t="shared" ref="CB149" si="1378">T149/T157</f>
        <v>0.12617876178761789</v>
      </c>
      <c r="CC149" s="124">
        <f t="shared" ref="CC149" si="1379">U149/U157</f>
        <v>2.9450433867998949E-2</v>
      </c>
      <c r="CD149" s="125">
        <f t="shared" ref="CD149" si="1380">V149/V157</f>
        <v>0.13036650765903232</v>
      </c>
      <c r="CE149" s="126">
        <f t="shared" ref="CE149" si="1381">W149/W157</f>
        <v>6.0089073214411953E-2</v>
      </c>
      <c r="CF149" s="123">
        <f t="shared" ref="CF149" si="1382">X149/X157</f>
        <v>7.3697151833891125E-2</v>
      </c>
      <c r="CG149" s="124">
        <f t="shared" ref="CG149" si="1383">Y149/Y157</f>
        <v>5.6969627638277183E-2</v>
      </c>
      <c r="CH149" s="125">
        <f t="shared" ref="CH149" si="1384">Z149/Z157</f>
        <v>5.8591315188032414E-2</v>
      </c>
      <c r="CI149" s="123">
        <f t="shared" ref="CI149" si="1385">AA149/AA157</f>
        <v>9.7348267602307609E-2</v>
      </c>
      <c r="CJ149" s="129">
        <f t="shared" ref="CJ149" si="1386">AB149/AB157</f>
        <v>7.4922584369915501E-2</v>
      </c>
      <c r="CK149" s="130">
        <f t="shared" ref="CK149" si="1387">AC149/AC157</f>
        <v>8.7860116250989287E-2</v>
      </c>
    </row>
    <row r="150" spans="1:89" x14ac:dyDescent="0.25">
      <c r="A150" s="131" t="s">
        <v>33</v>
      </c>
      <c r="B150" s="197">
        <v>2577</v>
      </c>
      <c r="C150" s="181">
        <v>3308</v>
      </c>
      <c r="D150" s="182">
        <v>1042</v>
      </c>
      <c r="E150" s="183">
        <v>1679</v>
      </c>
      <c r="F150" s="180">
        <v>931</v>
      </c>
      <c r="G150" s="184">
        <v>2048</v>
      </c>
      <c r="H150" s="182">
        <v>2710</v>
      </c>
      <c r="I150" s="183">
        <v>4316</v>
      </c>
      <c r="J150" s="180">
        <v>578</v>
      </c>
      <c r="K150" s="181">
        <v>228</v>
      </c>
      <c r="L150" s="182">
        <v>2298</v>
      </c>
      <c r="M150" s="180">
        <v>1495</v>
      </c>
      <c r="N150" s="185">
        <v>3428</v>
      </c>
      <c r="O150" s="198">
        <v>2769</v>
      </c>
      <c r="P150" s="180">
        <v>1454</v>
      </c>
      <c r="Q150" s="181">
        <v>1945</v>
      </c>
      <c r="R150" s="182">
        <v>1740</v>
      </c>
      <c r="S150" s="183">
        <v>2523</v>
      </c>
      <c r="T150" s="180">
        <v>629</v>
      </c>
      <c r="U150" s="184">
        <v>387</v>
      </c>
      <c r="V150" s="182">
        <v>3557</v>
      </c>
      <c r="W150" s="199">
        <v>2274</v>
      </c>
      <c r="X150" s="180">
        <v>1487</v>
      </c>
      <c r="Y150" s="184">
        <v>936</v>
      </c>
      <c r="Z150" s="182">
        <v>3064</v>
      </c>
      <c r="AA150" s="180">
        <v>3703</v>
      </c>
      <c r="AB150" s="162">
        <f t="shared" si="919"/>
        <v>25495</v>
      </c>
      <c r="AC150" s="165">
        <f t="shared" si="950"/>
        <v>27611</v>
      </c>
      <c r="BI150" s="131" t="s">
        <v>33</v>
      </c>
      <c r="BJ150" s="123">
        <f>B150/B157</f>
        <v>6.032585795215132E-2</v>
      </c>
      <c r="BK150" s="124">
        <f t="shared" ref="BK150" si="1388">C150/C157</f>
        <v>8.4495530012771394E-2</v>
      </c>
      <c r="BL150" s="125">
        <f t="shared" ref="BL150" si="1389">D150/D157</f>
        <v>4.3326403326403327E-2</v>
      </c>
      <c r="BM150" s="126">
        <f t="shared" ref="BM150" si="1390">E150/E157</f>
        <v>8.0288829380260135E-2</v>
      </c>
      <c r="BN150" s="123">
        <f t="shared" ref="BN150" si="1391">F150/F157</f>
        <v>3.4375807702248642E-2</v>
      </c>
      <c r="BO150" s="124">
        <f t="shared" ref="BO150" si="1392">G150/G157</f>
        <v>8.4894710661581829E-2</v>
      </c>
      <c r="BP150" s="125">
        <f t="shared" ref="BP150" si="1393">H150/H157</f>
        <v>5.766693620462187E-2</v>
      </c>
      <c r="BQ150" s="126">
        <f t="shared" ref="BQ150" si="1394">I150/I157</f>
        <v>8.5173563830836935E-2</v>
      </c>
      <c r="BR150" s="123">
        <f t="shared" ref="BR150" si="1395">J150/J157</f>
        <v>6.4994939840323854E-2</v>
      </c>
      <c r="BS150" s="124">
        <f t="shared" ref="BS150" si="1396">K150/K157</f>
        <v>2.4622030237580993E-2</v>
      </c>
      <c r="BT150" s="125">
        <f t="shared" ref="BT150" si="1397">L150/L157</f>
        <v>8.2004068086928589E-2</v>
      </c>
      <c r="BU150" s="123">
        <f t="shared" ref="BU150" si="1398">M150/M157</f>
        <v>4.684317718940937E-2</v>
      </c>
      <c r="BV150" s="127">
        <f t="shared" ref="BV150" si="1399">N150/N157</f>
        <v>7.2730358771985651E-2</v>
      </c>
      <c r="BW150" s="128">
        <f t="shared" ref="BW150" si="1400">O150/O157</f>
        <v>5.725924853698381E-2</v>
      </c>
      <c r="BX150" s="123">
        <f t="shared" ref="BX150" si="1401">P150/P157</f>
        <v>5.065672577779326E-2</v>
      </c>
      <c r="BY150" s="124">
        <f t="shared" ref="BY150" si="1402">Q150/Q157</f>
        <v>6.7544103347687179E-2</v>
      </c>
      <c r="BZ150" s="125">
        <f t="shared" ref="BZ150" si="1403">R150/R157</f>
        <v>4.9680219278209231E-2</v>
      </c>
      <c r="CA150" s="126">
        <f t="shared" ref="CA150" si="1404">S150/S157</f>
        <v>7.327273255307408E-2</v>
      </c>
      <c r="CB150" s="123">
        <f t="shared" ref="CB150" si="1405">T150/T157</f>
        <v>6.4473144731447316E-2</v>
      </c>
      <c r="CC150" s="124">
        <f t="shared" ref="CC150" si="1406">U150/U157</f>
        <v>3.3920589008677358E-2</v>
      </c>
      <c r="CD150" s="125">
        <f t="shared" ref="CD150" si="1407">V150/V157</f>
        <v>0.10538946994163136</v>
      </c>
      <c r="CE150" s="126">
        <f t="shared" ref="CE150" si="1408">W150/W157</f>
        <v>5.3585314701793244E-2</v>
      </c>
      <c r="CF150" s="123">
        <f t="shared" ref="CF150" si="1409">X150/X157</f>
        <v>5.0782050406393005E-2</v>
      </c>
      <c r="CG150" s="124">
        <f t="shared" ref="CG150" si="1410">Y150/Y157</f>
        <v>5.3537722358862894E-2</v>
      </c>
      <c r="CH150" s="125">
        <f t="shared" ref="CH150" si="1411">Z150/Z157</f>
        <v>5.3050765288454878E-2</v>
      </c>
      <c r="CI150" s="123">
        <f t="shared" ref="CI150" si="1412">AA150/AA157</f>
        <v>6.2464154380756386E-2</v>
      </c>
      <c r="CJ150" s="129">
        <f t="shared" ref="CJ150" si="1413">AB150/AB157</f>
        <v>6.0823158366852273E-2</v>
      </c>
      <c r="CK150" s="130">
        <f t="shared" ref="CK150" si="1414">AC150/AC157</f>
        <v>6.6018224291244348E-2</v>
      </c>
    </row>
    <row r="151" spans="1:89" x14ac:dyDescent="0.25">
      <c r="A151" s="139" t="s">
        <v>34</v>
      </c>
      <c r="B151" s="194">
        <v>947</v>
      </c>
      <c r="C151" s="188">
        <v>2536</v>
      </c>
      <c r="D151" s="189">
        <v>500</v>
      </c>
      <c r="E151" s="190">
        <v>1319</v>
      </c>
      <c r="F151" s="187">
        <v>394</v>
      </c>
      <c r="G151" s="191">
        <v>1679</v>
      </c>
      <c r="H151" s="189">
        <v>1421</v>
      </c>
      <c r="I151" s="190">
        <v>2955</v>
      </c>
      <c r="J151" s="187">
        <v>472</v>
      </c>
      <c r="K151" s="188">
        <v>131</v>
      </c>
      <c r="L151" s="189">
        <v>1545</v>
      </c>
      <c r="M151" s="187">
        <v>930</v>
      </c>
      <c r="N151" s="192">
        <v>2501</v>
      </c>
      <c r="O151" s="195">
        <v>2289</v>
      </c>
      <c r="P151" s="187">
        <v>921</v>
      </c>
      <c r="Q151" s="188">
        <v>1613</v>
      </c>
      <c r="R151" s="189">
        <v>1222</v>
      </c>
      <c r="S151" s="190">
        <v>1878</v>
      </c>
      <c r="T151" s="187">
        <v>386</v>
      </c>
      <c r="U151" s="191">
        <v>334</v>
      </c>
      <c r="V151" s="189">
        <v>2766</v>
      </c>
      <c r="W151" s="196">
        <v>1733</v>
      </c>
      <c r="X151" s="187">
        <v>980</v>
      </c>
      <c r="Y151" s="191">
        <v>690</v>
      </c>
      <c r="Z151" s="189">
        <v>2131</v>
      </c>
      <c r="AA151" s="187">
        <v>3259</v>
      </c>
      <c r="AB151" s="162">
        <f t="shared" si="919"/>
        <v>16186</v>
      </c>
      <c r="AC151" s="165">
        <f t="shared" si="950"/>
        <v>21346</v>
      </c>
      <c r="BI151" s="139" t="s">
        <v>34</v>
      </c>
      <c r="BJ151" s="123">
        <f>B151/B157</f>
        <v>2.2168640853972563E-2</v>
      </c>
      <c r="BK151" s="124">
        <f t="shared" ref="BK151" si="1415">C151/C157</f>
        <v>6.4776500638569601E-2</v>
      </c>
      <c r="BL151" s="125">
        <f t="shared" ref="BL151" si="1416">D151/D157</f>
        <v>2.0790020790020791E-2</v>
      </c>
      <c r="BM151" s="126">
        <f t="shared" ref="BM151" si="1417">E151/E157</f>
        <v>6.3073833205814847E-2</v>
      </c>
      <c r="BN151" s="123">
        <f t="shared" ref="BN151" si="1418">F151/F157</f>
        <v>1.4547871358416719E-2</v>
      </c>
      <c r="BO151" s="124">
        <f t="shared" ref="BO151" si="1419">G151/G157</f>
        <v>6.9598739844138613E-2</v>
      </c>
      <c r="BP151" s="125">
        <f t="shared" ref="BP151" si="1420">H151/H157</f>
        <v>3.023790271098438E-2</v>
      </c>
      <c r="BQ151" s="126">
        <f t="shared" ref="BQ151" si="1421">I151/I157</f>
        <v>5.8315079036173112E-2</v>
      </c>
      <c r="BR151" s="123">
        <f t="shared" ref="BR151" si="1422">J151/J157</f>
        <v>5.3075452603171036E-2</v>
      </c>
      <c r="BS151" s="124">
        <f t="shared" ref="BS151" si="1423">K151/K157</f>
        <v>1.4146868250539957E-2</v>
      </c>
      <c r="BT151" s="125">
        <f t="shared" ref="BT151" si="1424">L151/L157</f>
        <v>5.5133283374371053E-2</v>
      </c>
      <c r="BU151" s="123">
        <f t="shared" ref="BU151" si="1425">M151/M157</f>
        <v>2.9139902866990443E-2</v>
      </c>
      <c r="BV151" s="127">
        <f t="shared" ref="BV151" si="1426">N151/N157</f>
        <v>5.3062610060891517E-2</v>
      </c>
      <c r="BW151" s="128">
        <f t="shared" ref="BW151" si="1427">O151/O157</f>
        <v>4.7333484976943278E-2</v>
      </c>
      <c r="BX151" s="123">
        <f t="shared" ref="BX151" si="1428">P151/P157</f>
        <v>3.2087238267776888E-2</v>
      </c>
      <c r="BY151" s="124">
        <f t="shared" ref="BY151" si="1429">Q151/Q157</f>
        <v>5.6014724267259342E-2</v>
      </c>
      <c r="BZ151" s="125">
        <f t="shared" ref="BZ151" si="1430">R151/R157</f>
        <v>3.4890360895386024E-2</v>
      </c>
      <c r="CA151" s="126">
        <f t="shared" ref="CA151" si="1431">S151/S157</f>
        <v>5.4540702233322684E-2</v>
      </c>
      <c r="CB151" s="123">
        <f t="shared" ref="CB151" si="1432">T151/T157</f>
        <v>3.9565395653956538E-2</v>
      </c>
      <c r="CC151" s="124">
        <f t="shared" ref="CC151" si="1433">U151/U157</f>
        <v>2.9275133666403715E-2</v>
      </c>
      <c r="CD151" s="125">
        <f t="shared" ref="CD151" si="1434">V151/V157</f>
        <v>8.195312731474623E-2</v>
      </c>
      <c r="CE151" s="126">
        <f t="shared" ref="CE151" si="1435">W151/W157</f>
        <v>4.0837005443363106E-2</v>
      </c>
      <c r="CF151" s="123">
        <f t="shared" ref="CF151" si="1436">X151/X157</f>
        <v>3.3467659312888462E-2</v>
      </c>
      <c r="CG151" s="124">
        <f t="shared" ref="CG151" si="1437">Y151/Y157</f>
        <v>3.9466910713264317E-2</v>
      </c>
      <c r="CH151" s="125">
        <f t="shared" ref="CH151" si="1438">Z151/Z157</f>
        <v>3.6896599487499133E-2</v>
      </c>
      <c r="CI151" s="123">
        <f t="shared" ref="CI151" si="1439">AA151/AA157</f>
        <v>5.4974528524678656E-2</v>
      </c>
      <c r="CJ151" s="129">
        <f t="shared" ref="CJ151" si="1440">AB151/AB157</f>
        <v>3.8614773144768424E-2</v>
      </c>
      <c r="CK151" s="130">
        <f t="shared" ref="CK151" si="1441">AC151/AC157</f>
        <v>5.1038535935710477E-2</v>
      </c>
    </row>
    <row r="152" spans="1:89" x14ac:dyDescent="0.25">
      <c r="A152" s="131" t="s">
        <v>35</v>
      </c>
      <c r="B152" s="197">
        <v>0</v>
      </c>
      <c r="C152" s="181">
        <v>911</v>
      </c>
      <c r="D152" s="182">
        <v>12</v>
      </c>
      <c r="E152" s="183">
        <v>654</v>
      </c>
      <c r="F152" s="180">
        <v>17</v>
      </c>
      <c r="G152" s="184">
        <v>746</v>
      </c>
      <c r="H152" s="182">
        <v>73</v>
      </c>
      <c r="I152" s="183">
        <v>1068</v>
      </c>
      <c r="J152" s="180">
        <v>77</v>
      </c>
      <c r="K152" s="181">
        <v>34</v>
      </c>
      <c r="L152" s="182">
        <v>467</v>
      </c>
      <c r="M152" s="180">
        <v>174</v>
      </c>
      <c r="N152" s="185">
        <v>502</v>
      </c>
      <c r="O152" s="198">
        <v>336</v>
      </c>
      <c r="P152" s="180">
        <v>180</v>
      </c>
      <c r="Q152" s="181">
        <v>246</v>
      </c>
      <c r="R152" s="182">
        <v>217</v>
      </c>
      <c r="S152" s="183">
        <v>159</v>
      </c>
      <c r="T152" s="180">
        <v>58</v>
      </c>
      <c r="U152" s="184">
        <v>6</v>
      </c>
      <c r="V152" s="182">
        <v>424</v>
      </c>
      <c r="W152" s="199">
        <v>60</v>
      </c>
      <c r="X152" s="180">
        <v>78</v>
      </c>
      <c r="Y152" s="184">
        <v>33</v>
      </c>
      <c r="Z152" s="182">
        <v>59</v>
      </c>
      <c r="AA152" s="180">
        <v>160</v>
      </c>
      <c r="AB152" s="162">
        <f t="shared" si="919"/>
        <v>2164</v>
      </c>
      <c r="AC152" s="165">
        <f t="shared" si="950"/>
        <v>4587</v>
      </c>
      <c r="BI152" s="131" t="s">
        <v>35</v>
      </c>
      <c r="BJ152" s="123">
        <f>B152/B157</f>
        <v>0</v>
      </c>
      <c r="BK152" s="124">
        <f t="shared" ref="BK152" si="1442">C152/C157</f>
        <v>2.326947637292465E-2</v>
      </c>
      <c r="BL152" s="125">
        <f t="shared" ref="BL152" si="1443">D152/D157</f>
        <v>4.9896049896049901E-4</v>
      </c>
      <c r="BM152" s="126">
        <f t="shared" ref="BM152" si="1444">E152/E157</f>
        <v>3.1273909716908951E-2</v>
      </c>
      <c r="BN152" s="123">
        <f t="shared" ref="BN152" si="1445">F152/F157</f>
        <v>6.2770003323117825E-4</v>
      </c>
      <c r="BO152" s="124">
        <f t="shared" ref="BO152" si="1446">G152/G157</f>
        <v>3.0923561598408224E-2</v>
      </c>
      <c r="BP152" s="125">
        <f t="shared" ref="BP152" si="1447">H152/H157</f>
        <v>1.5533897944418435E-3</v>
      </c>
      <c r="BQ152" s="126">
        <f t="shared" ref="BQ152" si="1448">I152/I157</f>
        <v>2.1076312829317389E-2</v>
      </c>
      <c r="BR152" s="123">
        <f t="shared" ref="BR152" si="1449">J152/J157</f>
        <v>8.6584954458562916E-3</v>
      </c>
      <c r="BS152" s="124">
        <f t="shared" ref="BS152" si="1450">K152/K157</f>
        <v>3.67170626349892E-3</v>
      </c>
      <c r="BT152" s="125">
        <f t="shared" ref="BT152" si="1451">L152/L157</f>
        <v>1.6664882418013775E-2</v>
      </c>
      <c r="BU152" s="123">
        <f t="shared" ref="BU152" si="1452">M152/M157</f>
        <v>5.4519818267272447E-3</v>
      </c>
      <c r="BV152" s="127">
        <f t="shared" ref="BV152" si="1453">N152/N157</f>
        <v>1.0650711815500816E-2</v>
      </c>
      <c r="BW152" s="128">
        <f t="shared" ref="BW152" si="1454">O152/O157</f>
        <v>6.9480344920283708E-3</v>
      </c>
      <c r="BX152" s="123">
        <f t="shared" ref="BX152" si="1455">P152/P157</f>
        <v>6.2711214855590012E-3</v>
      </c>
      <c r="BY152" s="124">
        <f t="shared" ref="BY152" si="1456">Q152/Q157</f>
        <v>8.5428531740519512E-3</v>
      </c>
      <c r="BZ152" s="125">
        <f t="shared" ref="BZ152" si="1457">R152/R157</f>
        <v>6.1957514846962087E-3</v>
      </c>
      <c r="CA152" s="126">
        <f t="shared" ref="CA152" si="1458">S152/S157</f>
        <v>4.6176632881247638E-3</v>
      </c>
      <c r="CB152" s="123">
        <f t="shared" ref="CB152" si="1459">T152/T157</f>
        <v>5.9450594505945061E-3</v>
      </c>
      <c r="CC152" s="124">
        <f t="shared" ref="CC152" si="1460">U152/U157</f>
        <v>5.2590060478569553E-4</v>
      </c>
      <c r="CD152" s="125">
        <f t="shared" ref="CD152" si="1461">V152/V157</f>
        <v>1.2562590738052206E-2</v>
      </c>
      <c r="CE152" s="126">
        <f t="shared" ref="CE152" si="1462">W152/W157</f>
        <v>1.4138605462214577E-3</v>
      </c>
      <c r="CF152" s="123">
        <f t="shared" ref="CF152" si="1463">X152/X157</f>
        <v>2.6637524759237758E-3</v>
      </c>
      <c r="CG152" s="124">
        <f t="shared" ref="CG152" si="1464">Y152/Y157</f>
        <v>1.8875479036778585E-3</v>
      </c>
      <c r="CH152" s="125">
        <f t="shared" ref="CH152" si="1465">Z152/Z157</f>
        <v>1.0215388877346076E-3</v>
      </c>
      <c r="CI152" s="123">
        <f t="shared" ref="CI152" si="1466">AA152/AA157</f>
        <v>2.6989642724604434E-3</v>
      </c>
      <c r="CJ152" s="129">
        <f t="shared" ref="CJ152" si="1467">AB152/AB157</f>
        <v>5.1626324654194282E-3</v>
      </c>
      <c r="CK152" s="130">
        <f t="shared" ref="CK152" si="1468">AC152/AC157</f>
        <v>1.0967570708193758E-2</v>
      </c>
    </row>
    <row r="153" spans="1:89" x14ac:dyDescent="0.25">
      <c r="A153" s="139" t="s">
        <v>36</v>
      </c>
      <c r="B153" s="194"/>
      <c r="C153" s="188"/>
      <c r="D153" s="189"/>
      <c r="E153" s="190"/>
      <c r="F153" s="187"/>
      <c r="G153" s="191"/>
      <c r="H153" s="189"/>
      <c r="I153" s="190"/>
      <c r="J153" s="187"/>
      <c r="K153" s="191"/>
      <c r="L153" s="189"/>
      <c r="M153" s="187"/>
      <c r="N153" s="192"/>
      <c r="O153" s="195"/>
      <c r="P153" s="187"/>
      <c r="Q153" s="191"/>
      <c r="R153" s="189"/>
      <c r="S153" s="190"/>
      <c r="T153" s="187"/>
      <c r="U153" s="191"/>
      <c r="V153" s="189"/>
      <c r="W153" s="190"/>
      <c r="X153" s="187"/>
      <c r="Y153" s="191"/>
      <c r="Z153" s="189"/>
      <c r="AA153" s="187"/>
      <c r="AB153" s="162">
        <f t="shared" si="919"/>
        <v>0</v>
      </c>
      <c r="AC153" s="165">
        <f t="shared" si="950"/>
        <v>0</v>
      </c>
      <c r="BI153" s="139" t="s">
        <v>36</v>
      </c>
      <c r="BJ153" s="123">
        <f>B153/B157</f>
        <v>0</v>
      </c>
      <c r="BK153" s="124">
        <f t="shared" ref="BK153" si="1469">C153/C157</f>
        <v>0</v>
      </c>
      <c r="BL153" s="125">
        <f t="shared" ref="BL153" si="1470">D153/D157</f>
        <v>0</v>
      </c>
      <c r="BM153" s="126">
        <f t="shared" ref="BM153" si="1471">E153/E157</f>
        <v>0</v>
      </c>
      <c r="BN153" s="123">
        <f t="shared" ref="BN153" si="1472">F153/F157</f>
        <v>0</v>
      </c>
      <c r="BO153" s="124">
        <f t="shared" ref="BO153" si="1473">G153/G157</f>
        <v>0</v>
      </c>
      <c r="BP153" s="125">
        <f t="shared" ref="BP153" si="1474">H153/H157</f>
        <v>0</v>
      </c>
      <c r="BQ153" s="126">
        <f t="shared" ref="BQ153" si="1475">I153/I157</f>
        <v>0</v>
      </c>
      <c r="BR153" s="123">
        <f t="shared" ref="BR153" si="1476">J153/J157</f>
        <v>0</v>
      </c>
      <c r="BS153" s="124">
        <f t="shared" ref="BS153" si="1477">K153/K157</f>
        <v>0</v>
      </c>
      <c r="BT153" s="125">
        <f t="shared" ref="BT153" si="1478">L153/L157</f>
        <v>0</v>
      </c>
      <c r="BU153" s="123">
        <f t="shared" ref="BU153" si="1479">M153/M157</f>
        <v>0</v>
      </c>
      <c r="BV153" s="127">
        <f t="shared" ref="BV153" si="1480">N153/N157</f>
        <v>0</v>
      </c>
      <c r="BW153" s="128">
        <f t="shared" ref="BW153" si="1481">O153/O157</f>
        <v>0</v>
      </c>
      <c r="BX153" s="123">
        <f t="shared" ref="BX153" si="1482">P153/P157</f>
        <v>0</v>
      </c>
      <c r="BY153" s="124">
        <f t="shared" ref="BY153" si="1483">Q153/Q157</f>
        <v>0</v>
      </c>
      <c r="BZ153" s="125">
        <f t="shared" ref="BZ153" si="1484">R153/R157</f>
        <v>0</v>
      </c>
      <c r="CA153" s="126">
        <f t="shared" ref="CA153" si="1485">S153/S157</f>
        <v>0</v>
      </c>
      <c r="CB153" s="123">
        <f t="shared" ref="CB153" si="1486">T153/T157</f>
        <v>0</v>
      </c>
      <c r="CC153" s="124">
        <f t="shared" ref="CC153" si="1487">U153/U157</f>
        <v>0</v>
      </c>
      <c r="CD153" s="125">
        <f t="shared" ref="CD153" si="1488">V153/V157</f>
        <v>0</v>
      </c>
      <c r="CE153" s="126">
        <f t="shared" ref="CE153" si="1489">W153/W157</f>
        <v>0</v>
      </c>
      <c r="CF153" s="123">
        <f t="shared" ref="CF153" si="1490">X153/X157</f>
        <v>0</v>
      </c>
      <c r="CG153" s="124">
        <f t="shared" ref="CG153" si="1491">Y153/Y157</f>
        <v>0</v>
      </c>
      <c r="CH153" s="125">
        <f t="shared" ref="CH153" si="1492">Z153/Z157</f>
        <v>0</v>
      </c>
      <c r="CI153" s="123">
        <f t="shared" ref="CI153" si="1493">AA153/AA157</f>
        <v>0</v>
      </c>
      <c r="CJ153" s="129">
        <f t="shared" ref="CJ153" si="1494">AB153/AB157</f>
        <v>0</v>
      </c>
      <c r="CK153" s="130">
        <f t="shared" ref="CK153" si="1495">AC153/AC157</f>
        <v>0</v>
      </c>
    </row>
    <row r="154" spans="1:89" x14ac:dyDescent="0.25">
      <c r="A154" s="131" t="s">
        <v>37</v>
      </c>
      <c r="B154" s="56"/>
      <c r="C154" s="57"/>
      <c r="D154" s="133"/>
      <c r="E154" s="134"/>
      <c r="F154" s="132"/>
      <c r="G154" s="135"/>
      <c r="H154" s="133"/>
      <c r="I154" s="134"/>
      <c r="J154" s="132"/>
      <c r="K154" s="135"/>
      <c r="L154" s="133"/>
      <c r="M154" s="132"/>
      <c r="N154" s="136"/>
      <c r="O154" s="137"/>
      <c r="P154" s="132"/>
      <c r="Q154" s="135"/>
      <c r="R154" s="133"/>
      <c r="S154" s="134"/>
      <c r="T154" s="132"/>
      <c r="U154" s="135"/>
      <c r="V154" s="133"/>
      <c r="W154" s="134"/>
      <c r="X154" s="132"/>
      <c r="Y154" s="135"/>
      <c r="Z154" s="138"/>
      <c r="AA154" s="2"/>
      <c r="AB154" s="162">
        <f t="shared" si="919"/>
        <v>0</v>
      </c>
      <c r="AC154" s="165">
        <f t="shared" si="950"/>
        <v>0</v>
      </c>
      <c r="BI154" s="131" t="s">
        <v>37</v>
      </c>
      <c r="BJ154" s="123">
        <f>B154/B157</f>
        <v>0</v>
      </c>
      <c r="BK154" s="124">
        <f t="shared" ref="BK154" si="1496">C154/C157</f>
        <v>0</v>
      </c>
      <c r="BL154" s="125">
        <f t="shared" ref="BL154" si="1497">D154/D157</f>
        <v>0</v>
      </c>
      <c r="BM154" s="126">
        <f t="shared" ref="BM154" si="1498">E154/E157</f>
        <v>0</v>
      </c>
      <c r="BN154" s="123">
        <f t="shared" ref="BN154" si="1499">F154/F157</f>
        <v>0</v>
      </c>
      <c r="BO154" s="124">
        <f t="shared" ref="BO154" si="1500">G154/G157</f>
        <v>0</v>
      </c>
      <c r="BP154" s="125">
        <f t="shared" ref="BP154" si="1501">H154/H157</f>
        <v>0</v>
      </c>
      <c r="BQ154" s="126">
        <f t="shared" ref="BQ154" si="1502">I154/I157</f>
        <v>0</v>
      </c>
      <c r="BR154" s="123">
        <f t="shared" ref="BR154" si="1503">J154/J157</f>
        <v>0</v>
      </c>
      <c r="BS154" s="124">
        <f t="shared" ref="BS154" si="1504">K154/K157</f>
        <v>0</v>
      </c>
      <c r="BT154" s="125">
        <f t="shared" ref="BT154" si="1505">L154/L157</f>
        <v>0</v>
      </c>
      <c r="BU154" s="123">
        <f t="shared" ref="BU154" si="1506">M154/M157</f>
        <v>0</v>
      </c>
      <c r="BV154" s="127">
        <f t="shared" ref="BV154" si="1507">N154/N157</f>
        <v>0</v>
      </c>
      <c r="BW154" s="128">
        <f t="shared" ref="BW154" si="1508">O154/O157</f>
        <v>0</v>
      </c>
      <c r="BX154" s="123">
        <f t="shared" ref="BX154" si="1509">P154/P157</f>
        <v>0</v>
      </c>
      <c r="BY154" s="124">
        <f t="shared" ref="BY154" si="1510">Q154/Q157</f>
        <v>0</v>
      </c>
      <c r="BZ154" s="125">
        <f t="shared" ref="BZ154" si="1511">R154/R157</f>
        <v>0</v>
      </c>
      <c r="CA154" s="126">
        <f t="shared" ref="CA154" si="1512">S154/S157</f>
        <v>0</v>
      </c>
      <c r="CB154" s="123">
        <f t="shared" ref="CB154" si="1513">T154/T157</f>
        <v>0</v>
      </c>
      <c r="CC154" s="124">
        <f t="shared" ref="CC154" si="1514">U154/U157</f>
        <v>0</v>
      </c>
      <c r="CD154" s="125">
        <f t="shared" ref="CD154" si="1515">V154/V157</f>
        <v>0</v>
      </c>
      <c r="CE154" s="126">
        <f t="shared" ref="CE154" si="1516">W154/W157</f>
        <v>0</v>
      </c>
      <c r="CF154" s="123">
        <f t="shared" ref="CF154" si="1517">X154/X157</f>
        <v>0</v>
      </c>
      <c r="CG154" s="124">
        <f t="shared" ref="CG154" si="1518">Y154/Y157</f>
        <v>0</v>
      </c>
      <c r="CH154" s="125">
        <f t="shared" ref="CH154" si="1519">Z154/Z157</f>
        <v>0</v>
      </c>
      <c r="CI154" s="123">
        <f t="shared" ref="CI154" si="1520">AA154/AA157</f>
        <v>0</v>
      </c>
      <c r="CJ154" s="129">
        <f t="shared" ref="CJ154" si="1521">AB154/AB157</f>
        <v>0</v>
      </c>
      <c r="CK154" s="130">
        <f t="shared" ref="CK154" si="1522">AC154/AC157</f>
        <v>0</v>
      </c>
    </row>
    <row r="155" spans="1:89" x14ac:dyDescent="0.25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62">
        <f t="shared" si="919"/>
        <v>0</v>
      </c>
      <c r="AC155" s="165">
        <f t="shared" si="950"/>
        <v>0</v>
      </c>
      <c r="BI155" s="139" t="s">
        <v>38</v>
      </c>
      <c r="BJ155" s="123">
        <f>B155/B157</f>
        <v>0</v>
      </c>
      <c r="BK155" s="124">
        <f t="shared" ref="BK155" si="1523">C155/C157</f>
        <v>0</v>
      </c>
      <c r="BL155" s="125">
        <f t="shared" ref="BL155" si="1524">D155/D157</f>
        <v>0</v>
      </c>
      <c r="BM155" s="126">
        <f t="shared" ref="BM155" si="1525">E155/E157</f>
        <v>0</v>
      </c>
      <c r="BN155" s="123">
        <f t="shared" ref="BN155" si="1526">F155/F157</f>
        <v>0</v>
      </c>
      <c r="BO155" s="124">
        <f t="shared" ref="BO155" si="1527">G155/G157</f>
        <v>0</v>
      </c>
      <c r="BP155" s="125">
        <f t="shared" ref="BP155" si="1528">H155/H157</f>
        <v>0</v>
      </c>
      <c r="BQ155" s="126">
        <f t="shared" ref="BQ155" si="1529">I155/I157</f>
        <v>0</v>
      </c>
      <c r="BR155" s="123">
        <f t="shared" ref="BR155" si="1530">J155/J157</f>
        <v>0</v>
      </c>
      <c r="BS155" s="124">
        <f t="shared" ref="BS155" si="1531">K155/K157</f>
        <v>0</v>
      </c>
      <c r="BT155" s="125">
        <f t="shared" ref="BT155" si="1532">L155/L157</f>
        <v>0</v>
      </c>
      <c r="BU155" s="123">
        <f t="shared" ref="BU155" si="1533">M155/M157</f>
        <v>0</v>
      </c>
      <c r="BV155" s="127">
        <f t="shared" ref="BV155" si="1534">N155/N157</f>
        <v>0</v>
      </c>
      <c r="BW155" s="128">
        <f t="shared" ref="BW155" si="1535">O155/O157</f>
        <v>0</v>
      </c>
      <c r="BX155" s="123">
        <f t="shared" ref="BX155" si="1536">P155/P157</f>
        <v>0</v>
      </c>
      <c r="BY155" s="124">
        <f t="shared" ref="BY155" si="1537">Q155/Q157</f>
        <v>0</v>
      </c>
      <c r="BZ155" s="125">
        <f t="shared" ref="BZ155" si="1538">R155/R157</f>
        <v>0</v>
      </c>
      <c r="CA155" s="126">
        <f t="shared" ref="CA155" si="1539">S155/S157</f>
        <v>0</v>
      </c>
      <c r="CB155" s="123">
        <f t="shared" ref="CB155" si="1540">T155/T157</f>
        <v>0</v>
      </c>
      <c r="CC155" s="124">
        <f t="shared" ref="CC155" si="1541">U155/U157</f>
        <v>0</v>
      </c>
      <c r="CD155" s="125">
        <f t="shared" ref="CD155" si="1542">V155/V157</f>
        <v>0</v>
      </c>
      <c r="CE155" s="126">
        <f t="shared" ref="CE155" si="1543">W155/W157</f>
        <v>0</v>
      </c>
      <c r="CF155" s="123">
        <f t="shared" ref="CF155" si="1544">X155/X157</f>
        <v>0</v>
      </c>
      <c r="CG155" s="124">
        <f t="shared" ref="CG155" si="1545">Y155/Y157</f>
        <v>0</v>
      </c>
      <c r="CH155" s="125">
        <f t="shared" ref="CH155" si="1546">Z155/Z157</f>
        <v>0</v>
      </c>
      <c r="CI155" s="123">
        <f t="shared" ref="CI155" si="1547">AA155/AA157</f>
        <v>0</v>
      </c>
      <c r="CJ155" s="129">
        <f t="shared" ref="CJ155" si="1548">AB155/AB157</f>
        <v>0</v>
      </c>
      <c r="CK155" s="130">
        <f t="shared" ref="CK155" si="1549">AC155/AC157</f>
        <v>0</v>
      </c>
    </row>
    <row r="156" spans="1:89" ht="13.8" thickBot="1" x14ac:dyDescent="0.3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62">
        <f t="shared" si="919"/>
        <v>0</v>
      </c>
      <c r="AC156" s="165">
        <f t="shared" si="950"/>
        <v>0</v>
      </c>
      <c r="BI156" s="131" t="s">
        <v>39</v>
      </c>
      <c r="BJ156" s="123">
        <f>B156/B157</f>
        <v>0</v>
      </c>
      <c r="BK156" s="124">
        <f t="shared" ref="BK156" si="1550">C156/C157</f>
        <v>0</v>
      </c>
      <c r="BL156" s="125">
        <f t="shared" ref="BL156" si="1551">D156/D157</f>
        <v>0</v>
      </c>
      <c r="BM156" s="126">
        <f t="shared" ref="BM156" si="1552">E156/E157</f>
        <v>0</v>
      </c>
      <c r="BN156" s="123">
        <f t="shared" ref="BN156" si="1553">F156/F157</f>
        <v>0</v>
      </c>
      <c r="BO156" s="124">
        <f t="shared" ref="BO156" si="1554">G156/G157</f>
        <v>0</v>
      </c>
      <c r="BP156" s="125">
        <f t="shared" ref="BP156" si="1555">H156/H157</f>
        <v>0</v>
      </c>
      <c r="BQ156" s="126">
        <f t="shared" ref="BQ156" si="1556">I156/I157</f>
        <v>0</v>
      </c>
      <c r="BR156" s="123">
        <f t="shared" ref="BR156" si="1557">J156/J157</f>
        <v>0</v>
      </c>
      <c r="BS156" s="124">
        <f t="shared" ref="BS156" si="1558">K156/K157</f>
        <v>0</v>
      </c>
      <c r="BT156" s="125">
        <f t="shared" ref="BT156" si="1559">L156/L157</f>
        <v>0</v>
      </c>
      <c r="BU156" s="123">
        <f t="shared" ref="BU156" si="1560">M156/M157</f>
        <v>0</v>
      </c>
      <c r="BV156" s="127">
        <f t="shared" ref="BV156" si="1561">N156/N157</f>
        <v>0</v>
      </c>
      <c r="BW156" s="128">
        <f t="shared" ref="BW156" si="1562">O156/O157</f>
        <v>0</v>
      </c>
      <c r="BX156" s="123">
        <f t="shared" ref="BX156" si="1563">P156/P157</f>
        <v>0</v>
      </c>
      <c r="BY156" s="124">
        <f t="shared" ref="BY156" si="1564">Q156/Q157</f>
        <v>0</v>
      </c>
      <c r="BZ156" s="125">
        <f t="shared" ref="BZ156" si="1565">R156/R157</f>
        <v>0</v>
      </c>
      <c r="CA156" s="126">
        <f t="shared" ref="CA156" si="1566">S156/S157</f>
        <v>0</v>
      </c>
      <c r="CB156" s="123">
        <f t="shared" ref="CB156" si="1567">T156/T157</f>
        <v>0</v>
      </c>
      <c r="CC156" s="124">
        <f t="shared" ref="CC156" si="1568">U156/U157</f>
        <v>0</v>
      </c>
      <c r="CD156" s="125">
        <f t="shared" ref="CD156" si="1569">V156/V157</f>
        <v>0</v>
      </c>
      <c r="CE156" s="126">
        <f t="shared" ref="CE156" si="1570">W156/W157</f>
        <v>0</v>
      </c>
      <c r="CF156" s="123">
        <f t="shared" ref="CF156" si="1571">X156/X157</f>
        <v>0</v>
      </c>
      <c r="CG156" s="124">
        <f t="shared" ref="CG156" si="1572">Y156/Y157</f>
        <v>0</v>
      </c>
      <c r="CH156" s="125">
        <f t="shared" ref="CH156" si="1573">Z156/Z157</f>
        <v>0</v>
      </c>
      <c r="CI156" s="123">
        <f t="shared" ref="CI156" si="1574">AA156/AA157</f>
        <v>0</v>
      </c>
      <c r="CJ156" s="129">
        <f t="shared" ref="CJ156" si="1575">AB156/AB157</f>
        <v>0</v>
      </c>
      <c r="CK156" s="130">
        <f t="shared" ref="CK156" si="1576">AC156/AC157</f>
        <v>0</v>
      </c>
    </row>
    <row r="157" spans="1:89" ht="14.4" thickTop="1" thickBot="1" x14ac:dyDescent="0.3">
      <c r="A157" s="251" t="s">
        <v>13</v>
      </c>
      <c r="B157" s="14">
        <f t="shared" ref="B157" si="1577">SUM(B134:B156)</f>
        <v>42718</v>
      </c>
      <c r="C157" s="1">
        <f t="shared" ref="C157" si="1578">SUM(C134:C156)</f>
        <v>39150</v>
      </c>
      <c r="D157" s="14">
        <f t="shared" ref="D157" si="1579">SUM(D134:D156)</f>
        <v>24050</v>
      </c>
      <c r="E157" s="1">
        <f t="shared" ref="E157" si="1580">SUM(E134:E156)</f>
        <v>20912</v>
      </c>
      <c r="F157" s="14">
        <f t="shared" ref="F157" si="1581">SUM(F134:F156)</f>
        <v>27083</v>
      </c>
      <c r="G157" s="1">
        <f t="shared" ref="G157" si="1582">SUM(G134:G156)</f>
        <v>24124</v>
      </c>
      <c r="H157" s="14">
        <f t="shared" ref="H157" si="1583">SUM(H134:H156)</f>
        <v>46994</v>
      </c>
      <c r="I157" s="1">
        <f t="shared" ref="I157" si="1584">SUM(I134:I156)</f>
        <v>50673</v>
      </c>
      <c r="J157" s="14">
        <f t="shared" ref="J157" si="1585">SUM(J134:J156)</f>
        <v>8893</v>
      </c>
      <c r="K157" s="1">
        <f t="shared" ref="K157" si="1586">SUM(K134:K156)</f>
        <v>9260</v>
      </c>
      <c r="L157" s="14">
        <f t="shared" ref="L157" si="1587">SUM(L134:L156)</f>
        <v>28023</v>
      </c>
      <c r="M157" s="1">
        <f t="shared" ref="M157" si="1588">SUM(M134:M156)</f>
        <v>31915</v>
      </c>
      <c r="N157" s="14">
        <f t="shared" ref="N157" si="1589">SUM(N134:N156)</f>
        <v>47133</v>
      </c>
      <c r="O157" s="1">
        <f t="shared" ref="O157" si="1590">SUM(O134:O156)</f>
        <v>48359</v>
      </c>
      <c r="P157" s="14">
        <f t="shared" ref="P157" si="1591">SUM(P134:P156)</f>
        <v>28703</v>
      </c>
      <c r="Q157" s="1">
        <f t="shared" ref="Q157" si="1592">SUM(Q134:Q156)</f>
        <v>28796</v>
      </c>
      <c r="R157" s="14">
        <f t="shared" ref="R157" si="1593">SUM(R134:R156)</f>
        <v>35024</v>
      </c>
      <c r="S157" s="1">
        <f t="shared" ref="S157" si="1594">SUM(S134:S156)</f>
        <v>34433</v>
      </c>
      <c r="T157" s="14">
        <f t="shared" ref="T157" si="1595">SUM(T134:T156)</f>
        <v>9756</v>
      </c>
      <c r="U157" s="1">
        <f t="shared" ref="U157" si="1596">SUM(U134:U156)</f>
        <v>11409</v>
      </c>
      <c r="V157" s="14">
        <f t="shared" ref="V157" si="1597">SUM(V134:V156)</f>
        <v>33751</v>
      </c>
      <c r="W157" s="1">
        <f t="shared" ref="W157" si="1598">SUM(W134:W156)</f>
        <v>42437</v>
      </c>
      <c r="X157" s="14">
        <f t="shared" ref="X157" si="1599">SUM(X134:X156)</f>
        <v>29282</v>
      </c>
      <c r="Y157" s="1">
        <f t="shared" ref="Y157" si="1600">SUM(Y134:Y156)</f>
        <v>17483</v>
      </c>
      <c r="Z157" s="14">
        <f t="shared" ref="Z157" si="1601">SUM(Z134:Z156)</f>
        <v>57756</v>
      </c>
      <c r="AA157" s="1">
        <f t="shared" ref="AA157" si="1602">SUM(AA134:AA156)</f>
        <v>59282</v>
      </c>
      <c r="AB157" s="166">
        <f t="shared" ref="AB157:AC157" si="1603">SUM(AB133:AB156)</f>
        <v>419166</v>
      </c>
      <c r="AC157" s="167">
        <f t="shared" si="1603"/>
        <v>418233</v>
      </c>
      <c r="BI157" s="251" t="s">
        <v>13</v>
      </c>
      <c r="BJ157" s="147">
        <f>SUM(BJ133:BJ156)</f>
        <v>1</v>
      </c>
      <c r="BK157" s="148">
        <f t="shared" ref="BK157:CK157" si="1604">SUM(BK133:BK156)</f>
        <v>1</v>
      </c>
      <c r="BL157" s="147">
        <f t="shared" si="1604"/>
        <v>1.0000000000000002</v>
      </c>
      <c r="BM157" s="148">
        <f t="shared" si="1604"/>
        <v>0.99999999999999989</v>
      </c>
      <c r="BN157" s="147">
        <f t="shared" si="1604"/>
        <v>1</v>
      </c>
      <c r="BO157" s="148">
        <f t="shared" si="1604"/>
        <v>1</v>
      </c>
      <c r="BP157" s="147">
        <f t="shared" si="1604"/>
        <v>1</v>
      </c>
      <c r="BQ157" s="148">
        <f t="shared" si="1604"/>
        <v>1.0000000000000002</v>
      </c>
      <c r="BR157" s="147">
        <f t="shared" si="1604"/>
        <v>1.0000000000000002</v>
      </c>
      <c r="BS157" s="148">
        <f t="shared" si="1604"/>
        <v>0.99999999999999989</v>
      </c>
      <c r="BT157" s="147">
        <f t="shared" si="1604"/>
        <v>1</v>
      </c>
      <c r="BU157" s="148">
        <f t="shared" si="1604"/>
        <v>1</v>
      </c>
      <c r="BV157" s="147">
        <f t="shared" si="1604"/>
        <v>1.0000000000000002</v>
      </c>
      <c r="BW157" s="148">
        <f t="shared" si="1604"/>
        <v>1</v>
      </c>
      <c r="BX157" s="147">
        <f t="shared" si="1604"/>
        <v>0.99999999999999989</v>
      </c>
      <c r="BY157" s="148">
        <f t="shared" si="1604"/>
        <v>1</v>
      </c>
      <c r="BZ157" s="147">
        <f t="shared" si="1604"/>
        <v>0.99999999999999989</v>
      </c>
      <c r="CA157" s="148">
        <f t="shared" si="1604"/>
        <v>1</v>
      </c>
      <c r="CB157" s="147">
        <f t="shared" si="1604"/>
        <v>1</v>
      </c>
      <c r="CC157" s="148">
        <f t="shared" si="1604"/>
        <v>1</v>
      </c>
      <c r="CD157" s="147">
        <f t="shared" si="1604"/>
        <v>1</v>
      </c>
      <c r="CE157" s="148">
        <f t="shared" si="1604"/>
        <v>1</v>
      </c>
      <c r="CF157" s="147">
        <f t="shared" si="1604"/>
        <v>1</v>
      </c>
      <c r="CG157" s="148">
        <f t="shared" si="1604"/>
        <v>1.0000000000000004</v>
      </c>
      <c r="CH157" s="147">
        <f t="shared" si="1604"/>
        <v>0.99999999999999978</v>
      </c>
      <c r="CI157" s="148">
        <f t="shared" si="1604"/>
        <v>1</v>
      </c>
      <c r="CJ157" s="147">
        <f t="shared" si="1604"/>
        <v>1</v>
      </c>
      <c r="CK157" s="148">
        <f t="shared" si="1604"/>
        <v>1</v>
      </c>
    </row>
    <row r="158" spans="1:89" ht="13.8" thickTop="1" x14ac:dyDescent="0.25">
      <c r="A158" s="178"/>
    </row>
    <row r="160" spans="1:89" x14ac:dyDescent="0.25">
      <c r="A160" s="299">
        <f>+A129+1</f>
        <v>45266</v>
      </c>
      <c r="B160" s="299"/>
      <c r="C160" s="299"/>
      <c r="D160" s="299"/>
      <c r="BI160" s="298">
        <f>+BI129+1</f>
        <v>45266</v>
      </c>
      <c r="BJ160" s="298"/>
      <c r="BK160" s="298"/>
      <c r="BL160" s="298"/>
    </row>
    <row r="161" spans="1:89" ht="13.8" thickBot="1" x14ac:dyDescent="0.3">
      <c r="AE161" t="s">
        <v>84</v>
      </c>
    </row>
    <row r="162" spans="1:89" ht="14.4" thickTop="1" thickBot="1" x14ac:dyDescent="0.3">
      <c r="A162" s="290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0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0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35">
      <c r="A163" s="291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68" t="s">
        <v>14</v>
      </c>
      <c r="AC163" s="169" t="s">
        <v>15</v>
      </c>
      <c r="AE163" s="291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68" t="s">
        <v>14</v>
      </c>
      <c r="BG163" s="169" t="s">
        <v>15</v>
      </c>
      <c r="BI163" s="291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8" thickTop="1" x14ac:dyDescent="0.25">
      <c r="A164" s="119" t="s">
        <v>16</v>
      </c>
      <c r="B164" s="120"/>
      <c r="C164" s="177"/>
      <c r="D164" s="121"/>
      <c r="E164" s="172"/>
      <c r="F164" s="120"/>
      <c r="G164" s="122"/>
      <c r="H164" s="121"/>
      <c r="I164" s="172"/>
      <c r="J164" s="120"/>
      <c r="K164" s="122"/>
      <c r="L164" s="121"/>
      <c r="M164" s="120"/>
      <c r="N164" s="171"/>
      <c r="O164" s="173"/>
      <c r="P164" s="120"/>
      <c r="Q164" s="122"/>
      <c r="R164" s="121"/>
      <c r="S164" s="172"/>
      <c r="T164" s="120"/>
      <c r="U164" s="122"/>
      <c r="V164" s="121"/>
      <c r="W164" s="172"/>
      <c r="X164" s="120"/>
      <c r="Y164" s="122"/>
      <c r="Z164" s="21"/>
      <c r="AA164" s="176"/>
      <c r="AB164" s="162">
        <f t="shared" ref="AB164:AB187" si="1605">B164+D164+F164+H164+J164+L164+N164+P164+R164+T164+V164+X164+Z164</f>
        <v>0</v>
      </c>
      <c r="AC164" s="163">
        <f>C164+E164+G164+I164+K164+M164+O164+Q164+S164+U164+W164+Y164+AA164</f>
        <v>0</v>
      </c>
      <c r="AE164" s="254" t="str">
        <f>$AE$9</f>
        <v>07:00 - 07:59</v>
      </c>
      <c r="AF164" s="120">
        <f t="shared" ref="AF164:AO165" si="1606">SUMIF($A$9:$A$32,$AE164,B$164:B$187)</f>
        <v>5254</v>
      </c>
      <c r="AG164" s="177">
        <f t="shared" si="1606"/>
        <v>2169</v>
      </c>
      <c r="AH164" s="121">
        <f t="shared" si="1606"/>
        <v>2393</v>
      </c>
      <c r="AI164" s="172">
        <f t="shared" si="1606"/>
        <v>1966</v>
      </c>
      <c r="AJ164" s="120">
        <f t="shared" si="1606"/>
        <v>3128</v>
      </c>
      <c r="AK164" s="122">
        <f t="shared" si="1606"/>
        <v>1459</v>
      </c>
      <c r="AL164" s="121">
        <f t="shared" si="1606"/>
        <v>4292</v>
      </c>
      <c r="AM164" s="172">
        <f t="shared" si="1606"/>
        <v>2872</v>
      </c>
      <c r="AN164" s="120">
        <f t="shared" si="1606"/>
        <v>371</v>
      </c>
      <c r="AO164" s="122">
        <f t="shared" si="1606"/>
        <v>1263</v>
      </c>
      <c r="AP164" s="121">
        <f t="shared" ref="AP164:AY165" si="1607">SUMIF($A$9:$A$32,$AE164,L$164:L$187)</f>
        <v>1434</v>
      </c>
      <c r="AQ164" s="120">
        <f t="shared" si="1607"/>
        <v>4269</v>
      </c>
      <c r="AR164" s="171">
        <f t="shared" si="1607"/>
        <v>3638</v>
      </c>
      <c r="AS164" s="173">
        <f t="shared" si="1607"/>
        <v>5161</v>
      </c>
      <c r="AT164" s="120">
        <f t="shared" si="1607"/>
        <v>2777</v>
      </c>
      <c r="AU164" s="122">
        <f t="shared" si="1607"/>
        <v>2739</v>
      </c>
      <c r="AV164" s="121">
        <f t="shared" si="1607"/>
        <v>3565</v>
      </c>
      <c r="AW164" s="172">
        <f t="shared" si="1607"/>
        <v>2569</v>
      </c>
      <c r="AX164" s="120">
        <f t="shared" si="1607"/>
        <v>495</v>
      </c>
      <c r="AY164" s="122">
        <f t="shared" si="1607"/>
        <v>2106</v>
      </c>
      <c r="AZ164" s="121">
        <f t="shared" ref="AZ164:BE165" si="1608">SUMIF($A$9:$A$32,$AE164,V$164:V$187)</f>
        <v>1854</v>
      </c>
      <c r="BA164" s="172">
        <f t="shared" si="1608"/>
        <v>4310</v>
      </c>
      <c r="BB164" s="120">
        <f t="shared" si="1608"/>
        <v>2365</v>
      </c>
      <c r="BC164" s="122">
        <f t="shared" si="1608"/>
        <v>2371</v>
      </c>
      <c r="BD164" s="21">
        <f t="shared" si="1608"/>
        <v>5604</v>
      </c>
      <c r="BE164" s="176">
        <f t="shared" si="1608"/>
        <v>3707</v>
      </c>
      <c r="BF164" s="162">
        <f>AF164+AH164+AJ164+AL164+AN164+AP164+AR164+AT164+AV164+AX164+AZ164+BB164+BD164</f>
        <v>37170</v>
      </c>
      <c r="BG164" s="163">
        <f>AG164+AI164+AK164+AM164+AO164+AQ164+AS164+AU164+AW164+AY164+BA164+BC164+BE164</f>
        <v>36961</v>
      </c>
      <c r="BI164" s="119" t="s">
        <v>16</v>
      </c>
      <c r="BJ164" s="123">
        <f>B164/B188</f>
        <v>0</v>
      </c>
      <c r="BK164" s="124">
        <f t="shared" ref="BK164" si="1609">C164/C188</f>
        <v>0</v>
      </c>
      <c r="BL164" s="125">
        <f t="shared" ref="BL164" si="1610">D164/D188</f>
        <v>0</v>
      </c>
      <c r="BM164" s="126">
        <f t="shared" ref="BM164" si="1611">E164/E188</f>
        <v>0</v>
      </c>
      <c r="BN164" s="123">
        <f t="shared" ref="BN164" si="1612">F164/F188</f>
        <v>0</v>
      </c>
      <c r="BO164" s="124">
        <f t="shared" ref="BO164" si="1613">G164/G188</f>
        <v>0</v>
      </c>
      <c r="BP164" s="125">
        <f t="shared" ref="BP164" si="1614">H164/H188</f>
        <v>0</v>
      </c>
      <c r="BQ164" s="126">
        <f t="shared" ref="BQ164" si="1615">I164/I188</f>
        <v>0</v>
      </c>
      <c r="BR164" s="123">
        <f t="shared" ref="BR164" si="1616">J164/J188</f>
        <v>0</v>
      </c>
      <c r="BS164" s="124">
        <f t="shared" ref="BS164" si="1617">K164/K188</f>
        <v>0</v>
      </c>
      <c r="BT164" s="125">
        <f t="shared" ref="BT164" si="1618">L164/L188</f>
        <v>0</v>
      </c>
      <c r="BU164" s="123">
        <f t="shared" ref="BU164" si="1619">M164/M188</f>
        <v>0</v>
      </c>
      <c r="BV164" s="127">
        <f t="shared" ref="BV164" si="1620">N164/N188</f>
        <v>0</v>
      </c>
      <c r="BW164" s="128">
        <f t="shared" ref="BW164" si="1621">O164/O188</f>
        <v>0</v>
      </c>
      <c r="BX164" s="123">
        <f t="shared" ref="BX164" si="1622">P164/P188</f>
        <v>0</v>
      </c>
      <c r="BY164" s="124">
        <f t="shared" ref="BY164" si="1623">Q164/Q188</f>
        <v>0</v>
      </c>
      <c r="BZ164" s="125">
        <f t="shared" ref="BZ164" si="1624">R164/R188</f>
        <v>0</v>
      </c>
      <c r="CA164" s="126">
        <f t="shared" ref="CA164" si="1625">S164/S188</f>
        <v>0</v>
      </c>
      <c r="CB164" s="123">
        <f t="shared" ref="CB164" si="1626">T164/T188</f>
        <v>0</v>
      </c>
      <c r="CC164" s="124">
        <f t="shared" ref="CC164" si="1627">U164/U188</f>
        <v>0</v>
      </c>
      <c r="CD164" s="125">
        <f t="shared" ref="CD164" si="1628">V164/V188</f>
        <v>0</v>
      </c>
      <c r="CE164" s="126">
        <f t="shared" ref="CE164" si="1629">W164/W188</f>
        <v>0</v>
      </c>
      <c r="CF164" s="123">
        <f t="shared" ref="CF164" si="1630">X164/X188</f>
        <v>0</v>
      </c>
      <c r="CG164" s="124">
        <f t="shared" ref="CG164" si="1631">Y164/Y188</f>
        <v>0</v>
      </c>
      <c r="CH164" s="125">
        <f t="shared" ref="CH164" si="1632">Z164/Z188</f>
        <v>0</v>
      </c>
      <c r="CI164" s="123">
        <f t="shared" ref="CI164" si="1633">AA164/AA188</f>
        <v>0</v>
      </c>
      <c r="CJ164" s="129">
        <f t="shared" ref="CJ164" si="1634">AB164/AB188</f>
        <v>0</v>
      </c>
      <c r="CK164" s="130">
        <f t="shared" ref="CK164" si="1635">AC164/AC188</f>
        <v>0</v>
      </c>
    </row>
    <row r="165" spans="1:89" x14ac:dyDescent="0.25">
      <c r="A165" s="131" t="s">
        <v>17</v>
      </c>
      <c r="B165" s="180">
        <v>649</v>
      </c>
      <c r="C165" s="181">
        <v>0</v>
      </c>
      <c r="D165" s="182">
        <v>567</v>
      </c>
      <c r="E165" s="183">
        <v>3</v>
      </c>
      <c r="F165" s="180">
        <v>614</v>
      </c>
      <c r="G165" s="184">
        <v>6</v>
      </c>
      <c r="H165" s="182">
        <v>583</v>
      </c>
      <c r="I165" s="183">
        <v>32</v>
      </c>
      <c r="J165" s="180">
        <v>24</v>
      </c>
      <c r="K165" s="184">
        <v>30</v>
      </c>
      <c r="L165" s="182">
        <v>46</v>
      </c>
      <c r="M165" s="180">
        <v>153</v>
      </c>
      <c r="N165" s="185">
        <v>267</v>
      </c>
      <c r="O165" s="186">
        <v>205</v>
      </c>
      <c r="P165" s="180">
        <v>116</v>
      </c>
      <c r="Q165" s="184">
        <v>108</v>
      </c>
      <c r="R165" s="182">
        <v>63</v>
      </c>
      <c r="S165" s="183">
        <v>163</v>
      </c>
      <c r="T165" s="180">
        <v>2</v>
      </c>
      <c r="U165" s="184">
        <v>62</v>
      </c>
      <c r="V165" s="182">
        <v>26</v>
      </c>
      <c r="W165" s="183">
        <v>126</v>
      </c>
      <c r="X165" s="180">
        <v>4</v>
      </c>
      <c r="Y165" s="184">
        <v>67</v>
      </c>
      <c r="Z165" s="182">
        <v>35</v>
      </c>
      <c r="AA165" s="180">
        <v>209</v>
      </c>
      <c r="AB165" s="162">
        <f t="shared" si="1605"/>
        <v>2996</v>
      </c>
      <c r="AC165" s="165">
        <f t="shared" ref="AC165:AC187" si="1636">SUM(C165,E165,G165,I165,K165,M165,O165,Q165,S165,U165,W165,Y165,AA165)</f>
        <v>1164</v>
      </c>
      <c r="AE165" s="256" t="str">
        <f>$AE$10</f>
        <v>08:00 - 08:59</v>
      </c>
      <c r="AF165" s="120">
        <f t="shared" si="1606"/>
        <v>3977</v>
      </c>
      <c r="AG165" s="181">
        <f t="shared" si="1606"/>
        <v>1520</v>
      </c>
      <c r="AH165" s="182">
        <f t="shared" si="1606"/>
        <v>2167</v>
      </c>
      <c r="AI165" s="183">
        <f t="shared" si="1606"/>
        <v>1535</v>
      </c>
      <c r="AJ165" s="180">
        <f t="shared" si="1606"/>
        <v>2294</v>
      </c>
      <c r="AK165" s="184">
        <f t="shared" si="1606"/>
        <v>1218</v>
      </c>
      <c r="AL165" s="182">
        <f t="shared" si="1606"/>
        <v>3493</v>
      </c>
      <c r="AM165" s="183">
        <f t="shared" si="1606"/>
        <v>2694</v>
      </c>
      <c r="AN165" s="180">
        <f t="shared" si="1606"/>
        <v>343</v>
      </c>
      <c r="AO165" s="184">
        <f t="shared" si="1606"/>
        <v>1235</v>
      </c>
      <c r="AP165" s="182">
        <f t="shared" si="1607"/>
        <v>1111</v>
      </c>
      <c r="AQ165" s="180">
        <f t="shared" si="1607"/>
        <v>4506</v>
      </c>
      <c r="AR165" s="185">
        <f t="shared" si="1607"/>
        <v>2695</v>
      </c>
      <c r="AS165" s="186">
        <f t="shared" si="1607"/>
        <v>4558</v>
      </c>
      <c r="AT165" s="180">
        <f t="shared" si="1607"/>
        <v>2353</v>
      </c>
      <c r="AU165" s="184">
        <f t="shared" si="1607"/>
        <v>2538</v>
      </c>
      <c r="AV165" s="182">
        <f t="shared" si="1607"/>
        <v>3121</v>
      </c>
      <c r="AW165" s="183">
        <f t="shared" si="1607"/>
        <v>2083</v>
      </c>
      <c r="AX165" s="180">
        <f t="shared" si="1607"/>
        <v>362</v>
      </c>
      <c r="AY165" s="184">
        <f t="shared" si="1607"/>
        <v>1485</v>
      </c>
      <c r="AZ165" s="182">
        <f t="shared" si="1608"/>
        <v>1431</v>
      </c>
      <c r="BA165" s="183">
        <f t="shared" si="1608"/>
        <v>3374</v>
      </c>
      <c r="BB165" s="180">
        <f t="shared" si="1608"/>
        <v>2089</v>
      </c>
      <c r="BC165" s="184">
        <f t="shared" si="1608"/>
        <v>1883</v>
      </c>
      <c r="BD165" s="182">
        <f t="shared" si="1608"/>
        <v>4899</v>
      </c>
      <c r="BE165" s="180">
        <f t="shared" si="1608"/>
        <v>3266</v>
      </c>
      <c r="BF165" s="164">
        <f>SUM(AF165,AH165,AJ165,AL165,AN165,AP165,AR165,AT165,AV165,AX165,AZ165,BB165,BD165)</f>
        <v>30335</v>
      </c>
      <c r="BG165" s="165">
        <f>SUM(AG165,AI165,AK165,AM165,AO165,AQ165,AS165,AU165,AW165,AY165,BA165,BC165,BE165)</f>
        <v>31895</v>
      </c>
      <c r="BI165" s="131" t="s">
        <v>17</v>
      </c>
      <c r="BJ165" s="123">
        <f>B165/B188</f>
        <v>1.4350469872857933E-2</v>
      </c>
      <c r="BK165" s="124">
        <f t="shared" ref="BK165" si="1637">C165/C188</f>
        <v>0</v>
      </c>
      <c r="BL165" s="125">
        <f t="shared" ref="BL165" si="1638">D165/D188</f>
        <v>2.2540250447227191E-2</v>
      </c>
      <c r="BM165" s="126">
        <f t="shared" ref="BM165" si="1639">E165/E188</f>
        <v>1.3330371028660298E-4</v>
      </c>
      <c r="BN165" s="123">
        <f t="shared" ref="BN165" si="1640">F165/F188</f>
        <v>2.2767724710768319E-2</v>
      </c>
      <c r="BO165" s="124">
        <f t="shared" ref="BO165" si="1641">G165/G188</f>
        <v>2.3225207091429899E-4</v>
      </c>
      <c r="BP165" s="125">
        <f t="shared" ref="BP165" si="1642">H165/H188</f>
        <v>1.1663732394366197E-2</v>
      </c>
      <c r="BQ165" s="126">
        <f t="shared" ref="BQ165" si="1643">I165/I188</f>
        <v>5.730864285970128E-4</v>
      </c>
      <c r="BR165" s="123">
        <f t="shared" ref="BR165" si="1644">J165/J188</f>
        <v>2.6209457245822869E-3</v>
      </c>
      <c r="BS165" s="124">
        <f t="shared" ref="BS165" si="1645">K165/K188</f>
        <v>3.17225335730147E-3</v>
      </c>
      <c r="BT165" s="125">
        <f t="shared" ref="BT165" si="1646">L165/L188</f>
        <v>1.5294587046149753E-3</v>
      </c>
      <c r="BU165" s="123">
        <f t="shared" ref="BU165" si="1647">M165/M188</f>
        <v>4.6410046410046406E-3</v>
      </c>
      <c r="BV165" s="127">
        <f t="shared" ref="BV165" si="1648">N165/N188</f>
        <v>5.3545644152093695E-3</v>
      </c>
      <c r="BW165" s="128">
        <f t="shared" ref="BW165" si="1649">O165/O188</f>
        <v>4.0870033294124683E-3</v>
      </c>
      <c r="BX165" s="123">
        <f t="shared" ref="BX165" si="1650">P165/P188</f>
        <v>3.797551234204151E-3</v>
      </c>
      <c r="BY165" s="124">
        <f t="shared" ref="BY165" si="1651">Q165/Q188</f>
        <v>3.6019210245464249E-3</v>
      </c>
      <c r="BZ165" s="125">
        <f t="shared" ref="BZ165" si="1652">R165/R188</f>
        <v>1.732339758572332E-3</v>
      </c>
      <c r="CA165" s="126">
        <f t="shared" ref="CA165" si="1653">S165/S188</f>
        <v>4.4313949378789116E-3</v>
      </c>
      <c r="CB165" s="123">
        <f t="shared" ref="CB165" si="1654">T165/T188</f>
        <v>1.75054704595186E-4</v>
      </c>
      <c r="CC165" s="124">
        <f t="shared" ref="CC165" si="1655">U165/U188</f>
        <v>5.4271708683473387E-3</v>
      </c>
      <c r="CD165" s="125">
        <f t="shared" ref="CD165" si="1656">V165/V188</f>
        <v>6.9742489270386264E-4</v>
      </c>
      <c r="CE165" s="126">
        <f t="shared" ref="CE165" si="1657">W165/W188</f>
        <v>2.8630507396214411E-3</v>
      </c>
      <c r="CF165" s="123">
        <f t="shared" ref="CF165" si="1658">X165/X188</f>
        <v>1.3289919595986445E-4</v>
      </c>
      <c r="CG165" s="124">
        <f t="shared" ref="CG165" si="1659">Y165/Y188</f>
        <v>3.6490387233810793E-3</v>
      </c>
      <c r="CH165" s="125">
        <f t="shared" ref="CH165" si="1660">Z165/Z188</f>
        <v>5.5827604357743291E-4</v>
      </c>
      <c r="CI165" s="123">
        <f t="shared" ref="CI165" si="1661">AA165/AA188</f>
        <v>3.2422705201594765E-3</v>
      </c>
      <c r="CJ165" s="129">
        <f t="shared" ref="CJ165" si="1662">AB165/AB188</f>
        <v>6.7350361255108602E-3</v>
      </c>
      <c r="CK165" s="130">
        <f t="shared" ref="CK165" si="1663">AC165/AC188</f>
        <v>2.6224130706114009E-3</v>
      </c>
    </row>
    <row r="166" spans="1:89" ht="13.8" thickBot="1" x14ac:dyDescent="0.3">
      <c r="A166" s="139" t="s">
        <v>18</v>
      </c>
      <c r="B166" s="187">
        <v>2696</v>
      </c>
      <c r="C166" s="188">
        <v>567</v>
      </c>
      <c r="D166" s="189">
        <v>1635</v>
      </c>
      <c r="E166" s="190">
        <v>461</v>
      </c>
      <c r="F166" s="187">
        <v>2011</v>
      </c>
      <c r="G166" s="191">
        <v>456</v>
      </c>
      <c r="H166" s="189">
        <v>2448</v>
      </c>
      <c r="I166" s="190">
        <v>826</v>
      </c>
      <c r="J166" s="187">
        <v>111</v>
      </c>
      <c r="K166" s="191">
        <v>383</v>
      </c>
      <c r="L166" s="189">
        <v>476</v>
      </c>
      <c r="M166" s="187">
        <v>1722</v>
      </c>
      <c r="N166" s="192">
        <v>1715</v>
      </c>
      <c r="O166" s="193">
        <v>2179</v>
      </c>
      <c r="P166" s="187">
        <v>1006</v>
      </c>
      <c r="Q166" s="191">
        <v>1071</v>
      </c>
      <c r="R166" s="189">
        <v>1581</v>
      </c>
      <c r="S166" s="190">
        <v>1121</v>
      </c>
      <c r="T166" s="187">
        <v>145</v>
      </c>
      <c r="U166" s="191">
        <v>692</v>
      </c>
      <c r="V166" s="189">
        <v>775</v>
      </c>
      <c r="W166" s="190">
        <v>1713</v>
      </c>
      <c r="X166" s="187">
        <v>1060</v>
      </c>
      <c r="Y166" s="191">
        <v>923</v>
      </c>
      <c r="Z166" s="189">
        <v>3005</v>
      </c>
      <c r="AA166" s="187">
        <v>1611</v>
      </c>
      <c r="AB166" s="162">
        <f t="shared" si="1605"/>
        <v>18664</v>
      </c>
      <c r="AC166" s="165">
        <f t="shared" si="1636"/>
        <v>13725</v>
      </c>
      <c r="AE166" s="254"/>
      <c r="AF166" s="120"/>
      <c r="AG166" s="188"/>
      <c r="AH166" s="189"/>
      <c r="AI166" s="190"/>
      <c r="AJ166" s="187"/>
      <c r="AK166" s="191"/>
      <c r="AL166" s="189"/>
      <c r="AM166" s="190"/>
      <c r="AN166" s="187"/>
      <c r="AO166" s="191"/>
      <c r="AP166" s="189"/>
      <c r="AQ166" s="187"/>
      <c r="AR166" s="192"/>
      <c r="AS166" s="193"/>
      <c r="AT166" s="187"/>
      <c r="AU166" s="191"/>
      <c r="AV166" s="189"/>
      <c r="AW166" s="190"/>
      <c r="AX166" s="187"/>
      <c r="AY166" s="191"/>
      <c r="AZ166" s="189"/>
      <c r="BA166" s="190"/>
      <c r="BB166" s="187"/>
      <c r="BC166" s="191"/>
      <c r="BD166" s="189"/>
      <c r="BE166" s="187"/>
      <c r="BF166" s="164"/>
      <c r="BG166" s="165"/>
      <c r="BI166" s="139" t="s">
        <v>18</v>
      </c>
      <c r="BJ166" s="123">
        <f>B166/B188</f>
        <v>5.9613045881702596E-2</v>
      </c>
      <c r="BK166" s="124">
        <f t="shared" ref="BK166" si="1664">C166/C188</f>
        <v>1.3473053892215569E-2</v>
      </c>
      <c r="BL166" s="125">
        <f t="shared" ref="BL166" si="1665">D166/D188</f>
        <v>6.4997018485390579E-2</v>
      </c>
      <c r="BM166" s="126">
        <f t="shared" ref="BM166" si="1666">E166/E188</f>
        <v>2.0484336814041323E-2</v>
      </c>
      <c r="BN166" s="123">
        <f t="shared" ref="BN166" si="1667">F166/F188</f>
        <v>7.4569860575496888E-2</v>
      </c>
      <c r="BO166" s="124">
        <f t="shared" ref="BO166" si="1668">G166/G188</f>
        <v>1.7651157389486721E-2</v>
      </c>
      <c r="BP166" s="125">
        <f t="shared" ref="BP166" si="1669">H166/H188</f>
        <v>4.8975672215108831E-2</v>
      </c>
      <c r="BQ166" s="126">
        <f t="shared" ref="BQ166" si="1670">I166/I188</f>
        <v>1.4792793438160392E-2</v>
      </c>
      <c r="BR166" s="123">
        <f t="shared" ref="BR166" si="1671">J166/J188</f>
        <v>1.2121873976193076E-2</v>
      </c>
      <c r="BS166" s="124">
        <f t="shared" ref="BS166" si="1672">K166/K188</f>
        <v>4.0499101194882099E-2</v>
      </c>
      <c r="BT166" s="125">
        <f t="shared" ref="BT166" si="1673">L166/L188</f>
        <v>1.5826572682537572E-2</v>
      </c>
      <c r="BU166" s="123">
        <f t="shared" ref="BU166" si="1674">M166/M188</f>
        <v>5.2234052234052232E-2</v>
      </c>
      <c r="BV166" s="127">
        <f t="shared" ref="BV166" si="1675">N166/N188</f>
        <v>3.4393550457243703E-2</v>
      </c>
      <c r="BW166" s="128">
        <f t="shared" ref="BW166" si="1676">O166/O188</f>
        <v>4.3441854901413508E-2</v>
      </c>
      <c r="BX166" s="123">
        <f t="shared" ref="BX166" si="1677">P166/P188</f>
        <v>3.2933935703529101E-2</v>
      </c>
      <c r="BY166" s="124">
        <f t="shared" ref="BY166" si="1678">Q166/Q188</f>
        <v>3.5719050160085378E-2</v>
      </c>
      <c r="BZ166" s="125">
        <f t="shared" ref="BZ166" si="1679">R166/R188</f>
        <v>4.347347870321995E-2</v>
      </c>
      <c r="CA166" s="126">
        <f t="shared" ref="CA166" si="1680">S166/S188</f>
        <v>3.0476035124921839E-2</v>
      </c>
      <c r="CB166" s="123">
        <f t="shared" ref="CB166" si="1681">T166/T188</f>
        <v>1.2691466083150985E-2</v>
      </c>
      <c r="CC166" s="124">
        <f t="shared" ref="CC166" si="1682">U166/U188</f>
        <v>6.0574229691876751E-2</v>
      </c>
      <c r="CD166" s="125">
        <f t="shared" ref="CD166" si="1683">V166/V188</f>
        <v>2.078862660944206E-2</v>
      </c>
      <c r="CE166" s="126">
        <f t="shared" ref="CE166" si="1684">W166/W188</f>
        <v>3.8923856483901023E-2</v>
      </c>
      <c r="CF166" s="123">
        <f t="shared" ref="CF166" si="1685">X166/X188</f>
        <v>3.521828692936408E-2</v>
      </c>
      <c r="CG166" s="124">
        <f t="shared" ref="CG166" si="1686">Y166/Y188</f>
        <v>5.0269593159413976E-2</v>
      </c>
      <c r="CH166" s="125">
        <f t="shared" ref="CH166" si="1687">Z166/Z188</f>
        <v>4.7931986027148168E-2</v>
      </c>
      <c r="CI166" s="123">
        <f t="shared" ref="CI166" si="1688">AA166/AA188</f>
        <v>2.4991855540559407E-2</v>
      </c>
      <c r="CJ166" s="129">
        <f t="shared" ref="CJ166" si="1689">AB166/AB188</f>
        <v>4.1956847211793956E-2</v>
      </c>
      <c r="CK166" s="130">
        <f t="shared" ref="CK166" si="1690">AC166/AC188</f>
        <v>3.092149432486381E-2</v>
      </c>
    </row>
    <row r="167" spans="1:89" ht="14.4" thickTop="1" thickBot="1" x14ac:dyDescent="0.3">
      <c r="A167" s="131" t="s">
        <v>19</v>
      </c>
      <c r="B167" s="180">
        <v>5215</v>
      </c>
      <c r="C167" s="181">
        <v>1690</v>
      </c>
      <c r="D167" s="182">
        <v>2103</v>
      </c>
      <c r="E167" s="183">
        <v>1324</v>
      </c>
      <c r="F167" s="180">
        <v>2935</v>
      </c>
      <c r="G167" s="184">
        <v>1368</v>
      </c>
      <c r="H167" s="182">
        <v>4079</v>
      </c>
      <c r="I167" s="183">
        <v>2274</v>
      </c>
      <c r="J167" s="180">
        <v>290</v>
      </c>
      <c r="K167" s="184">
        <v>893</v>
      </c>
      <c r="L167" s="182">
        <v>1308</v>
      </c>
      <c r="M167" s="180">
        <v>3000</v>
      </c>
      <c r="N167" s="185">
        <v>3288</v>
      </c>
      <c r="O167" s="186">
        <v>3653</v>
      </c>
      <c r="P167" s="180">
        <v>2183</v>
      </c>
      <c r="Q167" s="184">
        <v>2055</v>
      </c>
      <c r="R167" s="182">
        <v>2839</v>
      </c>
      <c r="S167" s="183">
        <v>2022</v>
      </c>
      <c r="T167" s="180">
        <v>432</v>
      </c>
      <c r="U167" s="184">
        <v>1447</v>
      </c>
      <c r="V167" s="182">
        <v>1641</v>
      </c>
      <c r="W167" s="183">
        <v>3368</v>
      </c>
      <c r="X167" s="180">
        <v>2060</v>
      </c>
      <c r="Y167" s="184">
        <v>1703</v>
      </c>
      <c r="Z167" s="182">
        <v>4426</v>
      </c>
      <c r="AA167" s="180">
        <v>3244</v>
      </c>
      <c r="AB167" s="162">
        <f t="shared" si="1605"/>
        <v>32799</v>
      </c>
      <c r="AC167" s="165">
        <f t="shared" si="1636"/>
        <v>28041</v>
      </c>
      <c r="AE167" s="251" t="s">
        <v>13</v>
      </c>
      <c r="AF167" s="14">
        <f t="shared" ref="AF167:BG167" si="1691">SUM(AF164:AF166)</f>
        <v>9231</v>
      </c>
      <c r="AG167" s="1">
        <f t="shared" si="1691"/>
        <v>3689</v>
      </c>
      <c r="AH167" s="14">
        <f t="shared" si="1691"/>
        <v>4560</v>
      </c>
      <c r="AI167" s="1">
        <f t="shared" si="1691"/>
        <v>3501</v>
      </c>
      <c r="AJ167" s="14">
        <f t="shared" si="1691"/>
        <v>5422</v>
      </c>
      <c r="AK167" s="1">
        <f t="shared" si="1691"/>
        <v>2677</v>
      </c>
      <c r="AL167" s="14">
        <f t="shared" si="1691"/>
        <v>7785</v>
      </c>
      <c r="AM167" s="1">
        <f t="shared" si="1691"/>
        <v>5566</v>
      </c>
      <c r="AN167" s="14">
        <f t="shared" si="1691"/>
        <v>714</v>
      </c>
      <c r="AO167" s="1">
        <f t="shared" si="1691"/>
        <v>2498</v>
      </c>
      <c r="AP167" s="14">
        <f t="shared" si="1691"/>
        <v>2545</v>
      </c>
      <c r="AQ167" s="1">
        <f t="shared" si="1691"/>
        <v>8775</v>
      </c>
      <c r="AR167" s="14">
        <f t="shared" si="1691"/>
        <v>6333</v>
      </c>
      <c r="AS167" s="1">
        <f t="shared" si="1691"/>
        <v>9719</v>
      </c>
      <c r="AT167" s="14">
        <f t="shared" si="1691"/>
        <v>5130</v>
      </c>
      <c r="AU167" s="1">
        <f t="shared" si="1691"/>
        <v>5277</v>
      </c>
      <c r="AV167" s="14">
        <f t="shared" si="1691"/>
        <v>6686</v>
      </c>
      <c r="AW167" s="1">
        <f t="shared" si="1691"/>
        <v>4652</v>
      </c>
      <c r="AX167" s="14">
        <f t="shared" si="1691"/>
        <v>857</v>
      </c>
      <c r="AY167" s="1">
        <f t="shared" si="1691"/>
        <v>3591</v>
      </c>
      <c r="AZ167" s="14">
        <f t="shared" si="1691"/>
        <v>3285</v>
      </c>
      <c r="BA167" s="1">
        <f t="shared" si="1691"/>
        <v>7684</v>
      </c>
      <c r="BB167" s="14">
        <f t="shared" si="1691"/>
        <v>4454</v>
      </c>
      <c r="BC167" s="1">
        <f t="shared" si="1691"/>
        <v>4254</v>
      </c>
      <c r="BD167" s="14">
        <f t="shared" si="1691"/>
        <v>10503</v>
      </c>
      <c r="BE167" s="1">
        <f t="shared" si="1691"/>
        <v>6973</v>
      </c>
      <c r="BF167" s="166">
        <f t="shared" si="1691"/>
        <v>67505</v>
      </c>
      <c r="BG167" s="167">
        <f t="shared" si="1691"/>
        <v>68856</v>
      </c>
      <c r="BI167" s="131" t="s">
        <v>19</v>
      </c>
      <c r="BJ167" s="123">
        <f>B167/B188</f>
        <v>0.11531232725262576</v>
      </c>
      <c r="BK167" s="124">
        <f t="shared" ref="BK167" si="1692">C167/C188</f>
        <v>4.0157779678737765E-2</v>
      </c>
      <c r="BL167" s="125">
        <f t="shared" ref="BL167" si="1693">D167/D188</f>
        <v>8.3601669648181276E-2</v>
      </c>
      <c r="BM167" s="126">
        <f t="shared" ref="BM167" si="1694">E167/E188</f>
        <v>5.8831370806487447E-2</v>
      </c>
      <c r="BN167" s="123">
        <f t="shared" ref="BN167" si="1695">F167/F188</f>
        <v>0.10883269059626223</v>
      </c>
      <c r="BO167" s="124">
        <f t="shared" ref="BO167" si="1696">G167/G188</f>
        <v>5.2953472168460171E-2</v>
      </c>
      <c r="BP167" s="125">
        <f t="shared" ref="BP167" si="1697">H167/H188</f>
        <v>8.1606113956466067E-2</v>
      </c>
      <c r="BQ167" s="126">
        <f t="shared" ref="BQ167" si="1698">I167/I188</f>
        <v>4.0724954332175219E-2</v>
      </c>
      <c r="BR167" s="123">
        <f t="shared" ref="BR167" si="1699">J167/J188</f>
        <v>3.1669760838702633E-2</v>
      </c>
      <c r="BS167" s="124">
        <f t="shared" ref="BS167" si="1700">K167/K188</f>
        <v>9.4427408269007085E-2</v>
      </c>
      <c r="BT167" s="125">
        <f t="shared" ref="BT167" si="1701">L167/L188</f>
        <v>4.3489825774704081E-2</v>
      </c>
      <c r="BU167" s="123">
        <f t="shared" ref="BU167" si="1702">M167/M188</f>
        <v>9.1000091000091002E-2</v>
      </c>
      <c r="BV167" s="127">
        <f t="shared" ref="BV167" si="1703">N167/N188</f>
        <v>6.5939355045724374E-2</v>
      </c>
      <c r="BW167" s="128">
        <f t="shared" ref="BW167" si="1704">O167/O188</f>
        <v>7.2828405669969495E-2</v>
      </c>
      <c r="BX167" s="123">
        <f t="shared" ref="BX167" si="1705">P167/P188</f>
        <v>7.1465985726445358E-2</v>
      </c>
      <c r="BY167" s="124">
        <f t="shared" ref="BY167" si="1706">Q167/Q188</f>
        <v>6.8536552828175029E-2</v>
      </c>
      <c r="BZ167" s="125">
        <f t="shared" ref="BZ167" si="1707">R167/R188</f>
        <v>7.8065278961696044E-2</v>
      </c>
      <c r="CA167" s="126">
        <f t="shared" ref="CA167" si="1708">S167/S188</f>
        <v>5.4971046407307725E-2</v>
      </c>
      <c r="CB167" s="123">
        <f t="shared" ref="CB167" si="1709">T167/T188</f>
        <v>3.7811816192560174E-2</v>
      </c>
      <c r="CC167" s="124">
        <f t="shared" ref="CC167" si="1710">U167/U188</f>
        <v>0.12666316526610644</v>
      </c>
      <c r="CD167" s="125">
        <f t="shared" ref="CD167" si="1711">V167/V188</f>
        <v>4.4018240343347642E-2</v>
      </c>
      <c r="CE167" s="126">
        <f t="shared" ref="CE167" si="1712">W167/W188</f>
        <v>7.6529800722579477E-2</v>
      </c>
      <c r="CF167" s="123">
        <f t="shared" ref="CF167" si="1713">X167/X188</f>
        <v>6.8443085919330182E-2</v>
      </c>
      <c r="CG167" s="124">
        <f t="shared" ref="CG167" si="1714">Y167/Y188</f>
        <v>9.2750939491313106E-2</v>
      </c>
      <c r="CH167" s="125">
        <f t="shared" ref="CH167" si="1715">Z167/Z188</f>
        <v>7.0597993396391945E-2</v>
      </c>
      <c r="CI167" s="123">
        <f t="shared" ref="CI167" si="1716">AA167/AA188</f>
        <v>5.0325002714819815E-2</v>
      </c>
      <c r="CJ167" s="129">
        <f t="shared" ref="CJ167" si="1717">AB167/AB188</f>
        <v>7.3732459906752576E-2</v>
      </c>
      <c r="CK167" s="130">
        <f t="shared" ref="CK167" si="1718">AC167/AC188</f>
        <v>6.3174471574754545E-2</v>
      </c>
    </row>
    <row r="168" spans="1:89" ht="13.8" thickTop="1" x14ac:dyDescent="0.25">
      <c r="A168" s="139" t="s">
        <v>20</v>
      </c>
      <c r="B168" s="266">
        <v>5254</v>
      </c>
      <c r="C168" s="267">
        <v>2169</v>
      </c>
      <c r="D168" s="268">
        <v>2393</v>
      </c>
      <c r="E168" s="269">
        <v>1966</v>
      </c>
      <c r="F168" s="266">
        <v>3128</v>
      </c>
      <c r="G168" s="270">
        <v>1459</v>
      </c>
      <c r="H168" s="268">
        <v>4292</v>
      </c>
      <c r="I168" s="269">
        <v>2872</v>
      </c>
      <c r="J168" s="266">
        <v>371</v>
      </c>
      <c r="K168" s="270">
        <v>1263</v>
      </c>
      <c r="L168" s="268">
        <v>1434</v>
      </c>
      <c r="M168" s="266">
        <v>4269</v>
      </c>
      <c r="N168" s="271">
        <v>3638</v>
      </c>
      <c r="O168" s="272">
        <v>5161</v>
      </c>
      <c r="P168" s="266">
        <v>2777</v>
      </c>
      <c r="Q168" s="270">
        <v>2739</v>
      </c>
      <c r="R168" s="268">
        <v>3565</v>
      </c>
      <c r="S168" s="269">
        <v>2569</v>
      </c>
      <c r="T168" s="266">
        <v>495</v>
      </c>
      <c r="U168" s="270">
        <v>2106</v>
      </c>
      <c r="V168" s="268">
        <v>1854</v>
      </c>
      <c r="W168" s="269">
        <v>4310</v>
      </c>
      <c r="X168" s="266">
        <v>2365</v>
      </c>
      <c r="Y168" s="270">
        <v>2371</v>
      </c>
      <c r="Z168" s="268">
        <v>5604</v>
      </c>
      <c r="AA168" s="266">
        <v>3707</v>
      </c>
      <c r="AB168" s="286">
        <f t="shared" si="1605"/>
        <v>37170</v>
      </c>
      <c r="AC168" s="287">
        <f t="shared" si="1636"/>
        <v>36961</v>
      </c>
      <c r="BI168" s="139" t="s">
        <v>20</v>
      </c>
      <c r="BJ168" s="123">
        <f>B168/B188</f>
        <v>0.1161746821448314</v>
      </c>
      <c r="BK168" s="124">
        <f t="shared" ref="BK168" si="1719">C168/C188</f>
        <v>5.153977758768178E-2</v>
      </c>
      <c r="BL168" s="125">
        <f t="shared" ref="BL168" si="1720">D168/D188</f>
        <v>9.5130192804611408E-2</v>
      </c>
      <c r="BM168" s="126">
        <f t="shared" ref="BM168" si="1721">E168/E188</f>
        <v>8.7358364807820485E-2</v>
      </c>
      <c r="BN168" s="123">
        <f t="shared" ref="BN168" si="1722">F168/F188</f>
        <v>0.11598932067635716</v>
      </c>
      <c r="BO168" s="124">
        <f t="shared" ref="BO168" si="1723">G168/G188</f>
        <v>5.6475961910660372E-2</v>
      </c>
      <c r="BP168" s="125">
        <f t="shared" ref="BP168" si="1724">H168/H188</f>
        <v>8.58674775928297E-2</v>
      </c>
      <c r="BQ168" s="126">
        <f t="shared" ref="BQ168" si="1725">I168/I188</f>
        <v>5.1434506966581896E-2</v>
      </c>
      <c r="BR168" s="123">
        <f t="shared" ref="BR168" si="1726">J168/J188</f>
        <v>4.0515452659167853E-2</v>
      </c>
      <c r="BS168" s="124">
        <f t="shared" ref="BS168" si="1727">K168/K188</f>
        <v>0.13355186634239188</v>
      </c>
      <c r="BT168" s="125">
        <f t="shared" ref="BT168" si="1728">L168/L188</f>
        <v>4.7679212661258144E-2</v>
      </c>
      <c r="BU168" s="123">
        <f t="shared" ref="BU168" si="1729">M168/M188</f>
        <v>0.12949312949312949</v>
      </c>
      <c r="BV168" s="127">
        <f t="shared" ref="BV168" si="1730">N168/N188</f>
        <v>7.2958446975774111E-2</v>
      </c>
      <c r="BW168" s="128">
        <f t="shared" ref="BW168" si="1731">O168/O188</f>
        <v>0.10289280089315975</v>
      </c>
      <c r="BX168" s="123">
        <f t="shared" ref="BX168" si="1732">P168/P188</f>
        <v>9.0912067046421796E-2</v>
      </c>
      <c r="BY168" s="124">
        <f t="shared" ref="BY168" si="1733">Q168/Q188</f>
        <v>9.1348719316969057E-2</v>
      </c>
      <c r="BZ168" s="125">
        <f t="shared" ref="BZ168" si="1734">R168/R188</f>
        <v>9.8028432370005775E-2</v>
      </c>
      <c r="CA168" s="126">
        <f t="shared" ref="CA168" si="1735">S168/S188</f>
        <v>6.9842046597613033E-2</v>
      </c>
      <c r="CB168" s="123">
        <f t="shared" ref="CB168" si="1736">T168/T188</f>
        <v>4.3326039387308536E-2</v>
      </c>
      <c r="CC168" s="124">
        <f t="shared" ref="CC168" si="1737">U168/U188</f>
        <v>0.18434873949579833</v>
      </c>
      <c r="CD168" s="125">
        <f t="shared" ref="CD168" si="1738">V168/V188</f>
        <v>4.9731759656652358E-2</v>
      </c>
      <c r="CE168" s="126">
        <f t="shared" ref="CE168" si="1739">W168/W188</f>
        <v>9.7934513394987391E-2</v>
      </c>
      <c r="CF168" s="123">
        <f t="shared" ref="CF168" si="1740">X168/X188</f>
        <v>7.8576649611269853E-2</v>
      </c>
      <c r="CG168" s="124">
        <f t="shared" ref="CG168" si="1741">Y168/Y188</f>
        <v>0.12913240019606775</v>
      </c>
      <c r="CH168" s="125">
        <f t="shared" ref="CH168" si="1742">Z168/Z188</f>
        <v>8.9387969948798107E-2</v>
      </c>
      <c r="CI168" s="123">
        <f t="shared" ref="CI168" si="1743">AA168/AA188</f>
        <v>5.7507640278618079E-2</v>
      </c>
      <c r="CJ168" s="129">
        <f t="shared" ref="CJ168" si="1744">AB168/AB188</f>
        <v>8.3558508940333329E-2</v>
      </c>
      <c r="CK168" s="130">
        <f t="shared" ref="CK168" si="1745">AC168/AC188</f>
        <v>8.3270626720676963E-2</v>
      </c>
    </row>
    <row r="169" spans="1:89" ht="13.8" thickBot="1" x14ac:dyDescent="0.3">
      <c r="A169" s="131" t="s">
        <v>21</v>
      </c>
      <c r="B169" s="273">
        <v>3977</v>
      </c>
      <c r="C169" s="274">
        <v>1520</v>
      </c>
      <c r="D169" s="275">
        <v>2167</v>
      </c>
      <c r="E169" s="276">
        <v>1535</v>
      </c>
      <c r="F169" s="273">
        <v>2294</v>
      </c>
      <c r="G169" s="277">
        <v>1218</v>
      </c>
      <c r="H169" s="275">
        <v>3493</v>
      </c>
      <c r="I169" s="276">
        <v>2694</v>
      </c>
      <c r="J169" s="273">
        <v>343</v>
      </c>
      <c r="K169" s="277">
        <v>1235</v>
      </c>
      <c r="L169" s="275">
        <v>1111</v>
      </c>
      <c r="M169" s="273">
        <v>4506</v>
      </c>
      <c r="N169" s="278">
        <v>2695</v>
      </c>
      <c r="O169" s="279">
        <v>4558</v>
      </c>
      <c r="P169" s="273">
        <v>2353</v>
      </c>
      <c r="Q169" s="277">
        <v>2538</v>
      </c>
      <c r="R169" s="275">
        <v>3121</v>
      </c>
      <c r="S169" s="276">
        <v>2083</v>
      </c>
      <c r="T169" s="273">
        <v>362</v>
      </c>
      <c r="U169" s="277">
        <v>1485</v>
      </c>
      <c r="V169" s="275">
        <v>1431</v>
      </c>
      <c r="W169" s="276">
        <v>3374</v>
      </c>
      <c r="X169" s="273">
        <v>2089</v>
      </c>
      <c r="Y169" s="277">
        <v>1883</v>
      </c>
      <c r="Z169" s="275">
        <v>4899</v>
      </c>
      <c r="AA169" s="273">
        <v>3266</v>
      </c>
      <c r="AB169" s="286">
        <f t="shared" si="1605"/>
        <v>30335</v>
      </c>
      <c r="AC169" s="287">
        <f t="shared" si="1636"/>
        <v>31895</v>
      </c>
      <c r="AE169" t="s">
        <v>85</v>
      </c>
      <c r="BI169" s="131" t="s">
        <v>21</v>
      </c>
      <c r="BJ169" s="123">
        <f>B169/B188</f>
        <v>8.7938087341072418E-2</v>
      </c>
      <c r="BK169" s="124">
        <f t="shared" ref="BK169" si="1746">C169/C188</f>
        <v>3.611823971105408E-2</v>
      </c>
      <c r="BL169" s="125">
        <f t="shared" ref="BL169" si="1747">D169/D188</f>
        <v>8.614589544822103E-2</v>
      </c>
      <c r="BM169" s="126">
        <f t="shared" ref="BM169" si="1748">E169/E188</f>
        <v>6.8207065096645189E-2</v>
      </c>
      <c r="BN169" s="123">
        <f t="shared" ref="BN169" si="1749">F169/F188</f>
        <v>8.5063779293978042E-2</v>
      </c>
      <c r="BO169" s="124">
        <f t="shared" ref="BO169" si="1750">G169/G188</f>
        <v>4.7147170395602692E-2</v>
      </c>
      <c r="BP169" s="125">
        <f t="shared" ref="BP169" si="1751">H169/H188</f>
        <v>6.9882362355953909E-2</v>
      </c>
      <c r="BQ169" s="126">
        <f t="shared" ref="BQ169" si="1752">I169/I188</f>
        <v>4.8246713707511012E-2</v>
      </c>
      <c r="BR169" s="123">
        <f t="shared" ref="BR169" si="1753">J169/J188</f>
        <v>3.7457682647155183E-2</v>
      </c>
      <c r="BS169" s="124">
        <f t="shared" ref="BS169" si="1754">K169/K188</f>
        <v>0.13059109654224385</v>
      </c>
      <c r="BT169" s="125">
        <f t="shared" ref="BT169" si="1755">L169/L188</f>
        <v>3.6939752626679083E-2</v>
      </c>
      <c r="BU169" s="123">
        <f t="shared" ref="BU169" si="1756">M169/M188</f>
        <v>0.13668213668213669</v>
      </c>
      <c r="BV169" s="127">
        <f t="shared" ref="BV169" si="1757">N169/N188</f>
        <v>5.4047007861382959E-2</v>
      </c>
      <c r="BW169" s="128">
        <f t="shared" ref="BW169" si="1758">O169/O188</f>
        <v>9.0871030124205027E-2</v>
      </c>
      <c r="BX169" s="123">
        <f t="shared" ref="BX169" si="1759">P169/P188</f>
        <v>7.7031362535192827E-2</v>
      </c>
      <c r="BY169" s="124">
        <f t="shared" ref="BY169" si="1760">Q169/Q188</f>
        <v>8.4645144076840984E-2</v>
      </c>
      <c r="BZ169" s="125">
        <f t="shared" ref="BZ169" si="1761">R169/R188</f>
        <v>8.5819561690543625E-2</v>
      </c>
      <c r="CA169" s="126">
        <f t="shared" ref="CA169" si="1762">S169/S188</f>
        <v>5.6629421200010875E-2</v>
      </c>
      <c r="CB169" s="123">
        <f t="shared" ref="CB169" si="1763">T169/T188</f>
        <v>3.1684901531728663E-2</v>
      </c>
      <c r="CC169" s="124">
        <f t="shared" ref="CC169" si="1764">U169/U188</f>
        <v>0.12998949579831934</v>
      </c>
      <c r="CD169" s="125">
        <f t="shared" ref="CD169" si="1765">V169/V188</f>
        <v>3.838519313304721E-2</v>
      </c>
      <c r="CE169" s="126">
        <f t="shared" ref="CE169" si="1766">W169/W188</f>
        <v>7.6666136472085256E-2</v>
      </c>
      <c r="CF169" s="123">
        <f t="shared" ref="CF169" si="1767">X169/X188</f>
        <v>6.9406605090039208E-2</v>
      </c>
      <c r="CG169" s="124">
        <f t="shared" ref="CG169" si="1768">Y169/Y188</f>
        <v>0.10255432710636675</v>
      </c>
      <c r="CH169" s="125">
        <f t="shared" ref="CH169" si="1769">Z169/Z188</f>
        <v>7.8142695356738387E-2</v>
      </c>
      <c r="CI169" s="123">
        <f t="shared" ref="CI169" si="1770">AA169/AA188</f>
        <v>5.066629434852081E-2</v>
      </c>
      <c r="CJ169" s="129">
        <f t="shared" ref="CJ169" si="1771">AB169/AB188</f>
        <v>6.8193364775491302E-2</v>
      </c>
      <c r="CK169" s="130">
        <f t="shared" ref="CK169" si="1772">AC169/AC188</f>
        <v>7.1857272239820122E-2</v>
      </c>
    </row>
    <row r="170" spans="1:89" ht="14.4" thickTop="1" thickBot="1" x14ac:dyDescent="0.3">
      <c r="A170" s="139" t="s">
        <v>22</v>
      </c>
      <c r="B170" s="187">
        <v>3071</v>
      </c>
      <c r="C170" s="188">
        <v>1406</v>
      </c>
      <c r="D170" s="189">
        <v>1578</v>
      </c>
      <c r="E170" s="190">
        <v>1213</v>
      </c>
      <c r="F170" s="187">
        <v>1790</v>
      </c>
      <c r="G170" s="191">
        <v>1028</v>
      </c>
      <c r="H170" s="189">
        <v>3099</v>
      </c>
      <c r="I170" s="190">
        <v>2281</v>
      </c>
      <c r="J170" s="187">
        <v>303</v>
      </c>
      <c r="K170" s="191">
        <v>837</v>
      </c>
      <c r="L170" s="189">
        <v>870</v>
      </c>
      <c r="M170" s="187">
        <v>2488</v>
      </c>
      <c r="N170" s="192">
        <v>2199</v>
      </c>
      <c r="O170" s="193">
        <v>3396</v>
      </c>
      <c r="P170" s="187">
        <v>1488</v>
      </c>
      <c r="Q170" s="191">
        <v>1711</v>
      </c>
      <c r="R170" s="189">
        <v>2314</v>
      </c>
      <c r="S170" s="190">
        <v>1648</v>
      </c>
      <c r="T170" s="187">
        <v>313</v>
      </c>
      <c r="U170" s="191">
        <v>1001</v>
      </c>
      <c r="V170" s="189">
        <v>1152</v>
      </c>
      <c r="W170" s="190">
        <v>3306</v>
      </c>
      <c r="X170" s="187">
        <v>1522</v>
      </c>
      <c r="Y170" s="191">
        <v>1678</v>
      </c>
      <c r="Z170" s="189">
        <v>3856</v>
      </c>
      <c r="AA170" s="187">
        <v>3586</v>
      </c>
      <c r="AB170" s="162">
        <f t="shared" si="1605"/>
        <v>23555</v>
      </c>
      <c r="AC170" s="165">
        <f t="shared" si="1636"/>
        <v>25579</v>
      </c>
      <c r="AE170" s="290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39" t="s">
        <v>22</v>
      </c>
      <c r="BJ170" s="123">
        <f>B170/B188</f>
        <v>6.7904919845218348E-2</v>
      </c>
      <c r="BK170" s="124">
        <f t="shared" ref="BK170" si="1773">C170/C188</f>
        <v>3.3409371732725027E-2</v>
      </c>
      <c r="BL170" s="125">
        <f t="shared" ref="BL170" si="1774">D170/D188</f>
        <v>6.273106738223018E-2</v>
      </c>
      <c r="BM170" s="126">
        <f t="shared" ref="BM170" si="1775">E170/E188</f>
        <v>5.3899133525883137E-2</v>
      </c>
      <c r="BN170" s="123">
        <f t="shared" ref="BN170" si="1776">F170/F188</f>
        <v>6.6374962919015124E-2</v>
      </c>
      <c r="BO170" s="124">
        <f t="shared" ref="BO170" si="1777">G170/G188</f>
        <v>3.9792521483316558E-2</v>
      </c>
      <c r="BP170" s="125">
        <f t="shared" ref="BP170" si="1778">H170/H188</f>
        <v>6.1999839948783608E-2</v>
      </c>
      <c r="BQ170" s="126">
        <f t="shared" ref="BQ170" si="1779">I170/I188</f>
        <v>4.0850316988430821E-2</v>
      </c>
      <c r="BR170" s="123">
        <f t="shared" ref="BR170" si="1780">J170/J188</f>
        <v>3.3089439772851371E-2</v>
      </c>
      <c r="BS170" s="124">
        <f t="shared" ref="BS170" si="1781">K170/K188</f>
        <v>8.8505868668711005E-2</v>
      </c>
      <c r="BT170" s="125">
        <f t="shared" ref="BT170" si="1782">L170/L188</f>
        <v>2.892671897858758E-2</v>
      </c>
      <c r="BU170" s="123">
        <f t="shared" ref="BU170" si="1783">M170/M188</f>
        <v>7.5469408802742138E-2</v>
      </c>
      <c r="BV170" s="127">
        <f t="shared" ref="BV170" si="1784">N170/N188</f>
        <v>4.4099951869083907E-2</v>
      </c>
      <c r="BW170" s="128">
        <f t="shared" ref="BW170" si="1785">O170/O188</f>
        <v>6.7704699056998746E-2</v>
      </c>
      <c r="BX170" s="123">
        <f t="shared" ref="BX170" si="1786">P170/P188</f>
        <v>4.8713415831860146E-2</v>
      </c>
      <c r="BY170" s="124">
        <f t="shared" ref="BY170" si="1787">Q170/Q188</f>
        <v>5.7063767342582714E-2</v>
      </c>
      <c r="BZ170" s="125">
        <f t="shared" ref="BZ170" si="1788">R170/R188</f>
        <v>6.362911430692661E-2</v>
      </c>
      <c r="CA170" s="126">
        <f t="shared" ref="CA170" si="1789">S170/S188</f>
        <v>4.4803305874996605E-2</v>
      </c>
      <c r="CB170" s="123">
        <f t="shared" ref="CB170" si="1790">T170/T188</f>
        <v>2.7396061269146607E-2</v>
      </c>
      <c r="CC170" s="124">
        <f t="shared" ref="CC170" si="1791">U170/U188</f>
        <v>8.7622549019607837E-2</v>
      </c>
      <c r="CD170" s="125">
        <f t="shared" ref="CD170" si="1792">V170/V188</f>
        <v>3.0901287553648068E-2</v>
      </c>
      <c r="CE170" s="126">
        <f t="shared" ref="CE170" si="1793">W170/W188</f>
        <v>7.5120997977686385E-2</v>
      </c>
      <c r="CF170" s="123">
        <f t="shared" ref="CF170" si="1794">X170/X188</f>
        <v>5.0568144062728422E-2</v>
      </c>
      <c r="CG170" s="124">
        <f t="shared" ref="CG170" si="1795">Y170/Y188</f>
        <v>9.1389357878111213E-2</v>
      </c>
      <c r="CH170" s="125">
        <f t="shared" ref="CH170" si="1796">Z170/Z188</f>
        <v>6.1506069258130895E-2</v>
      </c>
      <c r="CI170" s="123">
        <f t="shared" ref="CI170" si="1797">AA170/AA188</f>
        <v>5.5630536293262596E-2</v>
      </c>
      <c r="CJ170" s="129">
        <f t="shared" ref="CJ170" si="1798">AB170/AB188</f>
        <v>5.2951861126972068E-2</v>
      </c>
      <c r="CK170" s="130">
        <f t="shared" ref="CK170" si="1799">AC170/AC188</f>
        <v>5.7627752519904658E-2</v>
      </c>
    </row>
    <row r="171" spans="1:89" ht="15" thickTop="1" thickBot="1" x14ac:dyDescent="0.35">
      <c r="A171" s="131" t="s">
        <v>23</v>
      </c>
      <c r="B171" s="180">
        <v>2294</v>
      </c>
      <c r="C171" s="181">
        <v>1531</v>
      </c>
      <c r="D171" s="182">
        <v>1300</v>
      </c>
      <c r="E171" s="183">
        <v>901</v>
      </c>
      <c r="F171" s="180">
        <v>1529</v>
      </c>
      <c r="G171" s="184">
        <v>787</v>
      </c>
      <c r="H171" s="182">
        <v>2903</v>
      </c>
      <c r="I171" s="183">
        <v>2250</v>
      </c>
      <c r="J171" s="180">
        <v>339</v>
      </c>
      <c r="K171" s="184">
        <v>856</v>
      </c>
      <c r="L171" s="182">
        <v>774</v>
      </c>
      <c r="M171" s="180">
        <v>2487</v>
      </c>
      <c r="N171" s="185">
        <v>2125</v>
      </c>
      <c r="O171" s="186">
        <v>3053</v>
      </c>
      <c r="P171" s="180">
        <v>1217</v>
      </c>
      <c r="Q171" s="184">
        <v>1438</v>
      </c>
      <c r="R171" s="182">
        <v>1973</v>
      </c>
      <c r="S171" s="183">
        <v>1570</v>
      </c>
      <c r="T171" s="180">
        <v>298</v>
      </c>
      <c r="U171" s="184">
        <v>535</v>
      </c>
      <c r="V171" s="182">
        <v>939</v>
      </c>
      <c r="W171" s="183">
        <v>3155</v>
      </c>
      <c r="X171" s="180">
        <v>1439</v>
      </c>
      <c r="Y171" s="184">
        <v>964</v>
      </c>
      <c r="Z171" s="182">
        <v>3308</v>
      </c>
      <c r="AA171" s="180">
        <v>3220</v>
      </c>
      <c r="AB171" s="162">
        <f t="shared" si="1605"/>
        <v>20438</v>
      </c>
      <c r="AC171" s="165">
        <f t="shared" si="1636"/>
        <v>22747</v>
      </c>
      <c r="AE171" s="291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68" t="s">
        <v>14</v>
      </c>
      <c r="BG171" s="169" t="s">
        <v>15</v>
      </c>
      <c r="BI171" s="131" t="s">
        <v>23</v>
      </c>
      <c r="BJ171" s="123">
        <f>B171/B188</f>
        <v>5.0724156992813713E-2</v>
      </c>
      <c r="BK171" s="124">
        <f t="shared" ref="BK171" si="1800">C171/C188</f>
        <v>3.6379621708963028E-2</v>
      </c>
      <c r="BL171" s="125">
        <f t="shared" ref="BL171" si="1801">D171/D188</f>
        <v>5.1679586563307491E-2</v>
      </c>
      <c r="BM171" s="126">
        <f t="shared" ref="BM171" si="1802">E171/E188</f>
        <v>4.0035547656076427E-2</v>
      </c>
      <c r="BN171" s="123">
        <f t="shared" ref="BN171" si="1803">F171/F188</f>
        <v>5.6696825867695047E-2</v>
      </c>
      <c r="BO171" s="124">
        <f t="shared" ref="BO171" si="1804">G171/G188</f>
        <v>3.0463729968258885E-2</v>
      </c>
      <c r="BP171" s="125">
        <f t="shared" ref="BP171" si="1805">H171/H188</f>
        <v>5.8078585147247119E-2</v>
      </c>
      <c r="BQ171" s="126">
        <f t="shared" ref="BQ171" si="1806">I171/I188</f>
        <v>4.0295139510727461E-2</v>
      </c>
      <c r="BR171" s="123">
        <f t="shared" ref="BR171" si="1807">J171/J188</f>
        <v>3.7020858359724802E-2</v>
      </c>
      <c r="BS171" s="124">
        <f t="shared" ref="BS171" si="1808">K171/K188</f>
        <v>9.051496246166861E-2</v>
      </c>
      <c r="BT171" s="125">
        <f t="shared" ref="BT171" si="1809">L171/L188</f>
        <v>2.5734805160260672E-2</v>
      </c>
      <c r="BU171" s="123">
        <f t="shared" ref="BU171" si="1810">M171/M188</f>
        <v>7.5439075439075437E-2</v>
      </c>
      <c r="BV171" s="127">
        <f t="shared" ref="BV171" si="1811">N171/N188</f>
        <v>4.2615915289587677E-2</v>
      </c>
      <c r="BW171" s="128">
        <f t="shared" ref="BW171" si="1812">O171/O188</f>
        <v>6.0866444705835444E-2</v>
      </c>
      <c r="BX171" s="123">
        <f t="shared" ref="BX171" si="1813">P171/P188</f>
        <v>3.9841550448503897E-2</v>
      </c>
      <c r="BY171" s="124">
        <f t="shared" ref="BY171" si="1814">Q171/Q188</f>
        <v>4.795891141942369E-2</v>
      </c>
      <c r="BZ171" s="125">
        <f t="shared" ref="BZ171" si="1815">R171/R188</f>
        <v>5.4252481645447798E-2</v>
      </c>
      <c r="CA171" s="126">
        <f t="shared" ref="CA171" si="1816">S171/S188</f>
        <v>4.2682761058097492E-2</v>
      </c>
      <c r="CB171" s="123">
        <f t="shared" ref="CB171" si="1817">T171/T188</f>
        <v>2.6083150984682713E-2</v>
      </c>
      <c r="CC171" s="124">
        <f t="shared" ref="CC171" si="1818">U171/U188</f>
        <v>4.6831232492997199E-2</v>
      </c>
      <c r="CD171" s="125">
        <f t="shared" ref="CD171" si="1819">V171/V188</f>
        <v>2.5187768240343349E-2</v>
      </c>
      <c r="CE171" s="126">
        <f t="shared" ref="CE171" si="1820">W171/W188</f>
        <v>7.1689881615124185E-2</v>
      </c>
      <c r="CF171" s="123">
        <f t="shared" ref="CF171" si="1821">X171/X188</f>
        <v>4.7810485746561236E-2</v>
      </c>
      <c r="CG171" s="124">
        <f t="shared" ref="CG171" si="1822">Y171/Y188</f>
        <v>5.2502587005065084E-2</v>
      </c>
      <c r="CH171" s="125">
        <f t="shared" ref="CH171" si="1823">Z171/Z188</f>
        <v>5.2765061490118517E-2</v>
      </c>
      <c r="CI171" s="123">
        <f t="shared" ref="CI171" si="1824">AA171/AA188</f>
        <v>4.9952684568964179E-2</v>
      </c>
      <c r="CJ171" s="129">
        <f t="shared" ref="CJ171" si="1825">AB171/AB188</f>
        <v>4.5944815865551054E-2</v>
      </c>
      <c r="CK171" s="130">
        <f t="shared" ref="CK171" si="1826">AC171/AC188</f>
        <v>5.1247448554293411E-2</v>
      </c>
    </row>
    <row r="172" spans="1:89" ht="13.8" thickTop="1" x14ac:dyDescent="0.25">
      <c r="A172" s="139" t="s">
        <v>24</v>
      </c>
      <c r="B172" s="194">
        <v>2182</v>
      </c>
      <c r="C172" s="188">
        <v>1607</v>
      </c>
      <c r="D172" s="189">
        <v>1201</v>
      </c>
      <c r="E172" s="190">
        <v>716</v>
      </c>
      <c r="F172" s="187">
        <v>1368</v>
      </c>
      <c r="G172" s="191">
        <v>698</v>
      </c>
      <c r="H172" s="189">
        <v>2583</v>
      </c>
      <c r="I172" s="190">
        <v>2312</v>
      </c>
      <c r="J172" s="187">
        <v>370</v>
      </c>
      <c r="K172" s="191">
        <v>619</v>
      </c>
      <c r="L172" s="189">
        <v>757</v>
      </c>
      <c r="M172" s="187">
        <v>1527</v>
      </c>
      <c r="N172" s="192">
        <v>1760</v>
      </c>
      <c r="O172" s="195">
        <v>2418</v>
      </c>
      <c r="P172" s="187">
        <v>1287</v>
      </c>
      <c r="Q172" s="191">
        <v>1027</v>
      </c>
      <c r="R172" s="189">
        <v>1808</v>
      </c>
      <c r="S172" s="190">
        <v>1316</v>
      </c>
      <c r="T172" s="187">
        <v>319</v>
      </c>
      <c r="U172" s="191">
        <v>434</v>
      </c>
      <c r="V172" s="189">
        <v>848</v>
      </c>
      <c r="W172" s="196">
        <v>2498</v>
      </c>
      <c r="X172" s="187">
        <v>1186</v>
      </c>
      <c r="Y172" s="191">
        <v>663</v>
      </c>
      <c r="Z172" s="189">
        <v>3035</v>
      </c>
      <c r="AA172" s="187">
        <v>3092</v>
      </c>
      <c r="AB172" s="162">
        <f t="shared" si="1605"/>
        <v>18704</v>
      </c>
      <c r="AC172" s="165">
        <f t="shared" si="1636"/>
        <v>18927</v>
      </c>
      <c r="AE172" s="254" t="str">
        <f>$AE$17</f>
        <v>17:00 - 17:59</v>
      </c>
      <c r="AF172" s="120">
        <f t="shared" ref="AF172:AO173" si="1827">SUMIF($A$9:$A$32,$AE172,B$164:B$187)</f>
        <v>2178</v>
      </c>
      <c r="AG172" s="177">
        <f t="shared" si="1827"/>
        <v>4507</v>
      </c>
      <c r="AH172" s="121">
        <f t="shared" si="1827"/>
        <v>1987</v>
      </c>
      <c r="AI172" s="172">
        <f t="shared" si="1827"/>
        <v>1701</v>
      </c>
      <c r="AJ172" s="120">
        <f t="shared" si="1827"/>
        <v>1523</v>
      </c>
      <c r="AK172" s="122">
        <f t="shared" si="1827"/>
        <v>2722</v>
      </c>
      <c r="AL172" s="121">
        <f t="shared" si="1827"/>
        <v>2961</v>
      </c>
      <c r="AM172" s="172">
        <f t="shared" si="1827"/>
        <v>6045</v>
      </c>
      <c r="AN172" s="120">
        <f t="shared" si="1827"/>
        <v>1339</v>
      </c>
      <c r="AO172" s="122">
        <f t="shared" si="1827"/>
        <v>376</v>
      </c>
      <c r="AP172" s="121">
        <f t="shared" ref="AP172:AY173" si="1828">SUMIF($A$9:$A$32,$AE172,L$164:L$187)</f>
        <v>3900</v>
      </c>
      <c r="AQ172" s="120">
        <f t="shared" si="1828"/>
        <v>1198</v>
      </c>
      <c r="AR172" s="171">
        <f t="shared" si="1828"/>
        <v>4487</v>
      </c>
      <c r="AS172" s="173">
        <f t="shared" si="1828"/>
        <v>2888</v>
      </c>
      <c r="AT172" s="120">
        <f t="shared" si="1828"/>
        <v>2686</v>
      </c>
      <c r="AU172" s="122">
        <f t="shared" si="1828"/>
        <v>1920</v>
      </c>
      <c r="AV172" s="121">
        <f t="shared" si="1828"/>
        <v>2545</v>
      </c>
      <c r="AW172" s="172">
        <f t="shared" si="1828"/>
        <v>3272</v>
      </c>
      <c r="AX172" s="120">
        <f t="shared" si="1828"/>
        <v>1765</v>
      </c>
      <c r="AY172" s="122">
        <f t="shared" si="1828"/>
        <v>389</v>
      </c>
      <c r="AZ172" s="121">
        <f t="shared" ref="AZ172:BE173" si="1829">SUMIF($A$9:$A$32,$AE172,V$164:V$187)</f>
        <v>3761</v>
      </c>
      <c r="BA172" s="172">
        <f t="shared" si="1829"/>
        <v>2524</v>
      </c>
      <c r="BB172" s="120">
        <f t="shared" si="1829"/>
        <v>3156</v>
      </c>
      <c r="BC172" s="122">
        <f t="shared" si="1829"/>
        <v>962</v>
      </c>
      <c r="BD172" s="21">
        <f t="shared" si="1829"/>
        <v>4221</v>
      </c>
      <c r="BE172" s="176">
        <f t="shared" si="1829"/>
        <v>5384</v>
      </c>
      <c r="BF172" s="162">
        <f>AF172+AH172+AJ172+AL172+AN172+AP172+AR172+AT172+AV172+AX172+AZ172+BB172+BD172</f>
        <v>36509</v>
      </c>
      <c r="BG172" s="163">
        <f>AG172+AI172+AK172+AM172+AO172+AQ172+AS172+AU172+AW172+AY172+BA172+BC172+BE172</f>
        <v>33888</v>
      </c>
      <c r="BI172" s="139" t="s">
        <v>24</v>
      </c>
      <c r="BJ172" s="123">
        <f>B172/B188</f>
        <v>4.8247650635710335E-2</v>
      </c>
      <c r="BK172" s="124">
        <f t="shared" ref="BK172" si="1830">C172/C188</f>
        <v>3.818553369451573E-2</v>
      </c>
      <c r="BL172" s="125">
        <f t="shared" ref="BL172" si="1831">D172/D188</f>
        <v>4.7743987278870997E-2</v>
      </c>
      <c r="BM172" s="126">
        <f t="shared" ref="BM172" si="1832">E172/E188</f>
        <v>3.1815152188402578E-2</v>
      </c>
      <c r="BN172" s="123">
        <f t="shared" ref="BN172" si="1833">F172/F188</f>
        <v>5.0726787303470779E-2</v>
      </c>
      <c r="BO172" s="124">
        <f t="shared" ref="BO172" si="1834">G172/G188</f>
        <v>2.7018657583030115E-2</v>
      </c>
      <c r="BP172" s="125">
        <f t="shared" ref="BP172" si="1835">H172/H188</f>
        <v>5.167653649167734E-2</v>
      </c>
      <c r="BQ172" s="126">
        <f t="shared" ref="BQ172" si="1836">I172/I188</f>
        <v>4.1405494466134174E-2</v>
      </c>
      <c r="BR172" s="123">
        <f t="shared" ref="BR172" si="1837">J172/J188</f>
        <v>4.0406246587310256E-2</v>
      </c>
      <c r="BS172" s="124">
        <f t="shared" ref="BS172" si="1838">K172/K188</f>
        <v>6.5454160938986997E-2</v>
      </c>
      <c r="BT172" s="125">
        <f t="shared" ref="BT172" si="1839">L172/L188</f>
        <v>2.5169570421598616E-2</v>
      </c>
      <c r="BU172" s="123">
        <f t="shared" ref="BU172" si="1840">M172/M188</f>
        <v>4.631904631904632E-2</v>
      </c>
      <c r="BV172" s="127">
        <f t="shared" ref="BV172" si="1841">N172/N188</f>
        <v>3.5296005133964387E-2</v>
      </c>
      <c r="BW172" s="128">
        <f t="shared" ref="BW172" si="1842">O172/O188</f>
        <v>4.8206702685460234E-2</v>
      </c>
      <c r="BX172" s="123">
        <f t="shared" ref="BX172" si="1843">P172/P188</f>
        <v>4.213317619328226E-2</v>
      </c>
      <c r="BY172" s="124">
        <f t="shared" ref="BY172" si="1844">Q172/Q188</f>
        <v>3.4251600853788686E-2</v>
      </c>
      <c r="BZ172" s="125">
        <f t="shared" ref="BZ172" si="1845">R172/R188</f>
        <v>4.9715401325377405E-2</v>
      </c>
      <c r="CA172" s="126">
        <f t="shared" ref="CA172" si="1846">S172/S188</f>
        <v>3.5777397167169614E-2</v>
      </c>
      <c r="CB172" s="123">
        <f t="shared" ref="CB172" si="1847">T172/T188</f>
        <v>2.7921225382932166E-2</v>
      </c>
      <c r="CC172" s="124">
        <f t="shared" ref="CC172" si="1848">U172/U188</f>
        <v>3.7990196078431369E-2</v>
      </c>
      <c r="CD172" s="125">
        <f t="shared" ref="CD172" si="1849">V172/V188</f>
        <v>2.2746781115879827E-2</v>
      </c>
      <c r="CE172" s="126">
        <f t="shared" ref="CE172" si="1850">W172/W188</f>
        <v>5.6761117044240951E-2</v>
      </c>
      <c r="CF172" s="123">
        <f t="shared" ref="CF172" si="1851">X172/X188</f>
        <v>3.9404611602099807E-2</v>
      </c>
      <c r="CG172" s="124">
        <f t="shared" ref="CG172" si="1852">Y172/Y188</f>
        <v>3.6109144382114267E-2</v>
      </c>
      <c r="CH172" s="125">
        <f t="shared" ref="CH172" si="1853">Z172/Z188</f>
        <v>4.8410508350214536E-2</v>
      </c>
      <c r="CI172" s="123">
        <f t="shared" ref="CI172" si="1854">AA172/AA188</f>
        <v>4.7966987791067464E-2</v>
      </c>
      <c r="CJ172" s="129">
        <f t="shared" ref="CJ172" si="1855">AB172/AB188</f>
        <v>4.2046767587301442E-2</v>
      </c>
      <c r="CK172" s="130">
        <f t="shared" ref="CK172" si="1856">AC172/AC188</f>
        <v>4.2641247583730224E-2</v>
      </c>
    </row>
    <row r="173" spans="1:89" x14ac:dyDescent="0.25">
      <c r="A173" s="131" t="s">
        <v>25</v>
      </c>
      <c r="B173" s="197">
        <v>2072</v>
      </c>
      <c r="C173" s="181">
        <v>1556</v>
      </c>
      <c r="D173" s="182">
        <v>1189</v>
      </c>
      <c r="E173" s="183">
        <v>727</v>
      </c>
      <c r="F173" s="180">
        <v>1316</v>
      </c>
      <c r="G173" s="184">
        <v>751</v>
      </c>
      <c r="H173" s="182">
        <v>2714</v>
      </c>
      <c r="I173" s="183">
        <v>2230</v>
      </c>
      <c r="J173" s="180">
        <v>379</v>
      </c>
      <c r="K173" s="181">
        <v>480</v>
      </c>
      <c r="L173" s="182">
        <v>850</v>
      </c>
      <c r="M173" s="180">
        <v>1631</v>
      </c>
      <c r="N173" s="185">
        <v>1938</v>
      </c>
      <c r="O173" s="198">
        <v>2423</v>
      </c>
      <c r="P173" s="180">
        <v>1370</v>
      </c>
      <c r="Q173" s="181">
        <v>1331</v>
      </c>
      <c r="R173" s="182">
        <v>1874</v>
      </c>
      <c r="S173" s="183">
        <v>1509</v>
      </c>
      <c r="T173" s="189">
        <v>299</v>
      </c>
      <c r="U173" s="180">
        <v>387</v>
      </c>
      <c r="V173" s="182">
        <v>1166</v>
      </c>
      <c r="W173" s="199">
        <v>2415</v>
      </c>
      <c r="X173" s="180">
        <v>1282</v>
      </c>
      <c r="Y173" s="184">
        <v>665</v>
      </c>
      <c r="Z173" s="182">
        <v>3199</v>
      </c>
      <c r="AA173" s="180">
        <v>3414</v>
      </c>
      <c r="AB173" s="162">
        <f t="shared" si="1605"/>
        <v>19648</v>
      </c>
      <c r="AC173" s="165">
        <f t="shared" si="1636"/>
        <v>19519</v>
      </c>
      <c r="AE173" s="256" t="str">
        <f>$AE$18</f>
        <v>18:00 - 18:59</v>
      </c>
      <c r="AF173" s="120">
        <f t="shared" si="1827"/>
        <v>2190</v>
      </c>
      <c r="AG173" s="181">
        <f t="shared" si="1827"/>
        <v>5030</v>
      </c>
      <c r="AH173" s="182">
        <f t="shared" si="1827"/>
        <v>1534</v>
      </c>
      <c r="AI173" s="183">
        <f t="shared" si="1827"/>
        <v>1926</v>
      </c>
      <c r="AJ173" s="180">
        <f t="shared" si="1827"/>
        <v>1282</v>
      </c>
      <c r="AK173" s="184">
        <f t="shared" si="1827"/>
        <v>2882</v>
      </c>
      <c r="AL173" s="182">
        <f t="shared" si="1827"/>
        <v>2964</v>
      </c>
      <c r="AM173" s="183">
        <f t="shared" si="1827"/>
        <v>5889</v>
      </c>
      <c r="AN173" s="180">
        <f t="shared" si="1827"/>
        <v>992</v>
      </c>
      <c r="AO173" s="184">
        <f t="shared" si="1827"/>
        <v>355</v>
      </c>
      <c r="AP173" s="182">
        <f t="shared" si="1828"/>
        <v>3979</v>
      </c>
      <c r="AQ173" s="180">
        <f t="shared" si="1828"/>
        <v>1103</v>
      </c>
      <c r="AR173" s="185">
        <f t="shared" si="1828"/>
        <v>5214</v>
      </c>
      <c r="AS173" s="186">
        <f t="shared" si="1828"/>
        <v>2813</v>
      </c>
      <c r="AT173" s="180">
        <f t="shared" si="1828"/>
        <v>2869</v>
      </c>
      <c r="AU173" s="184">
        <f t="shared" si="1828"/>
        <v>2381</v>
      </c>
      <c r="AV173" s="182">
        <f t="shared" si="1828"/>
        <v>2577</v>
      </c>
      <c r="AW173" s="183">
        <f t="shared" si="1828"/>
        <v>3912</v>
      </c>
      <c r="AX173" s="180">
        <f t="shared" si="1828"/>
        <v>1594</v>
      </c>
      <c r="AY173" s="184">
        <f t="shared" si="1828"/>
        <v>343</v>
      </c>
      <c r="AZ173" s="182">
        <f t="shared" si="1829"/>
        <v>4574</v>
      </c>
      <c r="BA173" s="183">
        <f t="shared" si="1829"/>
        <v>2567</v>
      </c>
      <c r="BB173" s="180">
        <f t="shared" si="1829"/>
        <v>2769</v>
      </c>
      <c r="BC173" s="184">
        <f t="shared" si="1829"/>
        <v>1018</v>
      </c>
      <c r="BD173" s="182">
        <f t="shared" si="1829"/>
        <v>4244</v>
      </c>
      <c r="BE173" s="180">
        <f t="shared" si="1829"/>
        <v>6297</v>
      </c>
      <c r="BF173" s="164">
        <f>SUM(AF173,AH173,AJ173,AL173,AN173,AP173,AR173,AT173,AV173,AX173,AZ173,BB173,BD173)</f>
        <v>36782</v>
      </c>
      <c r="BG173" s="165">
        <f>SUM(AG173,AI173,AK173,AM173,AO173,AQ173,AS173,AU173,AW173,AY173,BA173,BC173,BE173)</f>
        <v>36516</v>
      </c>
      <c r="BI173" s="131" t="s">
        <v>25</v>
      </c>
      <c r="BJ173" s="123">
        <f>B173/B188</f>
        <v>4.5815367606412381E-2</v>
      </c>
      <c r="BK173" s="124">
        <f t="shared" ref="BK173" si="1857">C173/C188</f>
        <v>3.6973671704210627E-2</v>
      </c>
      <c r="BL173" s="125">
        <f t="shared" ref="BL173" si="1858">D173/D188</f>
        <v>4.7266944941363548E-2</v>
      </c>
      <c r="BM173" s="126">
        <f t="shared" ref="BM173" si="1859">E173/E188</f>
        <v>3.2303932459453455E-2</v>
      </c>
      <c r="BN173" s="123">
        <f t="shared" ref="BN173" si="1860">F173/F188</f>
        <v>4.8798576090180956E-2</v>
      </c>
      <c r="BO173" s="124">
        <f t="shared" ref="BO173" si="1861">G173/G188</f>
        <v>2.9070217542773089E-2</v>
      </c>
      <c r="BP173" s="125">
        <f t="shared" ref="BP173" si="1862">H173/H188</f>
        <v>5.4297375160051217E-2</v>
      </c>
      <c r="BQ173" s="126">
        <f t="shared" ref="BQ173" si="1863">I173/I188</f>
        <v>3.9936960492854327E-2</v>
      </c>
      <c r="BR173" s="123">
        <f t="shared" ref="BR173" si="1864">J173/J188</f>
        <v>4.1389101234028614E-2</v>
      </c>
      <c r="BS173" s="124">
        <f t="shared" ref="BS173" si="1865">K173/K188</f>
        <v>5.075605371682352E-2</v>
      </c>
      <c r="BT173" s="125">
        <f t="shared" ref="BT173" si="1866">L173/L188</f>
        <v>2.8261736933102806E-2</v>
      </c>
      <c r="BU173" s="123">
        <f t="shared" ref="BU173" si="1867">M173/M188</f>
        <v>4.947371614038281E-2</v>
      </c>
      <c r="BV173" s="127">
        <f t="shared" ref="BV173" si="1868">N173/N188</f>
        <v>3.8865714744103962E-2</v>
      </c>
      <c r="BW173" s="128">
        <f t="shared" ref="BW173" si="1869">O173/O188</f>
        <v>4.8306385693494686E-2</v>
      </c>
      <c r="BX173" s="123">
        <f t="shared" ref="BX173" si="1870">P173/P188</f>
        <v>4.4850389576376611E-2</v>
      </c>
      <c r="BY173" s="124">
        <f t="shared" ref="BY173" si="1871">Q173/Q188</f>
        <v>4.439034151547492E-2</v>
      </c>
      <c r="BZ173" s="125">
        <f t="shared" ref="BZ173" si="1872">R173/R188</f>
        <v>5.1530233453405558E-2</v>
      </c>
      <c r="CA173" s="126">
        <f t="shared" ref="CA173" si="1873">S173/S188</f>
        <v>4.1024386265394341E-2</v>
      </c>
      <c r="CB173" s="123">
        <f t="shared" ref="CB173" si="1874">T173/T188</f>
        <v>2.6170678336980308E-2</v>
      </c>
      <c r="CC173" s="124">
        <f t="shared" ref="CC173" si="1875">U173/U188</f>
        <v>3.3876050420168065E-2</v>
      </c>
      <c r="CD173" s="125">
        <f t="shared" ref="CD173" si="1876">V173/V188</f>
        <v>3.1276824034334766E-2</v>
      </c>
      <c r="CE173" s="126">
        <f t="shared" ref="CE173" si="1877">W173/W188</f>
        <v>5.4875139176077621E-2</v>
      </c>
      <c r="CF173" s="123">
        <f t="shared" ref="CF173" si="1878">X173/X188</f>
        <v>4.2594192305136551E-2</v>
      </c>
      <c r="CG173" s="124">
        <f t="shared" ref="CG173" si="1879">Y173/Y188</f>
        <v>3.6218070911170415E-2</v>
      </c>
      <c r="CH173" s="125">
        <f t="shared" ref="CH173" si="1880">Z173/Z188</f>
        <v>5.1026430382977363E-2</v>
      </c>
      <c r="CI173" s="123">
        <f t="shared" ref="CI173" si="1881">AA173/AA188</f>
        <v>5.2962256247963885E-2</v>
      </c>
      <c r="CJ173" s="129">
        <f t="shared" ref="CJ173" si="1882">AB173/AB188</f>
        <v>4.4168888449278167E-2</v>
      </c>
      <c r="CK173" s="130">
        <f t="shared" ref="CK173" si="1883">AC173/AC188</f>
        <v>4.3974983440948391E-2</v>
      </c>
    </row>
    <row r="174" spans="1:89" ht="13.8" thickBot="1" x14ac:dyDescent="0.3">
      <c r="A174" s="139" t="s">
        <v>26</v>
      </c>
      <c r="B174" s="194">
        <v>1960</v>
      </c>
      <c r="C174" s="188">
        <v>1428</v>
      </c>
      <c r="D174" s="189">
        <v>1092</v>
      </c>
      <c r="E174" s="190">
        <v>843</v>
      </c>
      <c r="F174" s="187">
        <v>1104</v>
      </c>
      <c r="G174" s="191">
        <v>864</v>
      </c>
      <c r="H174" s="189">
        <v>2515</v>
      </c>
      <c r="I174" s="190">
        <v>2093</v>
      </c>
      <c r="J174" s="187">
        <v>421</v>
      </c>
      <c r="K174" s="188">
        <v>360</v>
      </c>
      <c r="L174" s="189">
        <v>891</v>
      </c>
      <c r="M174" s="187">
        <v>1596</v>
      </c>
      <c r="N174" s="192">
        <v>1939</v>
      </c>
      <c r="O174" s="195">
        <v>2284</v>
      </c>
      <c r="P174" s="187">
        <v>1200</v>
      </c>
      <c r="Q174" s="188">
        <v>1165</v>
      </c>
      <c r="R174" s="189">
        <v>1634</v>
      </c>
      <c r="S174" s="190">
        <v>1394</v>
      </c>
      <c r="T174" s="187">
        <v>316</v>
      </c>
      <c r="U174" s="191">
        <v>456</v>
      </c>
      <c r="V174" s="189">
        <v>1078</v>
      </c>
      <c r="W174" s="196">
        <v>2229</v>
      </c>
      <c r="X174" s="187">
        <v>1206</v>
      </c>
      <c r="Y174" s="191">
        <v>684</v>
      </c>
      <c r="Z174" s="189">
        <v>2994</v>
      </c>
      <c r="AA174" s="187">
        <v>2901</v>
      </c>
      <c r="AB174" s="162">
        <f t="shared" si="1605"/>
        <v>18350</v>
      </c>
      <c r="AC174" s="165">
        <f t="shared" si="1636"/>
        <v>18297</v>
      </c>
      <c r="AE174" s="254"/>
      <c r="AF174" s="120"/>
      <c r="AG174" s="188"/>
      <c r="AH174" s="189"/>
      <c r="AI174" s="190"/>
      <c r="AJ174" s="187"/>
      <c r="AK174" s="191"/>
      <c r="AL174" s="189"/>
      <c r="AM174" s="190"/>
      <c r="AN174" s="187"/>
      <c r="AO174" s="191"/>
      <c r="AP174" s="189"/>
      <c r="AQ174" s="187"/>
      <c r="AR174" s="192"/>
      <c r="AS174" s="193"/>
      <c r="AT174" s="187"/>
      <c r="AU174" s="191"/>
      <c r="AV174" s="189"/>
      <c r="AW174" s="190"/>
      <c r="AX174" s="187"/>
      <c r="AY174" s="191"/>
      <c r="AZ174" s="189"/>
      <c r="BA174" s="190"/>
      <c r="BB174" s="187"/>
      <c r="BC174" s="191"/>
      <c r="BD174" s="189"/>
      <c r="BE174" s="187"/>
      <c r="BF174" s="164"/>
      <c r="BG174" s="165"/>
      <c r="BI174" s="139" t="s">
        <v>26</v>
      </c>
      <c r="BJ174" s="123">
        <f>B174/B188</f>
        <v>4.333886124930901E-2</v>
      </c>
      <c r="BK174" s="124">
        <f t="shared" ref="BK174" si="1884">C174/C188</f>
        <v>3.3932135728542916E-2</v>
      </c>
      <c r="BL174" s="125">
        <f t="shared" ref="BL174" si="1885">D174/D188</f>
        <v>4.3410852713178294E-2</v>
      </c>
      <c r="BM174" s="126">
        <f t="shared" ref="BM174" si="1886">E174/E188</f>
        <v>3.7458342590535439E-2</v>
      </c>
      <c r="BN174" s="123">
        <f t="shared" ref="BN174" si="1887">F174/F188</f>
        <v>4.0937407297537823E-2</v>
      </c>
      <c r="BO174" s="124">
        <f t="shared" ref="BO174" si="1888">G174/G188</f>
        <v>3.3444298211659056E-2</v>
      </c>
      <c r="BP174" s="125">
        <f t="shared" ref="BP174" si="1889">H174/H188</f>
        <v>5.0316101152368758E-2</v>
      </c>
      <c r="BQ174" s="126">
        <f t="shared" ref="BQ174" si="1890">I174/I188</f>
        <v>3.748343422042337E-2</v>
      </c>
      <c r="BR174" s="123">
        <f t="shared" ref="BR174" si="1891">J174/J188</f>
        <v>4.5975756252047612E-2</v>
      </c>
      <c r="BS174" s="124">
        <f t="shared" ref="BS174" si="1892">K174/K188</f>
        <v>3.8067040287617634E-2</v>
      </c>
      <c r="BT174" s="125">
        <f t="shared" ref="BT174" si="1893">L174/L188</f>
        <v>2.962495012634659E-2</v>
      </c>
      <c r="BU174" s="123">
        <f t="shared" ref="BU174" si="1894">M174/M188</f>
        <v>4.8412048412048415E-2</v>
      </c>
      <c r="BV174" s="127">
        <f t="shared" ref="BV174" si="1895">N174/N188</f>
        <v>3.888576929247553E-2</v>
      </c>
      <c r="BW174" s="128">
        <f t="shared" ref="BW174" si="1896">O174/O188</f>
        <v>4.5535198070136965E-2</v>
      </c>
      <c r="BX174" s="123">
        <f t="shared" ref="BX174" si="1897">P174/P188</f>
        <v>3.9285012767629149E-2</v>
      </c>
      <c r="BY174" s="124">
        <f t="shared" ref="BY174" si="1898">Q174/Q188</f>
        <v>3.8854055496264674E-2</v>
      </c>
      <c r="BZ174" s="125">
        <f t="shared" ref="BZ174" si="1899">R174/R188</f>
        <v>4.4930843896939535E-2</v>
      </c>
      <c r="CA174" s="126">
        <f t="shared" ref="CA174" si="1900">S174/S188</f>
        <v>3.7897941984068727E-2</v>
      </c>
      <c r="CB174" s="123">
        <f t="shared" ref="CB174" si="1901">T174/T188</f>
        <v>2.7658643326039387E-2</v>
      </c>
      <c r="CC174" s="124">
        <f t="shared" ref="CC174" si="1902">U174/U188</f>
        <v>3.9915966386554619E-2</v>
      </c>
      <c r="CD174" s="125">
        <f t="shared" ref="CD174" si="1903">V174/V188</f>
        <v>2.8916309012875535E-2</v>
      </c>
      <c r="CE174" s="126">
        <f t="shared" ref="CE174" si="1904">W174/W188</f>
        <v>5.0648730941398351E-2</v>
      </c>
      <c r="CF174" s="123">
        <f t="shared" ref="CF174" si="1905">X174/X188</f>
        <v>4.0069107581899133E-2</v>
      </c>
      <c r="CG174" s="124">
        <f t="shared" ref="CG174" si="1906">Y174/Y188</f>
        <v>3.7252872937203856E-2</v>
      </c>
      <c r="CH174" s="125">
        <f t="shared" ref="CH174" si="1907">Z174/Z188</f>
        <v>4.7756527842023833E-2</v>
      </c>
      <c r="CI174" s="123">
        <f t="shared" ref="CI174" si="1908">AA174/AA188</f>
        <v>4.5003955880299713E-2</v>
      </c>
      <c r="CJ174" s="129">
        <f t="shared" ref="CJ174" si="1909">AB174/AB188</f>
        <v>4.1250972264060173E-2</v>
      </c>
      <c r="CK174" s="130">
        <f t="shared" ref="CK174" si="1910">AC174/AC188</f>
        <v>4.1221900303244671E-2</v>
      </c>
    </row>
    <row r="175" spans="1:89" ht="14.4" thickTop="1" thickBot="1" x14ac:dyDescent="0.3">
      <c r="A175" s="131" t="s">
        <v>27</v>
      </c>
      <c r="B175" s="197">
        <v>1609</v>
      </c>
      <c r="C175" s="181">
        <v>1824</v>
      </c>
      <c r="D175" s="182">
        <v>973</v>
      </c>
      <c r="E175" s="183">
        <v>860</v>
      </c>
      <c r="F175" s="180">
        <v>1063</v>
      </c>
      <c r="G175" s="184">
        <v>959</v>
      </c>
      <c r="H175" s="182">
        <v>2168</v>
      </c>
      <c r="I175" s="183">
        <v>2462</v>
      </c>
      <c r="J175" s="180">
        <v>451</v>
      </c>
      <c r="K175" s="181">
        <v>347</v>
      </c>
      <c r="L175" s="182">
        <v>1215</v>
      </c>
      <c r="M175" s="180">
        <v>1195</v>
      </c>
      <c r="N175" s="185">
        <v>1936</v>
      </c>
      <c r="O175" s="198">
        <v>1794</v>
      </c>
      <c r="P175" s="180">
        <v>1337</v>
      </c>
      <c r="Q175" s="181">
        <v>1120</v>
      </c>
      <c r="R175" s="182">
        <v>1303</v>
      </c>
      <c r="S175" s="183">
        <v>1506</v>
      </c>
      <c r="T175" s="180">
        <v>434</v>
      </c>
      <c r="U175" s="184">
        <v>405</v>
      </c>
      <c r="V175" s="182">
        <v>1389</v>
      </c>
      <c r="W175" s="199">
        <v>1801</v>
      </c>
      <c r="X175" s="180">
        <v>1186</v>
      </c>
      <c r="Y175" s="184">
        <v>638</v>
      </c>
      <c r="Z175" s="182">
        <v>3018</v>
      </c>
      <c r="AA175" s="180">
        <v>3404</v>
      </c>
      <c r="AB175" s="162">
        <f t="shared" si="1605"/>
        <v>18082</v>
      </c>
      <c r="AC175" s="165">
        <f t="shared" si="1636"/>
        <v>18315</v>
      </c>
      <c r="AE175" s="251" t="s">
        <v>13</v>
      </c>
      <c r="AF175" s="14">
        <f t="shared" ref="AF175:BG175" si="1911">SUM(AF172:AF174)</f>
        <v>4368</v>
      </c>
      <c r="AG175" s="1">
        <f t="shared" si="1911"/>
        <v>9537</v>
      </c>
      <c r="AH175" s="14">
        <f t="shared" si="1911"/>
        <v>3521</v>
      </c>
      <c r="AI175" s="1">
        <f t="shared" si="1911"/>
        <v>3627</v>
      </c>
      <c r="AJ175" s="14">
        <f t="shared" si="1911"/>
        <v>2805</v>
      </c>
      <c r="AK175" s="1">
        <f t="shared" si="1911"/>
        <v>5604</v>
      </c>
      <c r="AL175" s="14">
        <f t="shared" si="1911"/>
        <v>5925</v>
      </c>
      <c r="AM175" s="1">
        <f t="shared" si="1911"/>
        <v>11934</v>
      </c>
      <c r="AN175" s="14">
        <f t="shared" si="1911"/>
        <v>2331</v>
      </c>
      <c r="AO175" s="1">
        <f t="shared" si="1911"/>
        <v>731</v>
      </c>
      <c r="AP175" s="14">
        <f t="shared" si="1911"/>
        <v>7879</v>
      </c>
      <c r="AQ175" s="1">
        <f t="shared" si="1911"/>
        <v>2301</v>
      </c>
      <c r="AR175" s="14">
        <f t="shared" si="1911"/>
        <v>9701</v>
      </c>
      <c r="AS175" s="1">
        <f t="shared" si="1911"/>
        <v>5701</v>
      </c>
      <c r="AT175" s="14">
        <f t="shared" si="1911"/>
        <v>5555</v>
      </c>
      <c r="AU175" s="1">
        <f t="shared" si="1911"/>
        <v>4301</v>
      </c>
      <c r="AV175" s="14">
        <f t="shared" si="1911"/>
        <v>5122</v>
      </c>
      <c r="AW175" s="1">
        <f t="shared" si="1911"/>
        <v>7184</v>
      </c>
      <c r="AX175" s="14">
        <f t="shared" si="1911"/>
        <v>3359</v>
      </c>
      <c r="AY175" s="1">
        <f t="shared" si="1911"/>
        <v>732</v>
      </c>
      <c r="AZ175" s="14">
        <f t="shared" si="1911"/>
        <v>8335</v>
      </c>
      <c r="BA175" s="1">
        <f t="shared" si="1911"/>
        <v>5091</v>
      </c>
      <c r="BB175" s="14">
        <f t="shared" si="1911"/>
        <v>5925</v>
      </c>
      <c r="BC175" s="1">
        <f t="shared" si="1911"/>
        <v>1980</v>
      </c>
      <c r="BD175" s="14">
        <f t="shared" si="1911"/>
        <v>8465</v>
      </c>
      <c r="BE175" s="1">
        <f t="shared" si="1911"/>
        <v>11681</v>
      </c>
      <c r="BF175" s="166">
        <f t="shared" si="1911"/>
        <v>73291</v>
      </c>
      <c r="BG175" s="167">
        <f t="shared" si="1911"/>
        <v>70404</v>
      </c>
      <c r="BI175" s="131" t="s">
        <v>27</v>
      </c>
      <c r="BJ175" s="123">
        <f>B175/B188</f>
        <v>3.5577667219458264E-2</v>
      </c>
      <c r="BK175" s="124">
        <f t="shared" ref="BK175" si="1912">C175/C188</f>
        <v>4.3341887653264896E-2</v>
      </c>
      <c r="BL175" s="125">
        <f t="shared" ref="BL175" si="1913">D175/D188</f>
        <v>3.868018286622938E-2</v>
      </c>
      <c r="BM175" s="126">
        <f t="shared" ref="BM175" si="1914">E175/E188</f>
        <v>3.8213730282159519E-2</v>
      </c>
      <c r="BN175" s="123">
        <f t="shared" ref="BN175" si="1915">F175/F188</f>
        <v>3.9417086917828539E-2</v>
      </c>
      <c r="BO175" s="124">
        <f t="shared" ref="BO175" si="1916">G175/G188</f>
        <v>3.7121622667802119E-2</v>
      </c>
      <c r="BP175" s="125">
        <f t="shared" ref="BP175" si="1917">H175/H188</f>
        <v>4.3373879641485279E-2</v>
      </c>
      <c r="BQ175" s="126">
        <f t="shared" ref="BQ175" si="1918">I175/I188</f>
        <v>4.4091837100182669E-2</v>
      </c>
      <c r="BR175" s="123">
        <f t="shared" ref="BR175" si="1919">J175/J188</f>
        <v>4.9251938407775475E-2</v>
      </c>
      <c r="BS175" s="124">
        <f t="shared" ref="BS175" si="1920">K175/K188</f>
        <v>3.6692397166120334E-2</v>
      </c>
      <c r="BT175" s="125">
        <f t="shared" ref="BT175" si="1921">L175/L188</f>
        <v>4.0397659263199895E-2</v>
      </c>
      <c r="BU175" s="123">
        <f t="shared" ref="BU175" si="1922">M175/M188</f>
        <v>3.6248369581702918E-2</v>
      </c>
      <c r="BV175" s="127">
        <f t="shared" ref="BV175" si="1923">N175/N188</f>
        <v>3.8825605647360824E-2</v>
      </c>
      <c r="BW175" s="128">
        <f t="shared" ref="BW175" si="1924">O175/O188</f>
        <v>3.5766263282760821E-2</v>
      </c>
      <c r="BX175" s="123">
        <f t="shared" ref="BX175" si="1925">P175/P188</f>
        <v>4.3770051725266809E-2</v>
      </c>
      <c r="BY175" s="124">
        <f t="shared" ref="BY175" si="1926">Q175/Q188</f>
        <v>3.7353255069370331E-2</v>
      </c>
      <c r="BZ175" s="125">
        <f t="shared" ref="BZ175" si="1927">R175/R188</f>
        <v>3.5829185800313468E-2</v>
      </c>
      <c r="CA175" s="126">
        <f t="shared" ref="CA175" si="1928">S175/S188</f>
        <v>4.0942826849359758E-2</v>
      </c>
      <c r="CB175" s="123">
        <f t="shared" ref="CB175" si="1929">T175/T188</f>
        <v>3.7986870897155363E-2</v>
      </c>
      <c r="CC175" s="124">
        <f t="shared" ref="CC175" si="1930">U175/U188</f>
        <v>3.5451680672268907E-2</v>
      </c>
      <c r="CD175" s="125">
        <f t="shared" ref="CD175" si="1931">V175/V188</f>
        <v>3.7258583690987127E-2</v>
      </c>
      <c r="CE175" s="126">
        <f t="shared" ref="CE175" si="1932">W175/W188</f>
        <v>4.0923447476652504E-2</v>
      </c>
      <c r="CF175" s="123">
        <f t="shared" ref="CF175" si="1933">X175/X188</f>
        <v>3.9404611602099807E-2</v>
      </c>
      <c r="CG175" s="124">
        <f t="shared" ref="CG175" si="1934">Y175/Y188</f>
        <v>3.4747562768912367E-2</v>
      </c>
      <c r="CH175" s="125">
        <f t="shared" ref="CH175" si="1935">Z175/Z188</f>
        <v>4.8139345700476927E-2</v>
      </c>
      <c r="CI175" s="123">
        <f t="shared" ref="CI175" si="1936">AA175/AA188</f>
        <v>5.2807123687190705E-2</v>
      </c>
      <c r="CJ175" s="129">
        <f t="shared" ref="CJ175" si="1937">AB175/AB188</f>
        <v>4.0648505748160008E-2</v>
      </c>
      <c r="CK175" s="130">
        <f t="shared" ref="CK175" si="1938">AC175/AC188</f>
        <v>4.1262453082687119E-2</v>
      </c>
    </row>
    <row r="176" spans="1:89" ht="13.8" thickTop="1" x14ac:dyDescent="0.25">
      <c r="A176" s="139" t="s">
        <v>28</v>
      </c>
      <c r="B176" s="194">
        <v>1622</v>
      </c>
      <c r="C176" s="188">
        <v>1958</v>
      </c>
      <c r="D176" s="189">
        <v>1043</v>
      </c>
      <c r="E176" s="190">
        <v>1023</v>
      </c>
      <c r="F176" s="187">
        <v>1082</v>
      </c>
      <c r="G176" s="191">
        <v>1202</v>
      </c>
      <c r="H176" s="189">
        <v>2285</v>
      </c>
      <c r="I176" s="190">
        <v>3023</v>
      </c>
      <c r="J176" s="187">
        <v>679</v>
      </c>
      <c r="K176" s="188">
        <v>327</v>
      </c>
      <c r="L176" s="189">
        <v>2047</v>
      </c>
      <c r="M176" s="187">
        <v>1102</v>
      </c>
      <c r="N176" s="192">
        <v>2584</v>
      </c>
      <c r="O176" s="195">
        <v>2085</v>
      </c>
      <c r="P176" s="187">
        <v>1534</v>
      </c>
      <c r="Q176" s="188">
        <v>1176</v>
      </c>
      <c r="R176" s="189">
        <v>1578</v>
      </c>
      <c r="S176" s="190">
        <v>1928</v>
      </c>
      <c r="T176" s="187">
        <v>676</v>
      </c>
      <c r="U176" s="191">
        <v>280</v>
      </c>
      <c r="V176" s="189">
        <v>2166</v>
      </c>
      <c r="W176" s="196">
        <v>1654</v>
      </c>
      <c r="X176" s="187">
        <v>1394</v>
      </c>
      <c r="Y176" s="191">
        <v>569</v>
      </c>
      <c r="Z176" s="189">
        <v>3185</v>
      </c>
      <c r="AA176" s="187">
        <v>3213</v>
      </c>
      <c r="AB176" s="162">
        <f t="shared" si="1605"/>
        <v>21875</v>
      </c>
      <c r="AC176" s="165">
        <f t="shared" si="1636"/>
        <v>19540</v>
      </c>
      <c r="BI176" s="139" t="s">
        <v>28</v>
      </c>
      <c r="BJ176" s="123">
        <f>B176/B188</f>
        <v>3.586511885019348E-2</v>
      </c>
      <c r="BK176" s="124">
        <f t="shared" ref="BK176" si="1939">C176/C188</f>
        <v>4.6525995627792034E-2</v>
      </c>
      <c r="BL176" s="125">
        <f t="shared" ref="BL176" si="1940">D176/D188</f>
        <v>4.1462929835022859E-2</v>
      </c>
      <c r="BM176" s="126">
        <f t="shared" ref="BM176" si="1941">E176/E188</f>
        <v>4.5456565207731614E-2</v>
      </c>
      <c r="BN176" s="123">
        <f t="shared" ref="BN176" si="1942">F176/F188</f>
        <v>4.0121625630376745E-2</v>
      </c>
      <c r="BO176" s="124">
        <f t="shared" ref="BO176" si="1943">G176/G188</f>
        <v>4.6527831539831227E-2</v>
      </c>
      <c r="BP176" s="125">
        <f t="shared" ref="BP176" si="1944">H176/H188</f>
        <v>4.5714628681177975E-2</v>
      </c>
      <c r="BQ176" s="126">
        <f t="shared" ref="BQ176" si="1945">I176/I188</f>
        <v>5.4138758551524051E-2</v>
      </c>
      <c r="BR176" s="123">
        <f t="shared" ref="BR176" si="1946">J176/J188</f>
        <v>7.4150922791307194E-2</v>
      </c>
      <c r="BS176" s="124">
        <f t="shared" ref="BS176" si="1947">K176/K188</f>
        <v>3.4577561594586019E-2</v>
      </c>
      <c r="BT176" s="125">
        <f t="shared" ref="BT176" si="1948">L176/L188</f>
        <v>6.8060912355366404E-2</v>
      </c>
      <c r="BU176" s="123">
        <f t="shared" ref="BU176" si="1949">M176/M188</f>
        <v>3.3427366760700093E-2</v>
      </c>
      <c r="BV176" s="127">
        <f t="shared" ref="BV176" si="1950">N176/N188</f>
        <v>5.1820952992138618E-2</v>
      </c>
      <c r="BW176" s="128">
        <f t="shared" ref="BW176" si="1951">O176/O188</f>
        <v>4.1567814350365835E-2</v>
      </c>
      <c r="BX176" s="123">
        <f t="shared" ref="BX176" si="1952">P176/P188</f>
        <v>5.0219341321285929E-2</v>
      </c>
      <c r="BY176" s="124">
        <f t="shared" ref="BY176" si="1953">Q176/Q188</f>
        <v>3.9220917822838847E-2</v>
      </c>
      <c r="BZ176" s="125">
        <f t="shared" ref="BZ176" si="1954">R176/R188</f>
        <v>4.3390986333764127E-2</v>
      </c>
      <c r="CA176" s="126">
        <f t="shared" ref="CA176" si="1955">S176/S188</f>
        <v>5.2415518038224182E-2</v>
      </c>
      <c r="CB176" s="123">
        <f t="shared" ref="CB176" si="1956">T176/T188</f>
        <v>5.9168490153172867E-2</v>
      </c>
      <c r="CC176" s="124">
        <f t="shared" ref="CC176" si="1957">U176/U188</f>
        <v>2.4509803921568627E-2</v>
      </c>
      <c r="CD176" s="125">
        <f t="shared" ref="CD176" si="1958">V176/V188</f>
        <v>5.8100858369098715E-2</v>
      </c>
      <c r="CE176" s="126">
        <f t="shared" ref="CE176" si="1959">W176/W188</f>
        <v>3.758322161376082E-2</v>
      </c>
      <c r="CF176" s="123">
        <f t="shared" ref="CF176" si="1960">X176/X188</f>
        <v>4.6315369792012756E-2</v>
      </c>
      <c r="CG176" s="124">
        <f t="shared" ref="CG176" si="1961">Y176/Y188</f>
        <v>3.0989597516475138E-2</v>
      </c>
      <c r="CH176" s="125">
        <f t="shared" ref="CH176" si="1962">Z176/Z188</f>
        <v>5.0803119965546394E-2</v>
      </c>
      <c r="CI176" s="123">
        <f t="shared" ref="CI176" si="1963">AA176/AA188</f>
        <v>4.9844091776422954E-2</v>
      </c>
      <c r="CJ176" s="129">
        <f t="shared" ref="CJ176" si="1964">AB176/AB188</f>
        <v>4.9175205355657566E-2</v>
      </c>
      <c r="CK176" s="130">
        <f t="shared" ref="CK176" si="1965">AC176/AC188</f>
        <v>4.4022295016964579E-2</v>
      </c>
    </row>
    <row r="177" spans="1:89" x14ac:dyDescent="0.25">
      <c r="A177" s="131" t="s">
        <v>29</v>
      </c>
      <c r="B177" s="197">
        <v>1977</v>
      </c>
      <c r="C177" s="181">
        <v>3503</v>
      </c>
      <c r="D177" s="182">
        <v>1606</v>
      </c>
      <c r="E177" s="183">
        <v>1547</v>
      </c>
      <c r="F177" s="180">
        <v>1503</v>
      </c>
      <c r="G177" s="184">
        <v>2164</v>
      </c>
      <c r="H177" s="182">
        <v>2686</v>
      </c>
      <c r="I177" s="183">
        <v>4702</v>
      </c>
      <c r="J177" s="180">
        <v>924</v>
      </c>
      <c r="K177" s="181">
        <v>391</v>
      </c>
      <c r="L177" s="182">
        <v>2766</v>
      </c>
      <c r="M177" s="180">
        <v>1161</v>
      </c>
      <c r="N177" s="185">
        <v>3754</v>
      </c>
      <c r="O177" s="198">
        <v>2495</v>
      </c>
      <c r="P177" s="180">
        <v>2293</v>
      </c>
      <c r="Q177" s="181">
        <v>1497</v>
      </c>
      <c r="R177" s="182">
        <v>2196</v>
      </c>
      <c r="S177" s="183">
        <v>2647</v>
      </c>
      <c r="T177" s="180">
        <v>1297</v>
      </c>
      <c r="U177" s="184">
        <v>344</v>
      </c>
      <c r="V177" s="182">
        <v>3046</v>
      </c>
      <c r="W177" s="199">
        <v>2152</v>
      </c>
      <c r="X177" s="180">
        <v>2242</v>
      </c>
      <c r="Y177" s="184">
        <v>723</v>
      </c>
      <c r="Z177" s="182">
        <v>3709</v>
      </c>
      <c r="AA177" s="180">
        <v>4872</v>
      </c>
      <c r="AB177" s="162">
        <f t="shared" si="1605"/>
        <v>29999</v>
      </c>
      <c r="AC177" s="165">
        <f t="shared" si="1636"/>
        <v>28198</v>
      </c>
      <c r="BI177" s="131" t="s">
        <v>29</v>
      </c>
      <c r="BJ177" s="123">
        <f>B177/B188</f>
        <v>4.3714759535655061E-2</v>
      </c>
      <c r="BK177" s="124">
        <f t="shared" ref="BK177" si="1966">C177/C188</f>
        <v>8.323828533409372E-2</v>
      </c>
      <c r="BL177" s="125">
        <f t="shared" ref="BL177" si="1967">D177/D188</f>
        <v>6.3844166169747571E-2</v>
      </c>
      <c r="BM177" s="126">
        <f t="shared" ref="BM177" si="1968">E177/E188</f>
        <v>6.8740279937791596E-2</v>
      </c>
      <c r="BN177" s="123">
        <f t="shared" ref="BN177" si="1969">F177/F188</f>
        <v>5.5732720261050132E-2</v>
      </c>
      <c r="BO177" s="124">
        <f t="shared" ref="BO177" si="1970">G177/G188</f>
        <v>8.3765580243090498E-2</v>
      </c>
      <c r="BP177" s="125">
        <f t="shared" ref="BP177" si="1971">H177/H188</f>
        <v>5.3737195902688863E-2</v>
      </c>
      <c r="BQ177" s="126">
        <f t="shared" ref="BQ177" si="1972">I177/I188</f>
        <v>8.4207887101973564E-2</v>
      </c>
      <c r="BR177" s="123">
        <f t="shared" ref="BR177" si="1973">J177/J188</f>
        <v>0.10090641039641804</v>
      </c>
      <c r="BS177" s="124">
        <f t="shared" ref="BS177" si="1974">K177/K188</f>
        <v>4.1345035423495824E-2</v>
      </c>
      <c r="BT177" s="125">
        <f t="shared" ref="BT177" si="1975">L177/L188</f>
        <v>9.1967016890543957E-2</v>
      </c>
      <c r="BU177" s="123">
        <f t="shared" ref="BU177" si="1976">M177/M188</f>
        <v>3.5217035217035217E-2</v>
      </c>
      <c r="BV177" s="127">
        <f t="shared" ref="BV177" si="1977">N177/N188</f>
        <v>7.528477458687631E-2</v>
      </c>
      <c r="BW177" s="128">
        <f t="shared" ref="BW177" si="1978">O177/O188</f>
        <v>4.9741821009190772E-2</v>
      </c>
      <c r="BX177" s="123">
        <f t="shared" ref="BX177" si="1979">P177/P188</f>
        <v>7.5067111896811367E-2</v>
      </c>
      <c r="BY177" s="124">
        <f t="shared" ref="BY177" si="1980">Q177/Q188</f>
        <v>4.9926627534685165E-2</v>
      </c>
      <c r="BZ177" s="125">
        <f t="shared" ref="BZ177" si="1981">R177/R188</f>
        <v>6.0384414441664147E-2</v>
      </c>
      <c r="CA177" s="126">
        <f t="shared" ref="CA177" si="1982">S177/S188</f>
        <v>7.1962591414512139E-2</v>
      </c>
      <c r="CB177" s="123">
        <f t="shared" ref="CB177" si="1983">T177/T188</f>
        <v>0.11352297592997812</v>
      </c>
      <c r="CC177" s="124">
        <f t="shared" ref="CC177" si="1984">U177/U188</f>
        <v>3.0112044817927171E-2</v>
      </c>
      <c r="CD177" s="125">
        <f t="shared" ref="CD177" si="1985">V177/V188</f>
        <v>8.1706008583690981E-2</v>
      </c>
      <c r="CE177" s="126">
        <f t="shared" ref="CE177" si="1986">W177/W188</f>
        <v>4.8899088822740806E-2</v>
      </c>
      <c r="CF177" s="123">
        <f t="shared" ref="CF177" si="1987">X177/X188</f>
        <v>7.4489999335504015E-2</v>
      </c>
      <c r="CG177" s="124">
        <f t="shared" ref="CG177" si="1988">Y177/Y188</f>
        <v>3.9376940253798814E-2</v>
      </c>
      <c r="CH177" s="125">
        <f t="shared" ref="CH177" si="1989">Z177/Z188</f>
        <v>5.9161309875105671E-2</v>
      </c>
      <c r="CI177" s="123">
        <f t="shared" ref="CI177" si="1990">AA177/AA188</f>
        <v>7.558058360869363E-2</v>
      </c>
      <c r="CJ177" s="129">
        <f t="shared" ref="CJ177" si="1991">AB177/AB188</f>
        <v>6.7438033621228397E-2</v>
      </c>
      <c r="CK177" s="130">
        <f t="shared" ref="CK177" si="1992">AC177/AC188</f>
        <v>6.3528181928780306E-2</v>
      </c>
    </row>
    <row r="178" spans="1:89" x14ac:dyDescent="0.25">
      <c r="A178" s="139" t="s">
        <v>30</v>
      </c>
      <c r="B178" s="280">
        <v>2178</v>
      </c>
      <c r="C178" s="267">
        <v>4507</v>
      </c>
      <c r="D178" s="268">
        <v>1987</v>
      </c>
      <c r="E178" s="269">
        <v>1701</v>
      </c>
      <c r="F178" s="266">
        <v>1523</v>
      </c>
      <c r="G178" s="270">
        <v>2722</v>
      </c>
      <c r="H178" s="268">
        <v>2961</v>
      </c>
      <c r="I178" s="269">
        <v>6045</v>
      </c>
      <c r="J178" s="266">
        <v>1339</v>
      </c>
      <c r="K178" s="267">
        <v>376</v>
      </c>
      <c r="L178" s="268">
        <v>3900</v>
      </c>
      <c r="M178" s="266">
        <v>1198</v>
      </c>
      <c r="N178" s="271">
        <v>4487</v>
      </c>
      <c r="O178" s="281">
        <v>2888</v>
      </c>
      <c r="P178" s="266">
        <v>2686</v>
      </c>
      <c r="Q178" s="267">
        <v>1920</v>
      </c>
      <c r="R178" s="268">
        <v>2545</v>
      </c>
      <c r="S178" s="269">
        <v>3272</v>
      </c>
      <c r="T178" s="266">
        <v>1765</v>
      </c>
      <c r="U178" s="270">
        <v>389</v>
      </c>
      <c r="V178" s="268">
        <v>3761</v>
      </c>
      <c r="W178" s="282">
        <v>2524</v>
      </c>
      <c r="X178" s="266">
        <v>3156</v>
      </c>
      <c r="Y178" s="270">
        <v>962</v>
      </c>
      <c r="Z178" s="268">
        <v>4221</v>
      </c>
      <c r="AA178" s="266">
        <v>5384</v>
      </c>
      <c r="AB178" s="286">
        <f t="shared" si="1605"/>
        <v>36509</v>
      </c>
      <c r="AC178" s="287">
        <f t="shared" si="1636"/>
        <v>33888</v>
      </c>
      <c r="BI178" s="139" t="s">
        <v>30</v>
      </c>
      <c r="BJ178" s="123">
        <f>B178/B188</f>
        <v>4.8159203980099499E-2</v>
      </c>
      <c r="BK178" s="124">
        <f t="shared" ref="BK178" si="1993">C178/C188</f>
        <v>0.10709533314323734</v>
      </c>
      <c r="BL178" s="125">
        <f t="shared" ref="BL178" si="1994">D178/D188</f>
        <v>7.8990260385609218E-2</v>
      </c>
      <c r="BM178" s="126">
        <f t="shared" ref="BM178" si="1995">E178/E188</f>
        <v>7.5583203732503892E-2</v>
      </c>
      <c r="BN178" s="123">
        <f t="shared" ref="BN178" si="1996">F178/F188</f>
        <v>5.6474339958469295E-2</v>
      </c>
      <c r="BO178" s="124">
        <f t="shared" ref="BO178" si="1997">G178/G188</f>
        <v>0.10536502283812031</v>
      </c>
      <c r="BP178" s="125">
        <f t="shared" ref="BP178" si="1998">H178/H188</f>
        <v>5.9238956466069144E-2</v>
      </c>
      <c r="BQ178" s="126">
        <f t="shared" ref="BQ178" si="1999">I178/I188</f>
        <v>0.10825960815215445</v>
      </c>
      <c r="BR178" s="123">
        <f t="shared" ref="BR178" si="2000">J178/J188</f>
        <v>0.14622693021732008</v>
      </c>
      <c r="BS178" s="124">
        <f t="shared" ref="BS178" si="2001">K178/K188</f>
        <v>3.9758908744845091E-2</v>
      </c>
      <c r="BT178" s="125">
        <f t="shared" ref="BT178" si="2002">L178/L188</f>
        <v>0.12967149886953053</v>
      </c>
      <c r="BU178" s="123">
        <f t="shared" ref="BU178" si="2003">M178/M188</f>
        <v>3.6339369672703008E-2</v>
      </c>
      <c r="BV178" s="127">
        <f t="shared" ref="BV178" si="2004">N178/N188</f>
        <v>8.9984758543237606E-2</v>
      </c>
      <c r="BW178" s="128">
        <f t="shared" ref="BW178" si="2005">O178/O188</f>
        <v>5.7576905440698579E-2</v>
      </c>
      <c r="BX178" s="123">
        <f t="shared" ref="BX178" si="2006">P178/P188</f>
        <v>8.7932953578209919E-2</v>
      </c>
      <c r="BY178" s="124">
        <f t="shared" ref="BY178" si="2007">Q178/Q188</f>
        <v>6.4034151547491994E-2</v>
      </c>
      <c r="BZ178" s="125">
        <f t="shared" ref="BZ178" si="2008">R178/R188</f>
        <v>6.9981026755025155E-2</v>
      </c>
      <c r="CA178" s="126">
        <f t="shared" ref="CA178" si="2009">S178/S188</f>
        <v>8.8954136421716554E-2</v>
      </c>
      <c r="CB178" s="123">
        <f t="shared" ref="CB178" si="2010">T178/T188</f>
        <v>0.15448577680525163</v>
      </c>
      <c r="CC178" s="124">
        <f t="shared" ref="CC178" si="2011">U178/U188</f>
        <v>3.4051120448179269E-2</v>
      </c>
      <c r="CD178" s="125">
        <f t="shared" ref="CD178" si="2012">V178/V188</f>
        <v>0.10088519313304721</v>
      </c>
      <c r="CE178" s="126">
        <f t="shared" ref="CE178" si="2013">W178/W188</f>
        <v>5.7351905292099346E-2</v>
      </c>
      <c r="CF178" s="123">
        <f t="shared" ref="CF178" si="2014">X178/X188</f>
        <v>0.10485746561233304</v>
      </c>
      <c r="CG178" s="124">
        <f t="shared" ref="CG178" si="2015">Y178/Y188</f>
        <v>5.2393660476008935E-2</v>
      </c>
      <c r="CH178" s="125">
        <f t="shared" ref="CH178" si="2016">Z178/Z188</f>
        <v>6.7328090855438408E-2</v>
      </c>
      <c r="CI178" s="123">
        <f t="shared" ref="CI178" si="2017">AA178/AA188</f>
        <v>8.3523370720280474E-2</v>
      </c>
      <c r="CJ178" s="129">
        <f t="shared" ref="CJ178" si="2018">AB178/AB188</f>
        <v>8.2072574735072096E-2</v>
      </c>
      <c r="CK178" s="130">
        <f t="shared" ref="CK178" si="2019">AC178/AC188</f>
        <v>7.6347366096975219E-2</v>
      </c>
    </row>
    <row r="179" spans="1:89" x14ac:dyDescent="0.25">
      <c r="A179" s="131" t="s">
        <v>31</v>
      </c>
      <c r="B179" s="283">
        <v>2190</v>
      </c>
      <c r="C179" s="274">
        <v>5030</v>
      </c>
      <c r="D179" s="275">
        <v>1534</v>
      </c>
      <c r="E179" s="276">
        <v>1926</v>
      </c>
      <c r="F179" s="273">
        <v>1282</v>
      </c>
      <c r="G179" s="277">
        <v>2882</v>
      </c>
      <c r="H179" s="275">
        <v>2964</v>
      </c>
      <c r="I179" s="276">
        <v>5889</v>
      </c>
      <c r="J179" s="273">
        <v>992</v>
      </c>
      <c r="K179" s="274">
        <v>355</v>
      </c>
      <c r="L179" s="275">
        <v>3979</v>
      </c>
      <c r="M179" s="273">
        <v>1103</v>
      </c>
      <c r="N179" s="278">
        <v>5214</v>
      </c>
      <c r="O179" s="284">
        <v>2813</v>
      </c>
      <c r="P179" s="273">
        <v>2869</v>
      </c>
      <c r="Q179" s="274">
        <v>2381</v>
      </c>
      <c r="R179" s="275">
        <v>2577</v>
      </c>
      <c r="S179" s="276">
        <v>3912</v>
      </c>
      <c r="T179" s="273">
        <v>1594</v>
      </c>
      <c r="U179" s="277">
        <v>343</v>
      </c>
      <c r="V179" s="275">
        <v>4574</v>
      </c>
      <c r="W179" s="285">
        <v>2567</v>
      </c>
      <c r="X179" s="273">
        <v>2769</v>
      </c>
      <c r="Y179" s="277">
        <v>1018</v>
      </c>
      <c r="Z179" s="275">
        <v>4244</v>
      </c>
      <c r="AA179" s="273">
        <v>6297</v>
      </c>
      <c r="AB179" s="286">
        <f t="shared" si="1605"/>
        <v>36782</v>
      </c>
      <c r="AC179" s="287">
        <f t="shared" si="1636"/>
        <v>36516</v>
      </c>
      <c r="BI179" s="131" t="s">
        <v>31</v>
      </c>
      <c r="BJ179" s="123">
        <f>B179/B188</f>
        <v>4.8424543946932005E-2</v>
      </c>
      <c r="BK179" s="124">
        <f t="shared" ref="BK179" si="2020">C179/C188</f>
        <v>0.11952285904381713</v>
      </c>
      <c r="BL179" s="125">
        <f t="shared" ref="BL179" si="2021">D179/D188</f>
        <v>6.0981912144702839E-2</v>
      </c>
      <c r="BM179" s="126">
        <f t="shared" ref="BM179" si="2022">E179/E188</f>
        <v>8.5580982003999106E-2</v>
      </c>
      <c r="BN179" s="123">
        <f t="shared" ref="BN179" si="2023">F179/F188</f>
        <v>4.7537822604568375E-2</v>
      </c>
      <c r="BO179" s="124">
        <f t="shared" ref="BO179" si="2024">G179/G188</f>
        <v>0.11155841139583494</v>
      </c>
      <c r="BP179" s="125">
        <f t="shared" ref="BP179" si="2025">H179/H188</f>
        <v>5.9298975672215107E-2</v>
      </c>
      <c r="BQ179" s="126">
        <f t="shared" ref="BQ179" si="2026">I179/I188</f>
        <v>0.105465811812744</v>
      </c>
      <c r="BR179" s="123">
        <f t="shared" ref="BR179" si="2027">J179/J188</f>
        <v>0.10833242328273451</v>
      </c>
      <c r="BS179" s="124">
        <f t="shared" ref="BS179" si="2028">K179/K188</f>
        <v>3.7538331394734059E-2</v>
      </c>
      <c r="BT179" s="125">
        <f t="shared" ref="BT179" si="2029">L179/L188</f>
        <v>0.13229817794919538</v>
      </c>
      <c r="BU179" s="123">
        <f t="shared" ref="BU179" si="2030">M179/M188</f>
        <v>3.3457700124366788E-2</v>
      </c>
      <c r="BV179" s="127">
        <f t="shared" ref="BV179" si="2031">N179/N188</f>
        <v>0.10456441520936949</v>
      </c>
      <c r="BW179" s="128">
        <f t="shared" ref="BW179" si="2032">O179/O188</f>
        <v>5.6081660320181824E-2</v>
      </c>
      <c r="BX179" s="123">
        <f t="shared" ref="BX179" si="2033">P179/P188</f>
        <v>9.3923918025273362E-2</v>
      </c>
      <c r="BY179" s="124">
        <f t="shared" ref="BY179" si="2034">Q179/Q188</f>
        <v>7.9409018143009602E-2</v>
      </c>
      <c r="BZ179" s="125">
        <f t="shared" ref="BZ179" si="2035">R179/R188</f>
        <v>7.0860945362553968E-2</v>
      </c>
      <c r="CA179" s="126">
        <f t="shared" ref="CA179" si="2036">S179/S188</f>
        <v>0.10635347850909388</v>
      </c>
      <c r="CB179" s="123">
        <f t="shared" ref="CB179" si="2037">T179/T188</f>
        <v>0.13951859956236323</v>
      </c>
      <c r="CC179" s="124">
        <f t="shared" ref="CC179" si="2038">U179/U188</f>
        <v>3.002450980392157E-2</v>
      </c>
      <c r="CD179" s="125">
        <f t="shared" ref="CD179" si="2039">V179/V188</f>
        <v>0.1226931330472103</v>
      </c>
      <c r="CE179" s="126">
        <f t="shared" ref="CE179" si="2040">W179/W188</f>
        <v>5.8328978163557456E-2</v>
      </c>
      <c r="CF179" s="123">
        <f t="shared" ref="CF179" si="2041">X179/X188</f>
        <v>9.1999468403216156E-2</v>
      </c>
      <c r="CG179" s="124">
        <f t="shared" ref="CG179" si="2042">Y179/Y188</f>
        <v>5.544360328958118E-2</v>
      </c>
      <c r="CH179" s="125">
        <f t="shared" ref="CH179" si="2043">Z179/Z188</f>
        <v>6.7694957969789291E-2</v>
      </c>
      <c r="CI179" s="123">
        <f t="shared" ref="CI179" si="2044">AA179/AA188</f>
        <v>9.7686973518871872E-2</v>
      </c>
      <c r="CJ179" s="129">
        <f t="shared" ref="CJ179" si="2045">AB179/AB188</f>
        <v>8.2686281297910696E-2</v>
      </c>
      <c r="CK179" s="130">
        <f t="shared" ref="CK179" si="2046">AC179/AC188</f>
        <v>8.2268071895572087E-2</v>
      </c>
    </row>
    <row r="180" spans="1:89" x14ac:dyDescent="0.25">
      <c r="A180" s="139" t="s">
        <v>32</v>
      </c>
      <c r="B180" s="194">
        <v>2570</v>
      </c>
      <c r="C180" s="188">
        <v>3810</v>
      </c>
      <c r="D180" s="189">
        <v>1201</v>
      </c>
      <c r="E180" s="190">
        <v>1530</v>
      </c>
      <c r="F180" s="187">
        <v>1021</v>
      </c>
      <c r="G180" s="191">
        <v>2193</v>
      </c>
      <c r="H180" s="189">
        <v>2918</v>
      </c>
      <c r="I180" s="190">
        <v>4902</v>
      </c>
      <c r="J180" s="187">
        <v>642</v>
      </c>
      <c r="K180" s="188">
        <v>285</v>
      </c>
      <c r="L180" s="189">
        <v>3059</v>
      </c>
      <c r="M180" s="187">
        <v>1101</v>
      </c>
      <c r="N180" s="192">
        <v>3886</v>
      </c>
      <c r="O180" s="195">
        <v>2791</v>
      </c>
      <c r="P180" s="187">
        <v>1969</v>
      </c>
      <c r="Q180" s="188">
        <v>2217</v>
      </c>
      <c r="R180" s="189">
        <v>2141</v>
      </c>
      <c r="S180" s="190">
        <v>2905</v>
      </c>
      <c r="T180" s="187">
        <v>1304</v>
      </c>
      <c r="U180" s="191">
        <v>294</v>
      </c>
      <c r="V180" s="189">
        <v>3949</v>
      </c>
      <c r="W180" s="196">
        <v>2143</v>
      </c>
      <c r="X180" s="187">
        <v>2324</v>
      </c>
      <c r="Y180" s="191">
        <v>886</v>
      </c>
      <c r="Z180" s="189">
        <v>4148</v>
      </c>
      <c r="AA180" s="187">
        <v>4137</v>
      </c>
      <c r="AB180" s="162">
        <f t="shared" si="1605"/>
        <v>31132</v>
      </c>
      <c r="AC180" s="165">
        <f t="shared" si="1636"/>
        <v>29194</v>
      </c>
      <c r="BI180" s="139" t="s">
        <v>32</v>
      </c>
      <c r="BJ180" s="123">
        <f>B180/B188</f>
        <v>5.6826976229961301E-2</v>
      </c>
      <c r="BK180" s="124">
        <f t="shared" ref="BK180" si="2047">C180/C188</f>
        <v>9.0533219275734239E-2</v>
      </c>
      <c r="BL180" s="125">
        <f t="shared" ref="BL180" si="2048">D180/D188</f>
        <v>4.7743987278870997E-2</v>
      </c>
      <c r="BM180" s="126">
        <f t="shared" ref="BM180" si="2049">E180/E188</f>
        <v>6.7984892246167522E-2</v>
      </c>
      <c r="BN180" s="123">
        <f t="shared" ref="BN180" si="2050">F180/F188</f>
        <v>3.7859685553248291E-2</v>
      </c>
      <c r="BO180" s="124">
        <f t="shared" ref="BO180" si="2051">G180/G188</f>
        <v>8.4888131919176282E-2</v>
      </c>
      <c r="BP180" s="125">
        <f t="shared" ref="BP180" si="2052">H180/H188</f>
        <v>5.8378681177976954E-2</v>
      </c>
      <c r="BQ180" s="126">
        <f t="shared" ref="BQ180" si="2053">I180/I188</f>
        <v>8.77896772807049E-2</v>
      </c>
      <c r="BR180" s="123">
        <f t="shared" ref="BR180" si="2054">J180/J188</f>
        <v>7.0110298132576174E-2</v>
      </c>
      <c r="BS180" s="124">
        <f t="shared" ref="BS180" si="2055">K180/K188</f>
        <v>3.0136406894363962E-2</v>
      </c>
      <c r="BT180" s="125">
        <f t="shared" ref="BT180" si="2056">L180/L188</f>
        <v>0.10170900385689587</v>
      </c>
      <c r="BU180" s="123">
        <f t="shared" ref="BU180" si="2057">M180/M188</f>
        <v>3.3397033397033399E-2</v>
      </c>
      <c r="BV180" s="127">
        <f t="shared" ref="BV180" si="2058">N180/N188</f>
        <v>7.7931974971923626E-2</v>
      </c>
      <c r="BW180" s="128">
        <f t="shared" ref="BW180" si="2059">O180/O188</f>
        <v>5.5643055084830237E-2</v>
      </c>
      <c r="BX180" s="123">
        <f t="shared" ref="BX180" si="2060">P180/P188</f>
        <v>6.4460158449551497E-2</v>
      </c>
      <c r="BY180" s="124">
        <f t="shared" ref="BY180" si="2061">Q180/Q188</f>
        <v>7.3939434364994658E-2</v>
      </c>
      <c r="BZ180" s="125">
        <f t="shared" ref="BZ180" si="2062">R180/R188</f>
        <v>5.8872054334974014E-2</v>
      </c>
      <c r="CA180" s="126">
        <f t="shared" ref="CA180" si="2063">S180/S188</f>
        <v>7.8976701193486126E-2</v>
      </c>
      <c r="CB180" s="123">
        <f t="shared" ref="CB180" si="2064">T180/T188</f>
        <v>0.11413566739606126</v>
      </c>
      <c r="CC180" s="124">
        <f t="shared" ref="CC180" si="2065">U180/U188</f>
        <v>2.5735294117647058E-2</v>
      </c>
      <c r="CD180" s="125">
        <f t="shared" ref="CD180" si="2066">V180/V188</f>
        <v>0.10592811158798283</v>
      </c>
      <c r="CE180" s="126">
        <f t="shared" ref="CE180" si="2067">W180/W188</f>
        <v>4.8694585198482132E-2</v>
      </c>
      <c r="CF180" s="123">
        <f t="shared" ref="CF180" si="2068">X180/X188</f>
        <v>7.7214432852681245E-2</v>
      </c>
      <c r="CG180" s="124">
        <f t="shared" ref="CG180" si="2069">Y180/Y188</f>
        <v>4.8254452371875173E-2</v>
      </c>
      <c r="CH180" s="125">
        <f t="shared" ref="CH180" si="2070">Z180/Z188</f>
        <v>6.6163686535976901E-2</v>
      </c>
      <c r="CI180" s="123">
        <f t="shared" ref="CI180" si="2071">AA180/AA188</f>
        <v>6.4178340391864847E-2</v>
      </c>
      <c r="CJ180" s="129">
        <f t="shared" ref="CJ180" si="2072">AB180/AB188</f>
        <v>6.9985028257478002E-2</v>
      </c>
      <c r="CK180" s="130">
        <f t="shared" ref="CK180" si="2073">AC180/AC188</f>
        <v>6.577210239126223E-2</v>
      </c>
    </row>
    <row r="181" spans="1:89" x14ac:dyDescent="0.25">
      <c r="A181" s="131" t="s">
        <v>33</v>
      </c>
      <c r="B181" s="197">
        <v>2534</v>
      </c>
      <c r="C181" s="181">
        <v>4095</v>
      </c>
      <c r="D181" s="182">
        <v>1015</v>
      </c>
      <c r="E181" s="183">
        <v>1845</v>
      </c>
      <c r="F181" s="180">
        <v>966</v>
      </c>
      <c r="G181" s="184">
        <v>2317</v>
      </c>
      <c r="H181" s="182">
        <v>2965</v>
      </c>
      <c r="I181" s="183">
        <v>4713</v>
      </c>
      <c r="J181" s="180">
        <v>580</v>
      </c>
      <c r="K181" s="181">
        <v>239</v>
      </c>
      <c r="L181" s="182">
        <v>2469</v>
      </c>
      <c r="M181" s="180">
        <v>1476</v>
      </c>
      <c r="N181" s="185">
        <v>3420</v>
      </c>
      <c r="O181" s="198">
        <v>3054</v>
      </c>
      <c r="P181" s="180">
        <v>1634</v>
      </c>
      <c r="Q181" s="181">
        <v>2269</v>
      </c>
      <c r="R181" s="182">
        <v>1635</v>
      </c>
      <c r="S181" s="183">
        <v>2897</v>
      </c>
      <c r="T181" s="180">
        <v>806</v>
      </c>
      <c r="U181" s="184">
        <v>421</v>
      </c>
      <c r="V181" s="182">
        <v>3837</v>
      </c>
      <c r="W181" s="199">
        <v>2634</v>
      </c>
      <c r="X181" s="180">
        <v>1559</v>
      </c>
      <c r="Y181" s="184">
        <v>1085</v>
      </c>
      <c r="Z181" s="182">
        <v>3216</v>
      </c>
      <c r="AA181" s="180">
        <v>5087</v>
      </c>
      <c r="AB181" s="162">
        <f t="shared" si="1605"/>
        <v>26636</v>
      </c>
      <c r="AC181" s="165">
        <f t="shared" si="1636"/>
        <v>32132</v>
      </c>
      <c r="BI181" s="131" t="s">
        <v>33</v>
      </c>
      <c r="BJ181" s="123">
        <f>B181/B188</f>
        <v>5.6030956329463789E-2</v>
      </c>
      <c r="BK181" s="124">
        <f t="shared" ref="BK181" si="2074">C181/C188</f>
        <v>9.730538922155689E-2</v>
      </c>
      <c r="BL181" s="125">
        <f t="shared" ref="BL181" si="2075">D181/D188</f>
        <v>4.0349831047505468E-2</v>
      </c>
      <c r="BM181" s="126">
        <f t="shared" ref="BM181" si="2076">E181/E188</f>
        <v>8.1981781826260827E-2</v>
      </c>
      <c r="BN181" s="123">
        <f t="shared" ref="BN181" si="2077">F181/F188</f>
        <v>3.5820231385345597E-2</v>
      </c>
      <c r="BO181" s="124">
        <f t="shared" ref="BO181" si="2078">G181/G188</f>
        <v>8.968800805140513E-2</v>
      </c>
      <c r="BP181" s="125">
        <f t="shared" ref="BP181" si="2079">H181/H188</f>
        <v>5.9318982074263761E-2</v>
      </c>
      <c r="BQ181" s="126">
        <f t="shared" ref="BQ181" si="2080">I181/I188</f>
        <v>8.4404885561803783E-2</v>
      </c>
      <c r="BR181" s="123">
        <f t="shared" ref="BR181" si="2081">J181/J188</f>
        <v>6.3339521677405267E-2</v>
      </c>
      <c r="BS181" s="124">
        <f t="shared" ref="BS181" si="2082">K181/K188</f>
        <v>2.5272285079835043E-2</v>
      </c>
      <c r="BT181" s="125">
        <f t="shared" ref="BT181" si="2083">L181/L188</f>
        <v>8.2092033515095086E-2</v>
      </c>
      <c r="BU181" s="123">
        <f t="shared" ref="BU181" si="2084">M181/M188</f>
        <v>4.4772044772044772E-2</v>
      </c>
      <c r="BV181" s="127">
        <f t="shared" ref="BV181" si="2085">N181/N188</f>
        <v>6.8586555430771703E-2</v>
      </c>
      <c r="BW181" s="128">
        <f t="shared" ref="BW181" si="2086">O181/O188</f>
        <v>6.0886381307442332E-2</v>
      </c>
      <c r="BX181" s="123">
        <f t="shared" ref="BX181" si="2087">P181/P188</f>
        <v>5.3493092385255028E-2</v>
      </c>
      <c r="BY181" s="124">
        <f t="shared" ref="BY181" si="2088">Q181/Q188</f>
        <v>7.567369263607257E-2</v>
      </c>
      <c r="BZ181" s="125">
        <f t="shared" ref="BZ181" si="2089">R181/R188</f>
        <v>4.4958341353424809E-2</v>
      </c>
      <c r="CA181" s="126">
        <f t="shared" ref="CA181" si="2090">S181/S188</f>
        <v>7.8759209417393908E-2</v>
      </c>
      <c r="CB181" s="123">
        <f t="shared" ref="CB181" si="2091">T181/T188</f>
        <v>7.0547045951859955E-2</v>
      </c>
      <c r="CC181" s="124">
        <f t="shared" ref="CC181" si="2092">U181/U188</f>
        <v>3.6852240896358544E-2</v>
      </c>
      <c r="CD181" s="125">
        <f t="shared" ref="CD181" si="2093">V181/V188</f>
        <v>0.10292381974248926</v>
      </c>
      <c r="CE181" s="126">
        <f t="shared" ref="CE181" si="2094">W181/W188</f>
        <v>5.9851394033038699E-2</v>
      </c>
      <c r="CF181" s="123">
        <f t="shared" ref="CF181" si="2095">X181/X188</f>
        <v>5.1797461625357165E-2</v>
      </c>
      <c r="CG181" s="124">
        <f t="shared" ref="CG181" si="2096">Y181/Y188</f>
        <v>5.9092642012962257E-2</v>
      </c>
      <c r="CH181" s="125">
        <f t="shared" ref="CH181" si="2097">Z181/Z188</f>
        <v>5.1297593032714979E-2</v>
      </c>
      <c r="CI181" s="123">
        <f t="shared" ref="CI181" si="2098">AA181/AA188</f>
        <v>7.8915933665317017E-2</v>
      </c>
      <c r="CJ181" s="129">
        <f t="shared" ref="CJ181" si="2099">AB181/AB188</f>
        <v>5.9877978050436341E-2</v>
      </c>
      <c r="CK181" s="130">
        <f t="shared" ref="CK181" si="2100">AC181/AC188</f>
        <v>7.239121716914565E-2</v>
      </c>
    </row>
    <row r="182" spans="1:89" x14ac:dyDescent="0.25">
      <c r="A182" s="139" t="s">
        <v>34</v>
      </c>
      <c r="B182" s="194">
        <v>1174</v>
      </c>
      <c r="C182" s="188">
        <v>2569</v>
      </c>
      <c r="D182" s="189">
        <v>555</v>
      </c>
      <c r="E182" s="190">
        <v>1518</v>
      </c>
      <c r="F182" s="187">
        <v>427</v>
      </c>
      <c r="G182" s="191">
        <v>1825</v>
      </c>
      <c r="H182" s="189">
        <v>2216</v>
      </c>
      <c r="I182" s="190">
        <v>3110</v>
      </c>
      <c r="J182" s="187">
        <v>515</v>
      </c>
      <c r="K182" s="188">
        <v>140</v>
      </c>
      <c r="L182" s="189">
        <v>1603</v>
      </c>
      <c r="M182" s="187">
        <v>1037</v>
      </c>
      <c r="N182" s="192">
        <v>2533</v>
      </c>
      <c r="O182" s="195">
        <v>2527</v>
      </c>
      <c r="P182" s="187">
        <v>1019</v>
      </c>
      <c r="Q182" s="188">
        <v>1868</v>
      </c>
      <c r="R182" s="189">
        <v>1371</v>
      </c>
      <c r="S182" s="190">
        <v>2082</v>
      </c>
      <c r="T182" s="187">
        <v>510</v>
      </c>
      <c r="U182" s="191">
        <v>328</v>
      </c>
      <c r="V182" s="189">
        <v>3210</v>
      </c>
      <c r="W182" s="196">
        <v>1982</v>
      </c>
      <c r="X182" s="187">
        <v>1153</v>
      </c>
      <c r="Y182" s="191">
        <v>841</v>
      </c>
      <c r="Z182" s="189">
        <v>2446</v>
      </c>
      <c r="AA182" s="187">
        <v>3680</v>
      </c>
      <c r="AB182" s="162">
        <f t="shared" si="1605"/>
        <v>18732</v>
      </c>
      <c r="AC182" s="165">
        <f t="shared" si="1636"/>
        <v>23507</v>
      </c>
      <c r="BI182" s="139" t="s">
        <v>34</v>
      </c>
      <c r="BJ182" s="123">
        <f>B182/B188</f>
        <v>2.5959093421779988E-2</v>
      </c>
      <c r="BK182" s="124">
        <f t="shared" ref="BK182" si="2101">C182/C188</f>
        <v>6.1044577511643383E-2</v>
      </c>
      <c r="BL182" s="125">
        <f t="shared" ref="BL182" si="2102">D182/D188</f>
        <v>2.2063208109719738E-2</v>
      </c>
      <c r="BM182" s="126">
        <f t="shared" ref="BM182" si="2103">E182/E188</f>
        <v>6.7451677405021102E-2</v>
      </c>
      <c r="BN182" s="123">
        <f t="shared" ref="BN182" si="2104">F182/F188</f>
        <v>1.5833580539899139E-2</v>
      </c>
      <c r="BO182" s="124">
        <f t="shared" ref="BO182" si="2105">G182/G188</f>
        <v>7.064333823643261E-2</v>
      </c>
      <c r="BP182" s="125">
        <f t="shared" ref="BP182" si="2106">H182/H188</f>
        <v>4.433418693982074E-2</v>
      </c>
      <c r="BQ182" s="126">
        <f t="shared" ref="BQ182" si="2107">I182/I188</f>
        <v>5.5696837279272181E-2</v>
      </c>
      <c r="BR182" s="123">
        <f t="shared" ref="BR182" si="2108">J182/J188</f>
        <v>5.6241127006661569E-2</v>
      </c>
      <c r="BS182" s="124">
        <f t="shared" ref="BS182" si="2109">K182/K188</f>
        <v>1.4803849000740192E-2</v>
      </c>
      <c r="BT182" s="125">
        <f t="shared" ref="BT182" si="2110">L182/L188</f>
        <v>5.3298310945604471E-2</v>
      </c>
      <c r="BU182" s="123">
        <f t="shared" ref="BU182" si="2111">M182/M188</f>
        <v>3.1455698122364789E-2</v>
      </c>
      <c r="BV182" s="127">
        <f t="shared" ref="BV182" si="2112">N182/N188</f>
        <v>5.0798171025188514E-2</v>
      </c>
      <c r="BW182" s="128">
        <f t="shared" ref="BW182" si="2113">O182/O188</f>
        <v>5.0379792260611254E-2</v>
      </c>
      <c r="BX182" s="123">
        <f t="shared" ref="BX182" si="2114">P182/P188</f>
        <v>3.3359523341845089E-2</v>
      </c>
      <c r="BY182" s="124">
        <f t="shared" ref="BY182" si="2115">Q182/Q188</f>
        <v>6.2299893276414088E-2</v>
      </c>
      <c r="BZ182" s="125">
        <f t="shared" ref="BZ182" si="2116">R182/R188</f>
        <v>3.7699012841312177E-2</v>
      </c>
      <c r="CA182" s="126">
        <f t="shared" ref="CA182" si="2117">S182/S188</f>
        <v>5.660223472799935E-2</v>
      </c>
      <c r="CB182" s="123">
        <f t="shared" ref="CB182" si="2118">T182/T188</f>
        <v>4.4638949671772427E-2</v>
      </c>
      <c r="CC182" s="124">
        <f t="shared" ref="CC182" si="2119">U182/U188</f>
        <v>2.8711484593837534E-2</v>
      </c>
      <c r="CD182" s="125">
        <f t="shared" ref="CD182" si="2120">V182/V188</f>
        <v>8.610515021459228E-2</v>
      </c>
      <c r="CE182" s="126">
        <f t="shared" ref="CE182" si="2121">W182/W188</f>
        <v>4.5036242586743623E-2</v>
      </c>
      <c r="CF182" s="123">
        <f t="shared" ref="CF182" si="2122">X182/X188</f>
        <v>3.8308193235430929E-2</v>
      </c>
      <c r="CG182" s="124">
        <f t="shared" ref="CG182" si="2123">Y182/Y188</f>
        <v>4.5803605468111762E-2</v>
      </c>
      <c r="CH182" s="125">
        <f t="shared" ref="CH182" si="2124">Z182/Z188</f>
        <v>3.9015520074011455E-2</v>
      </c>
      <c r="CI182" s="123">
        <f t="shared" ref="CI182" si="2125">AA182/AA188</f>
        <v>5.7088782364530494E-2</v>
      </c>
      <c r="CJ182" s="129">
        <f t="shared" ref="CJ182" si="2126">AB182/AB188</f>
        <v>4.2109711850156689E-2</v>
      </c>
      <c r="CK182" s="130">
        <f t="shared" ref="CK182" si="2127">AC182/AC188</f>
        <v>5.2959677019641063E-2</v>
      </c>
    </row>
    <row r="183" spans="1:89" x14ac:dyDescent="0.25">
      <c r="A183" s="131" t="s">
        <v>35</v>
      </c>
      <c r="B183" s="197">
        <v>1</v>
      </c>
      <c r="C183" s="181">
        <v>1314</v>
      </c>
      <c r="D183" s="182">
        <v>16</v>
      </c>
      <c r="E183" s="183">
        <v>866</v>
      </c>
      <c r="F183" s="180">
        <v>12</v>
      </c>
      <c r="G183" s="184">
        <v>935</v>
      </c>
      <c r="H183" s="182">
        <v>112</v>
      </c>
      <c r="I183" s="183">
        <v>1128</v>
      </c>
      <c r="J183" s="180">
        <v>84</v>
      </c>
      <c r="K183" s="181">
        <v>41</v>
      </c>
      <c r="L183" s="182">
        <v>521</v>
      </c>
      <c r="M183" s="180">
        <v>215</v>
      </c>
      <c r="N183" s="185">
        <v>486</v>
      </c>
      <c r="O183" s="198">
        <v>382</v>
      </c>
      <c r="P183" s="180">
        <v>208</v>
      </c>
      <c r="Q183" s="181">
        <v>353</v>
      </c>
      <c r="R183" s="182">
        <v>249</v>
      </c>
      <c r="S183" s="183">
        <v>239</v>
      </c>
      <c r="T183" s="180">
        <v>58</v>
      </c>
      <c r="U183" s="184">
        <v>15</v>
      </c>
      <c r="V183" s="182">
        <v>438</v>
      </c>
      <c r="W183" s="199">
        <v>58</v>
      </c>
      <c r="X183" s="180">
        <v>102</v>
      </c>
      <c r="Y183" s="184">
        <v>38</v>
      </c>
      <c r="Z183" s="182">
        <v>145</v>
      </c>
      <c r="AA183" s="180">
        <v>137</v>
      </c>
      <c r="AB183" s="162">
        <f t="shared" si="1605"/>
        <v>2432</v>
      </c>
      <c r="AC183" s="165">
        <f t="shared" si="1636"/>
        <v>5721</v>
      </c>
      <c r="BI183" s="131" t="s">
        <v>35</v>
      </c>
      <c r="BJ183" s="123">
        <f>B183/B188</f>
        <v>2.211166390270868E-5</v>
      </c>
      <c r="BK183" s="124">
        <f t="shared" ref="BK183" si="2128">C183/C188</f>
        <v>3.1223267750213859E-2</v>
      </c>
      <c r="BL183" s="125">
        <f t="shared" ref="BL183" si="2129">D183/D188</f>
        <v>6.3605645000993835E-4</v>
      </c>
      <c r="BM183" s="126">
        <f t="shared" ref="BM183" si="2130">E183/E188</f>
        <v>3.848033770273273E-2</v>
      </c>
      <c r="BN183" s="123">
        <f t="shared" ref="BN183" si="2131">F183/F188</f>
        <v>4.449718184514981E-4</v>
      </c>
      <c r="BO183" s="124">
        <f t="shared" ref="BO183" si="2132">G183/G188</f>
        <v>3.6192614384144922E-2</v>
      </c>
      <c r="BP183" s="125">
        <f t="shared" ref="BP183" si="2133">H183/H188</f>
        <v>2.2407170294494239E-3</v>
      </c>
      <c r="BQ183" s="126">
        <f t="shared" ref="BQ183" si="2134">I183/I188</f>
        <v>2.0201296608044702E-2</v>
      </c>
      <c r="BR183" s="123">
        <f t="shared" ref="BR183" si="2135">J183/J188</f>
        <v>9.1733100360380029E-3</v>
      </c>
      <c r="BS183" s="124">
        <f t="shared" ref="BS183" si="2136">K183/K188</f>
        <v>4.3354129216453419E-3</v>
      </c>
      <c r="BT183" s="125">
        <f t="shared" ref="BT183" si="2137">L183/L188</f>
        <v>1.7322782284878307E-2</v>
      </c>
      <c r="BU183" s="123">
        <f t="shared" ref="BU183" si="2138">M183/M188</f>
        <v>6.5216731883398554E-3</v>
      </c>
      <c r="BV183" s="127">
        <f t="shared" ref="BV183" si="2139">N183/N188</f>
        <v>9.7465105085833472E-3</v>
      </c>
      <c r="BW183" s="128">
        <f t="shared" ref="BW183" si="2140">O183/O188</f>
        <v>7.6157818138320142E-3</v>
      </c>
      <c r="BX183" s="123">
        <f t="shared" ref="BX183" si="2141">P183/P188</f>
        <v>6.8094022130557189E-3</v>
      </c>
      <c r="BY183" s="124">
        <f t="shared" ref="BY183" si="2142">Q183/Q188</f>
        <v>1.1772945570971185E-2</v>
      </c>
      <c r="BZ183" s="125">
        <f t="shared" ref="BZ183" si="2143">R183/R188</f>
        <v>6.8468666648335025E-3</v>
      </c>
      <c r="CA183" s="126">
        <f t="shared" ref="CA183" si="2144">S183/S188</f>
        <v>6.4975668107549681E-3</v>
      </c>
      <c r="CB183" s="123">
        <f t="shared" ref="CB183" si="2145">T183/T188</f>
        <v>5.0765864332603938E-3</v>
      </c>
      <c r="CC183" s="124">
        <f t="shared" ref="CC183" si="2146">U183/U188</f>
        <v>1.3130252100840337E-3</v>
      </c>
      <c r="CD183" s="125">
        <f t="shared" ref="CD183" si="2147">V183/V188</f>
        <v>1.174892703862661E-2</v>
      </c>
      <c r="CE183" s="126">
        <f t="shared" ref="CE183" si="2148">W183/W188</f>
        <v>1.317912245222568E-3</v>
      </c>
      <c r="CF183" s="123">
        <f t="shared" ref="CF183" si="2149">X183/X188</f>
        <v>3.3889294969765434E-3</v>
      </c>
      <c r="CG183" s="124">
        <f t="shared" ref="CG183" si="2150">Y183/Y188</f>
        <v>2.0696040520668808E-3</v>
      </c>
      <c r="CH183" s="125">
        <f t="shared" ref="CH183" si="2151">Z183/Z188</f>
        <v>2.3128578948207932E-3</v>
      </c>
      <c r="CI183" s="123">
        <f t="shared" ref="CI183" si="2152">AA183/AA188</f>
        <v>2.1253160825925755E-3</v>
      </c>
      <c r="CJ183" s="129">
        <f t="shared" ref="CJ183" si="2153">AB183/AB188</f>
        <v>5.4671588308552775E-3</v>
      </c>
      <c r="CK183" s="130">
        <f t="shared" ref="CK183" si="2154">AC183/AC188</f>
        <v>1.288902506612356E-2</v>
      </c>
    </row>
    <row r="184" spans="1:89" x14ac:dyDescent="0.25">
      <c r="A184" s="139" t="s">
        <v>36</v>
      </c>
      <c r="B184" s="194">
        <v>0</v>
      </c>
      <c r="C184" s="188">
        <v>0</v>
      </c>
      <c r="D184" s="189">
        <v>0</v>
      </c>
      <c r="E184" s="190">
        <v>0</v>
      </c>
      <c r="F184" s="187">
        <v>0</v>
      </c>
      <c r="G184" s="191">
        <v>0</v>
      </c>
      <c r="H184" s="189">
        <v>0</v>
      </c>
      <c r="I184" s="190">
        <v>0</v>
      </c>
      <c r="J184" s="187">
        <v>0</v>
      </c>
      <c r="K184" s="191">
        <v>0</v>
      </c>
      <c r="L184" s="189">
        <v>0</v>
      </c>
      <c r="M184" s="187">
        <v>0</v>
      </c>
      <c r="N184" s="192">
        <v>0</v>
      </c>
      <c r="O184" s="195">
        <v>0</v>
      </c>
      <c r="P184" s="187">
        <v>0</v>
      </c>
      <c r="Q184" s="191">
        <v>0</v>
      </c>
      <c r="R184" s="189">
        <v>0</v>
      </c>
      <c r="S184" s="190">
        <v>0</v>
      </c>
      <c r="T184" s="187">
        <v>0</v>
      </c>
      <c r="U184" s="191">
        <v>0</v>
      </c>
      <c r="V184" s="189">
        <v>0</v>
      </c>
      <c r="W184" s="190">
        <v>0</v>
      </c>
      <c r="X184" s="187">
        <v>0</v>
      </c>
      <c r="Y184" s="191">
        <v>0</v>
      </c>
      <c r="Z184" s="189">
        <v>0</v>
      </c>
      <c r="AA184" s="187">
        <v>0</v>
      </c>
      <c r="AB184" s="162">
        <f t="shared" si="1605"/>
        <v>0</v>
      </c>
      <c r="AC184" s="165">
        <f t="shared" si="1636"/>
        <v>0</v>
      </c>
      <c r="BI184" s="139" t="s">
        <v>36</v>
      </c>
      <c r="BJ184" s="123">
        <f>B184/B188</f>
        <v>0</v>
      </c>
      <c r="BK184" s="124">
        <f t="shared" ref="BK184" si="2155">C184/C188</f>
        <v>0</v>
      </c>
      <c r="BL184" s="125">
        <f t="shared" ref="BL184" si="2156">D184/D188</f>
        <v>0</v>
      </c>
      <c r="BM184" s="126">
        <f t="shared" ref="BM184" si="2157">E184/E188</f>
        <v>0</v>
      </c>
      <c r="BN184" s="123">
        <f t="shared" ref="BN184" si="2158">F184/F188</f>
        <v>0</v>
      </c>
      <c r="BO184" s="124">
        <f t="shared" ref="BO184" si="2159">G184/G188</f>
        <v>0</v>
      </c>
      <c r="BP184" s="125">
        <f t="shared" ref="BP184" si="2160">H184/H188</f>
        <v>0</v>
      </c>
      <c r="BQ184" s="126">
        <f t="shared" ref="BQ184" si="2161">I184/I188</f>
        <v>0</v>
      </c>
      <c r="BR184" s="123">
        <f t="shared" ref="BR184" si="2162">J184/J188</f>
        <v>0</v>
      </c>
      <c r="BS184" s="124">
        <f t="shared" ref="BS184" si="2163">K184/K188</f>
        <v>0</v>
      </c>
      <c r="BT184" s="125">
        <f t="shared" ref="BT184" si="2164">L184/L188</f>
        <v>0</v>
      </c>
      <c r="BU184" s="123">
        <f t="shared" ref="BU184" si="2165">M184/M188</f>
        <v>0</v>
      </c>
      <c r="BV184" s="127">
        <f t="shared" ref="BV184" si="2166">N184/N188</f>
        <v>0</v>
      </c>
      <c r="BW184" s="128">
        <f t="shared" ref="BW184" si="2167">O184/O188</f>
        <v>0</v>
      </c>
      <c r="BX184" s="123">
        <f t="shared" ref="BX184" si="2168">P184/P188</f>
        <v>0</v>
      </c>
      <c r="BY184" s="124">
        <f t="shared" ref="BY184" si="2169">Q184/Q188</f>
        <v>0</v>
      </c>
      <c r="BZ184" s="125">
        <f t="shared" ref="BZ184" si="2170">R184/R188</f>
        <v>0</v>
      </c>
      <c r="CA184" s="126">
        <f t="shared" ref="CA184" si="2171">S184/S188</f>
        <v>0</v>
      </c>
      <c r="CB184" s="123">
        <f t="shared" ref="CB184" si="2172">T184/T188</f>
        <v>0</v>
      </c>
      <c r="CC184" s="124">
        <f t="shared" ref="CC184" si="2173">U184/U188</f>
        <v>0</v>
      </c>
      <c r="CD184" s="125">
        <f t="shared" ref="CD184" si="2174">V184/V188</f>
        <v>0</v>
      </c>
      <c r="CE184" s="126">
        <f t="shared" ref="CE184" si="2175">W184/W188</f>
        <v>0</v>
      </c>
      <c r="CF184" s="123">
        <f t="shared" ref="CF184" si="2176">X184/X188</f>
        <v>0</v>
      </c>
      <c r="CG184" s="124">
        <f t="shared" ref="CG184" si="2177">Y184/Y188</f>
        <v>0</v>
      </c>
      <c r="CH184" s="125">
        <f t="shared" ref="CH184" si="2178">Z184/Z188</f>
        <v>0</v>
      </c>
      <c r="CI184" s="123">
        <f t="shared" ref="CI184" si="2179">AA184/AA188</f>
        <v>0</v>
      </c>
      <c r="CJ184" s="129">
        <f t="shared" ref="CJ184" si="2180">AB184/AB188</f>
        <v>0</v>
      </c>
      <c r="CK184" s="130">
        <f t="shared" ref="CK184" si="2181">AC184/AC188</f>
        <v>0</v>
      </c>
    </row>
    <row r="185" spans="1:89" x14ac:dyDescent="0.25">
      <c r="A185" s="131" t="s">
        <v>37</v>
      </c>
      <c r="B185" s="56"/>
      <c r="C185" s="57"/>
      <c r="D185" s="133"/>
      <c r="E185" s="134"/>
      <c r="F185" s="132"/>
      <c r="G185" s="135"/>
      <c r="H185" s="133"/>
      <c r="I185" s="134"/>
      <c r="J185" s="132"/>
      <c r="K185" s="135"/>
      <c r="L185" s="133"/>
      <c r="M185" s="132"/>
      <c r="N185" s="136"/>
      <c r="O185" s="137"/>
      <c r="P185" s="132"/>
      <c r="Q185" s="135"/>
      <c r="R185" s="133"/>
      <c r="S185" s="134"/>
      <c r="T185" s="132"/>
      <c r="U185" s="135"/>
      <c r="V185" s="133"/>
      <c r="W185" s="134"/>
      <c r="X185" s="132"/>
      <c r="Y185" s="135"/>
      <c r="Z185" s="138"/>
      <c r="AA185" s="2"/>
      <c r="AB185" s="162">
        <f t="shared" si="1605"/>
        <v>0</v>
      </c>
      <c r="AC185" s="165">
        <f t="shared" si="1636"/>
        <v>0</v>
      </c>
      <c r="BI185" s="131" t="s">
        <v>37</v>
      </c>
      <c r="BJ185" s="123">
        <f>B185/B188</f>
        <v>0</v>
      </c>
      <c r="BK185" s="124">
        <f t="shared" ref="BK185" si="2182">C185/C188</f>
        <v>0</v>
      </c>
      <c r="BL185" s="125">
        <f t="shared" ref="BL185" si="2183">D185/D188</f>
        <v>0</v>
      </c>
      <c r="BM185" s="126">
        <f t="shared" ref="BM185" si="2184">E185/E188</f>
        <v>0</v>
      </c>
      <c r="BN185" s="123">
        <f t="shared" ref="BN185" si="2185">F185/F188</f>
        <v>0</v>
      </c>
      <c r="BO185" s="124">
        <f t="shared" ref="BO185" si="2186">G185/G188</f>
        <v>0</v>
      </c>
      <c r="BP185" s="125">
        <f t="shared" ref="BP185" si="2187">H185/H188</f>
        <v>0</v>
      </c>
      <c r="BQ185" s="126">
        <f t="shared" ref="BQ185" si="2188">I185/I188</f>
        <v>0</v>
      </c>
      <c r="BR185" s="123">
        <f t="shared" ref="BR185" si="2189">J185/J188</f>
        <v>0</v>
      </c>
      <c r="BS185" s="124">
        <f t="shared" ref="BS185" si="2190">K185/K188</f>
        <v>0</v>
      </c>
      <c r="BT185" s="125">
        <f t="shared" ref="BT185" si="2191">L185/L188</f>
        <v>0</v>
      </c>
      <c r="BU185" s="123">
        <f t="shared" ref="BU185" si="2192">M185/M188</f>
        <v>0</v>
      </c>
      <c r="BV185" s="127">
        <f t="shared" ref="BV185" si="2193">N185/N188</f>
        <v>0</v>
      </c>
      <c r="BW185" s="128">
        <f t="shared" ref="BW185" si="2194">O185/O188</f>
        <v>0</v>
      </c>
      <c r="BX185" s="123">
        <f t="shared" ref="BX185" si="2195">P185/P188</f>
        <v>0</v>
      </c>
      <c r="BY185" s="124">
        <f t="shared" ref="BY185" si="2196">Q185/Q188</f>
        <v>0</v>
      </c>
      <c r="BZ185" s="125">
        <f t="shared" ref="BZ185" si="2197">R185/R188</f>
        <v>0</v>
      </c>
      <c r="CA185" s="126">
        <f t="shared" ref="CA185" si="2198">S185/S188</f>
        <v>0</v>
      </c>
      <c r="CB185" s="123">
        <f t="shared" ref="CB185" si="2199">T185/T188</f>
        <v>0</v>
      </c>
      <c r="CC185" s="124">
        <f t="shared" ref="CC185" si="2200">U185/U188</f>
        <v>0</v>
      </c>
      <c r="CD185" s="125">
        <f t="shared" ref="CD185" si="2201">V185/V188</f>
        <v>0</v>
      </c>
      <c r="CE185" s="126">
        <f t="shared" ref="CE185" si="2202">W185/W188</f>
        <v>0</v>
      </c>
      <c r="CF185" s="123">
        <f t="shared" ref="CF185" si="2203">X185/X188</f>
        <v>0</v>
      </c>
      <c r="CG185" s="124">
        <f t="shared" ref="CG185" si="2204">Y185/Y188</f>
        <v>0</v>
      </c>
      <c r="CH185" s="125">
        <f t="shared" ref="CH185" si="2205">Z185/Z188</f>
        <v>0</v>
      </c>
      <c r="CI185" s="123">
        <f t="shared" ref="CI185" si="2206">AA185/AA188</f>
        <v>0</v>
      </c>
      <c r="CJ185" s="129">
        <f t="shared" ref="CJ185" si="2207">AB185/AB188</f>
        <v>0</v>
      </c>
      <c r="CK185" s="130">
        <f t="shared" ref="CK185" si="2208">AC185/AC188</f>
        <v>0</v>
      </c>
    </row>
    <row r="186" spans="1:89" x14ac:dyDescent="0.25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62">
        <f t="shared" si="1605"/>
        <v>0</v>
      </c>
      <c r="AC186" s="165">
        <f t="shared" si="1636"/>
        <v>0</v>
      </c>
      <c r="BI186" s="139" t="s">
        <v>38</v>
      </c>
      <c r="BJ186" s="123">
        <f>B186/B188</f>
        <v>0</v>
      </c>
      <c r="BK186" s="124">
        <f t="shared" ref="BK186" si="2209">C186/C188</f>
        <v>0</v>
      </c>
      <c r="BL186" s="125">
        <f t="shared" ref="BL186" si="2210">D186/D188</f>
        <v>0</v>
      </c>
      <c r="BM186" s="126">
        <f t="shared" ref="BM186" si="2211">E186/E188</f>
        <v>0</v>
      </c>
      <c r="BN186" s="123">
        <f t="shared" ref="BN186" si="2212">F186/F188</f>
        <v>0</v>
      </c>
      <c r="BO186" s="124">
        <f t="shared" ref="BO186" si="2213">G186/G188</f>
        <v>0</v>
      </c>
      <c r="BP186" s="125">
        <f t="shared" ref="BP186" si="2214">H186/H188</f>
        <v>0</v>
      </c>
      <c r="BQ186" s="126">
        <f t="shared" ref="BQ186" si="2215">I186/I188</f>
        <v>0</v>
      </c>
      <c r="BR186" s="123">
        <f t="shared" ref="BR186" si="2216">J186/J188</f>
        <v>0</v>
      </c>
      <c r="BS186" s="124">
        <f t="shared" ref="BS186" si="2217">K186/K188</f>
        <v>0</v>
      </c>
      <c r="BT186" s="125">
        <f t="shared" ref="BT186" si="2218">L186/L188</f>
        <v>0</v>
      </c>
      <c r="BU186" s="123">
        <f t="shared" ref="BU186" si="2219">M186/M188</f>
        <v>0</v>
      </c>
      <c r="BV186" s="127">
        <f t="shared" ref="BV186" si="2220">N186/N188</f>
        <v>0</v>
      </c>
      <c r="BW186" s="128">
        <f t="shared" ref="BW186" si="2221">O186/O188</f>
        <v>0</v>
      </c>
      <c r="BX186" s="123">
        <f t="shared" ref="BX186" si="2222">P186/P188</f>
        <v>0</v>
      </c>
      <c r="BY186" s="124">
        <f t="shared" ref="BY186" si="2223">Q186/Q188</f>
        <v>0</v>
      </c>
      <c r="BZ186" s="125">
        <f t="shared" ref="BZ186" si="2224">R186/R188</f>
        <v>0</v>
      </c>
      <c r="CA186" s="126">
        <f t="shared" ref="CA186" si="2225">S186/S188</f>
        <v>0</v>
      </c>
      <c r="CB186" s="123">
        <f t="shared" ref="CB186" si="2226">T186/T188</f>
        <v>0</v>
      </c>
      <c r="CC186" s="124">
        <f t="shared" ref="CC186" si="2227">U186/U188</f>
        <v>0</v>
      </c>
      <c r="CD186" s="125">
        <f t="shared" ref="CD186" si="2228">V186/V188</f>
        <v>0</v>
      </c>
      <c r="CE186" s="126">
        <f t="shared" ref="CE186" si="2229">W186/W188</f>
        <v>0</v>
      </c>
      <c r="CF186" s="123">
        <f t="shared" ref="CF186" si="2230">X186/X188</f>
        <v>0</v>
      </c>
      <c r="CG186" s="124">
        <f t="shared" ref="CG186" si="2231">Y186/Y188</f>
        <v>0</v>
      </c>
      <c r="CH186" s="125">
        <f t="shared" ref="CH186" si="2232">Z186/Z188</f>
        <v>0</v>
      </c>
      <c r="CI186" s="123">
        <f t="shared" ref="CI186" si="2233">AA186/AA188</f>
        <v>0</v>
      </c>
      <c r="CJ186" s="129">
        <f t="shared" ref="CJ186" si="2234">AB186/AB188</f>
        <v>0</v>
      </c>
      <c r="CK186" s="130">
        <f t="shared" ref="CK186" si="2235">AC186/AC188</f>
        <v>0</v>
      </c>
    </row>
    <row r="187" spans="1:89" ht="13.8" thickBot="1" x14ac:dyDescent="0.3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62">
        <f t="shared" si="1605"/>
        <v>0</v>
      </c>
      <c r="AC187" s="165">
        <f t="shared" si="1636"/>
        <v>0</v>
      </c>
      <c r="BI187" s="131" t="s">
        <v>39</v>
      </c>
      <c r="BJ187" s="123">
        <f>B187/B188</f>
        <v>0</v>
      </c>
      <c r="BK187" s="124">
        <f t="shared" ref="BK187" si="2236">C187/C188</f>
        <v>0</v>
      </c>
      <c r="BL187" s="125">
        <f t="shared" ref="BL187" si="2237">D187/D188</f>
        <v>0</v>
      </c>
      <c r="BM187" s="126">
        <f t="shared" ref="BM187" si="2238">E187/E188</f>
        <v>0</v>
      </c>
      <c r="BN187" s="123">
        <f t="shared" ref="BN187" si="2239">F187/F188</f>
        <v>0</v>
      </c>
      <c r="BO187" s="124">
        <f t="shared" ref="BO187" si="2240">G187/G188</f>
        <v>0</v>
      </c>
      <c r="BP187" s="125">
        <f t="shared" ref="BP187" si="2241">H187/H188</f>
        <v>0</v>
      </c>
      <c r="BQ187" s="126">
        <f t="shared" ref="BQ187" si="2242">I187/I188</f>
        <v>0</v>
      </c>
      <c r="BR187" s="123">
        <f t="shared" ref="BR187" si="2243">J187/J188</f>
        <v>0</v>
      </c>
      <c r="BS187" s="124">
        <f t="shared" ref="BS187" si="2244">K187/K188</f>
        <v>0</v>
      </c>
      <c r="BT187" s="125">
        <f t="shared" ref="BT187" si="2245">L187/L188</f>
        <v>0</v>
      </c>
      <c r="BU187" s="123">
        <f t="shared" ref="BU187" si="2246">M187/M188</f>
        <v>0</v>
      </c>
      <c r="BV187" s="127">
        <f t="shared" ref="BV187" si="2247">N187/N188</f>
        <v>0</v>
      </c>
      <c r="BW187" s="128">
        <f t="shared" ref="BW187" si="2248">O187/O188</f>
        <v>0</v>
      </c>
      <c r="BX187" s="123">
        <f t="shared" ref="BX187" si="2249">P187/P188</f>
        <v>0</v>
      </c>
      <c r="BY187" s="124">
        <f t="shared" ref="BY187" si="2250">Q187/Q188</f>
        <v>0</v>
      </c>
      <c r="BZ187" s="125">
        <f t="shared" ref="BZ187" si="2251">R187/R188</f>
        <v>0</v>
      </c>
      <c r="CA187" s="126">
        <f t="shared" ref="CA187" si="2252">S187/S188</f>
        <v>0</v>
      </c>
      <c r="CB187" s="123">
        <f t="shared" ref="CB187" si="2253">T187/T188</f>
        <v>0</v>
      </c>
      <c r="CC187" s="124">
        <f t="shared" ref="CC187" si="2254">U187/U188</f>
        <v>0</v>
      </c>
      <c r="CD187" s="125">
        <f t="shared" ref="CD187" si="2255">V187/V188</f>
        <v>0</v>
      </c>
      <c r="CE187" s="126">
        <f t="shared" ref="CE187" si="2256">W187/W188</f>
        <v>0</v>
      </c>
      <c r="CF187" s="123">
        <f t="shared" ref="CF187" si="2257">X187/X188</f>
        <v>0</v>
      </c>
      <c r="CG187" s="124">
        <f t="shared" ref="CG187" si="2258">Y187/Y188</f>
        <v>0</v>
      </c>
      <c r="CH187" s="125">
        <f t="shared" ref="CH187" si="2259">Z187/Z188</f>
        <v>0</v>
      </c>
      <c r="CI187" s="123">
        <f t="shared" ref="CI187" si="2260">AA187/AA188</f>
        <v>0</v>
      </c>
      <c r="CJ187" s="129">
        <f t="shared" ref="CJ187" si="2261">AB187/AB188</f>
        <v>0</v>
      </c>
      <c r="CK187" s="130">
        <f t="shared" ref="CK187" si="2262">AC187/AC188</f>
        <v>0</v>
      </c>
    </row>
    <row r="188" spans="1:89" ht="14.4" thickTop="1" thickBot="1" x14ac:dyDescent="0.3">
      <c r="A188" s="251" t="s">
        <v>13</v>
      </c>
      <c r="B188" s="14">
        <f t="shared" ref="B188" si="2263">SUM(B165:B187)</f>
        <v>45225</v>
      </c>
      <c r="C188" s="1">
        <f t="shared" ref="C188" si="2264">SUM(C165:C187)</f>
        <v>42084</v>
      </c>
      <c r="D188" s="14">
        <f t="shared" ref="D188" si="2265">SUM(D165:D187)</f>
        <v>25155</v>
      </c>
      <c r="E188" s="1">
        <f t="shared" ref="E188" si="2266">SUM(E165:E187)</f>
        <v>22505</v>
      </c>
      <c r="F188" s="14">
        <f t="shared" ref="F188" si="2267">SUM(F165:F187)</f>
        <v>26968</v>
      </c>
      <c r="G188" s="1">
        <f t="shared" ref="G188" si="2268">SUM(G165:G187)</f>
        <v>25834</v>
      </c>
      <c r="H188" s="14">
        <f t="shared" ref="H188" si="2269">SUM(H165:H187)</f>
        <v>49984</v>
      </c>
      <c r="I188" s="1">
        <f t="shared" ref="I188" si="2270">SUM(I165:I187)</f>
        <v>55838</v>
      </c>
      <c r="J188" s="14">
        <f t="shared" ref="J188" si="2271">SUM(J165:J187)</f>
        <v>9157</v>
      </c>
      <c r="K188" s="1">
        <f t="shared" ref="K188" si="2272">SUM(K165:K187)</f>
        <v>9457</v>
      </c>
      <c r="L188" s="14">
        <f t="shared" ref="L188" si="2273">SUM(L165:L187)</f>
        <v>30076</v>
      </c>
      <c r="M188" s="1">
        <f t="shared" ref="M188" si="2274">SUM(M165:M187)</f>
        <v>32967</v>
      </c>
      <c r="N188" s="14">
        <f t="shared" ref="N188" si="2275">SUM(N165:N187)</f>
        <v>49864</v>
      </c>
      <c r="O188" s="1">
        <f t="shared" ref="O188" si="2276">SUM(O165:O187)</f>
        <v>50159</v>
      </c>
      <c r="P188" s="14">
        <f t="shared" ref="P188" si="2277">SUM(P165:P187)</f>
        <v>30546</v>
      </c>
      <c r="Q188" s="1">
        <f t="shared" ref="Q188" si="2278">SUM(Q165:Q187)</f>
        <v>29984</v>
      </c>
      <c r="R188" s="14">
        <f t="shared" ref="R188" si="2279">SUM(R165:R187)</f>
        <v>36367</v>
      </c>
      <c r="S188" s="1">
        <f t="shared" ref="S188" si="2280">SUM(S165:S187)</f>
        <v>36783</v>
      </c>
      <c r="T188" s="14">
        <f t="shared" ref="T188" si="2281">SUM(T165:T187)</f>
        <v>11425</v>
      </c>
      <c r="U188" s="1">
        <f t="shared" ref="U188" si="2282">SUM(U165:U187)</f>
        <v>11424</v>
      </c>
      <c r="V188" s="14">
        <f t="shared" ref="V188" si="2283">SUM(V165:V187)</f>
        <v>37280</v>
      </c>
      <c r="W188" s="1">
        <f t="shared" ref="W188" si="2284">SUM(W165:W187)</f>
        <v>44009</v>
      </c>
      <c r="X188" s="14">
        <f t="shared" ref="X188" si="2285">SUM(X165:X187)</f>
        <v>30098</v>
      </c>
      <c r="Y188" s="1">
        <f t="shared" ref="Y188" si="2286">SUM(Y165:Y187)</f>
        <v>18361</v>
      </c>
      <c r="Z188" s="14">
        <f t="shared" ref="Z188" si="2287">SUM(Z165:Z187)</f>
        <v>62693</v>
      </c>
      <c r="AA188" s="1">
        <f t="shared" ref="AA188" si="2288">SUM(AA165:AA187)</f>
        <v>64461</v>
      </c>
      <c r="AB188" s="166">
        <f t="shared" ref="AB188:AC188" si="2289">SUM(AB164:AB187)</f>
        <v>444838</v>
      </c>
      <c r="AC188" s="167">
        <f t="shared" si="2289"/>
        <v>443866</v>
      </c>
      <c r="BI188" s="251" t="s">
        <v>13</v>
      </c>
      <c r="BJ188" s="147">
        <f>SUM(BJ164:BJ187)</f>
        <v>1</v>
      </c>
      <c r="BK188" s="148">
        <f t="shared" ref="BK188:CK188" si="2290">SUM(BK164:BK187)</f>
        <v>1</v>
      </c>
      <c r="BL188" s="147">
        <f t="shared" si="2290"/>
        <v>0.99999999999999989</v>
      </c>
      <c r="BM188" s="148">
        <f t="shared" si="2290"/>
        <v>1</v>
      </c>
      <c r="BN188" s="147">
        <f t="shared" si="2290"/>
        <v>1</v>
      </c>
      <c r="BO188" s="148">
        <f t="shared" si="2290"/>
        <v>1</v>
      </c>
      <c r="BP188" s="147">
        <f t="shared" si="2290"/>
        <v>0.99999999999999989</v>
      </c>
      <c r="BQ188" s="148">
        <f t="shared" si="2290"/>
        <v>1</v>
      </c>
      <c r="BR188" s="147">
        <f t="shared" si="2290"/>
        <v>1</v>
      </c>
      <c r="BS188" s="148">
        <f t="shared" si="2290"/>
        <v>1</v>
      </c>
      <c r="BT188" s="147">
        <f t="shared" si="2290"/>
        <v>1</v>
      </c>
      <c r="BU188" s="148">
        <f t="shared" si="2290"/>
        <v>1</v>
      </c>
      <c r="BV188" s="147">
        <f t="shared" si="2290"/>
        <v>0.99999999999999989</v>
      </c>
      <c r="BW188" s="148">
        <f t="shared" si="2290"/>
        <v>0.99999999999999989</v>
      </c>
      <c r="BX188" s="147">
        <f t="shared" si="2290"/>
        <v>1.0000000000000002</v>
      </c>
      <c r="BY188" s="148">
        <f t="shared" si="2290"/>
        <v>1</v>
      </c>
      <c r="BZ188" s="147">
        <f t="shared" si="2290"/>
        <v>0.99999999999999989</v>
      </c>
      <c r="CA188" s="148">
        <f t="shared" si="2290"/>
        <v>0.99999999999999978</v>
      </c>
      <c r="CB188" s="147">
        <f t="shared" si="2290"/>
        <v>1</v>
      </c>
      <c r="CC188" s="148">
        <f t="shared" si="2290"/>
        <v>0.99999999999999989</v>
      </c>
      <c r="CD188" s="147">
        <f t="shared" si="2290"/>
        <v>1</v>
      </c>
      <c r="CE188" s="148">
        <f t="shared" si="2290"/>
        <v>1.0000000000000002</v>
      </c>
      <c r="CF188" s="147">
        <f t="shared" si="2290"/>
        <v>1</v>
      </c>
      <c r="CG188" s="148">
        <f t="shared" si="2290"/>
        <v>1</v>
      </c>
      <c r="CH188" s="147">
        <f t="shared" si="2290"/>
        <v>1.0000000000000002</v>
      </c>
      <c r="CI188" s="148">
        <f t="shared" si="2290"/>
        <v>1</v>
      </c>
      <c r="CJ188" s="147">
        <f t="shared" si="2290"/>
        <v>1</v>
      </c>
      <c r="CK188" s="148">
        <f t="shared" si="2290"/>
        <v>1</v>
      </c>
    </row>
    <row r="189" spans="1:89" ht="13.8" thickTop="1" x14ac:dyDescent="0.25">
      <c r="A189" s="178"/>
    </row>
    <row r="191" spans="1:89" x14ac:dyDescent="0.25">
      <c r="A191" s="299">
        <f>+A160+1</f>
        <v>45267</v>
      </c>
      <c r="B191" s="299"/>
      <c r="C191" s="299"/>
      <c r="D191" s="299"/>
      <c r="BI191" s="298">
        <f>+BI160+1</f>
        <v>45267</v>
      </c>
      <c r="BJ191" s="298"/>
      <c r="BK191" s="298"/>
      <c r="BL191" s="298"/>
    </row>
    <row r="192" spans="1:89" ht="13.8" thickBot="1" x14ac:dyDescent="0.3">
      <c r="AE192" t="s">
        <v>84</v>
      </c>
    </row>
    <row r="193" spans="1:89" ht="14.4" thickTop="1" thickBot="1" x14ac:dyDescent="0.3">
      <c r="A193" s="290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0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0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35">
      <c r="A194" s="291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68" t="s">
        <v>14</v>
      </c>
      <c r="AC194" s="169" t="s">
        <v>15</v>
      </c>
      <c r="AE194" s="291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68" t="s">
        <v>14</v>
      </c>
      <c r="BG194" s="169" t="s">
        <v>15</v>
      </c>
      <c r="BI194" s="291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8" thickTop="1" x14ac:dyDescent="0.25">
      <c r="A195" s="119" t="s">
        <v>16</v>
      </c>
      <c r="B195" s="120"/>
      <c r="C195" s="177"/>
      <c r="D195" s="121"/>
      <c r="E195" s="172"/>
      <c r="F195" s="120"/>
      <c r="G195" s="122"/>
      <c r="H195" s="121"/>
      <c r="I195" s="172"/>
      <c r="J195" s="120"/>
      <c r="K195" s="122"/>
      <c r="L195" s="121"/>
      <c r="M195" s="120"/>
      <c r="N195" s="171"/>
      <c r="O195" s="173"/>
      <c r="P195" s="120"/>
      <c r="Q195" s="122"/>
      <c r="R195" s="121"/>
      <c r="S195" s="172"/>
      <c r="T195" s="120"/>
      <c r="U195" s="122"/>
      <c r="V195" s="121"/>
      <c r="W195" s="172"/>
      <c r="X195" s="120"/>
      <c r="Y195" s="122"/>
      <c r="Z195" s="21"/>
      <c r="AA195" s="176"/>
      <c r="AB195" s="162">
        <f t="shared" ref="AB195:AB218" si="2291">B195+D195+F195+H195+J195+L195+N195+P195+R195+T195+V195+X195+Z195</f>
        <v>0</v>
      </c>
      <c r="AC195" s="163">
        <f>C195+E195+G195+I195+K195+M195+O195+Q195+S195+U195+W195+Y195+AA195</f>
        <v>0</v>
      </c>
      <c r="AE195" s="254" t="str">
        <f>$AE$9</f>
        <v>07:00 - 07:59</v>
      </c>
      <c r="AF195" s="120">
        <f t="shared" ref="AF195:AO196" si="2292">SUMIF($A$9:$A$32,$AE195,B$195:B$218)</f>
        <v>5248</v>
      </c>
      <c r="AG195" s="177">
        <f t="shared" si="2292"/>
        <v>2024</v>
      </c>
      <c r="AH195" s="121">
        <f t="shared" si="2292"/>
        <v>2419</v>
      </c>
      <c r="AI195" s="172">
        <f t="shared" si="2292"/>
        <v>1733</v>
      </c>
      <c r="AJ195" s="120">
        <f t="shared" si="2292"/>
        <v>3087</v>
      </c>
      <c r="AK195" s="122">
        <f t="shared" si="2292"/>
        <v>1542</v>
      </c>
      <c r="AL195" s="121">
        <f t="shared" si="2292"/>
        <v>4237</v>
      </c>
      <c r="AM195" s="172">
        <f t="shared" si="2292"/>
        <v>2796</v>
      </c>
      <c r="AN195" s="120">
        <f t="shared" si="2292"/>
        <v>360</v>
      </c>
      <c r="AO195" s="122">
        <f t="shared" si="2292"/>
        <v>1343</v>
      </c>
      <c r="AP195" s="121">
        <f t="shared" ref="AP195:AY196" si="2293">SUMIF($A$9:$A$32,$AE195,L$195:L$218)</f>
        <v>1435</v>
      </c>
      <c r="AQ195" s="120">
        <f t="shared" si="2293"/>
        <v>4576</v>
      </c>
      <c r="AR195" s="171">
        <f t="shared" si="2293"/>
        <v>3591</v>
      </c>
      <c r="AS195" s="173">
        <f t="shared" si="2293"/>
        <v>4939</v>
      </c>
      <c r="AT195" s="120">
        <f t="shared" si="2293"/>
        <v>2724</v>
      </c>
      <c r="AU195" s="122">
        <f t="shared" si="2293"/>
        <v>2799</v>
      </c>
      <c r="AV195" s="121">
        <f t="shared" si="2293"/>
        <v>3560</v>
      </c>
      <c r="AW195" s="172">
        <f t="shared" si="2293"/>
        <v>2593</v>
      </c>
      <c r="AX195" s="120">
        <f t="shared" si="2293"/>
        <v>507</v>
      </c>
      <c r="AY195" s="122">
        <f t="shared" si="2293"/>
        <v>2126</v>
      </c>
      <c r="AZ195" s="121">
        <f t="shared" ref="AZ195:BE196" si="2294">SUMIF($A$9:$A$32,$AE195,V$195:V$218)</f>
        <v>1830</v>
      </c>
      <c r="BA195" s="172">
        <f t="shared" si="2294"/>
        <v>4265</v>
      </c>
      <c r="BB195" s="120">
        <f t="shared" si="2294"/>
        <v>2304</v>
      </c>
      <c r="BC195" s="122">
        <f t="shared" si="2294"/>
        <v>2292</v>
      </c>
      <c r="BD195" s="21">
        <f t="shared" si="2294"/>
        <v>5628</v>
      </c>
      <c r="BE195" s="176">
        <f t="shared" si="2294"/>
        <v>3790</v>
      </c>
      <c r="BF195" s="162">
        <f>AF195+AH195+AJ195+AL195+AN195+AP195+AR195+AT195+AV195+AX195+AZ195+BB195+BD195</f>
        <v>36930</v>
      </c>
      <c r="BG195" s="163">
        <f>AG195+AI195+AK195+AM195+AO195+AQ195+AS195+AU195+AW195+AY195+BA195+BC195+BE195</f>
        <v>36818</v>
      </c>
      <c r="BI195" s="119" t="s">
        <v>16</v>
      </c>
      <c r="BJ195" s="123">
        <f>B195/B219</f>
        <v>0</v>
      </c>
      <c r="BK195" s="124">
        <f t="shared" ref="BK195" si="2295">C195/C219</f>
        <v>0</v>
      </c>
      <c r="BL195" s="125">
        <f t="shared" ref="BL195" si="2296">D195/D219</f>
        <v>0</v>
      </c>
      <c r="BM195" s="126">
        <f t="shared" ref="BM195" si="2297">E195/E219</f>
        <v>0</v>
      </c>
      <c r="BN195" s="123">
        <f t="shared" ref="BN195" si="2298">F195/F219</f>
        <v>0</v>
      </c>
      <c r="BO195" s="124">
        <f t="shared" ref="BO195" si="2299">G195/G219</f>
        <v>0</v>
      </c>
      <c r="BP195" s="125">
        <f t="shared" ref="BP195" si="2300">H195/H219</f>
        <v>0</v>
      </c>
      <c r="BQ195" s="126">
        <f t="shared" ref="BQ195" si="2301">I195/I219</f>
        <v>0</v>
      </c>
      <c r="BR195" s="123">
        <f t="shared" ref="BR195" si="2302">J195/J219</f>
        <v>0</v>
      </c>
      <c r="BS195" s="124">
        <f t="shared" ref="BS195" si="2303">K195/K219</f>
        <v>0</v>
      </c>
      <c r="BT195" s="125">
        <f t="shared" ref="BT195" si="2304">L195/L219</f>
        <v>0</v>
      </c>
      <c r="BU195" s="123">
        <f t="shared" ref="BU195" si="2305">M195/M219</f>
        <v>0</v>
      </c>
      <c r="BV195" s="127">
        <f t="shared" ref="BV195" si="2306">N195/N219</f>
        <v>0</v>
      </c>
      <c r="BW195" s="128">
        <f t="shared" ref="BW195" si="2307">O195/O219</f>
        <v>0</v>
      </c>
      <c r="BX195" s="123">
        <f t="shared" ref="BX195" si="2308">P195/P219</f>
        <v>0</v>
      </c>
      <c r="BY195" s="124">
        <f t="shared" ref="BY195" si="2309">Q195/Q219</f>
        <v>0</v>
      </c>
      <c r="BZ195" s="125">
        <f t="shared" ref="BZ195" si="2310">R195/R219</f>
        <v>0</v>
      </c>
      <c r="CA195" s="126">
        <f t="shared" ref="CA195" si="2311">S195/S219</f>
        <v>0</v>
      </c>
      <c r="CB195" s="123">
        <f t="shared" ref="CB195" si="2312">T195/T219</f>
        <v>0</v>
      </c>
      <c r="CC195" s="124">
        <f t="shared" ref="CC195" si="2313">U195/U219</f>
        <v>0</v>
      </c>
      <c r="CD195" s="125">
        <f t="shared" ref="CD195" si="2314">V195/V219</f>
        <v>0</v>
      </c>
      <c r="CE195" s="126">
        <f t="shared" ref="CE195" si="2315">W195/W219</f>
        <v>0</v>
      </c>
      <c r="CF195" s="123">
        <f t="shared" ref="CF195" si="2316">X195/X219</f>
        <v>0</v>
      </c>
      <c r="CG195" s="124">
        <f t="shared" ref="CG195" si="2317">Y195/Y219</f>
        <v>0</v>
      </c>
      <c r="CH195" s="125">
        <f t="shared" ref="CH195" si="2318">Z195/Z219</f>
        <v>0</v>
      </c>
      <c r="CI195" s="123">
        <f t="shared" ref="CI195" si="2319">AA195/AA219</f>
        <v>0</v>
      </c>
      <c r="CJ195" s="129">
        <f t="shared" ref="CJ195" si="2320">AB195/AB219</f>
        <v>0</v>
      </c>
      <c r="CK195" s="130">
        <f t="shared" ref="CK195" si="2321">AC195/AC219</f>
        <v>0</v>
      </c>
    </row>
    <row r="196" spans="1:89" x14ac:dyDescent="0.25">
      <c r="A196" s="131" t="s">
        <v>17</v>
      </c>
      <c r="B196" s="180">
        <v>622</v>
      </c>
      <c r="C196" s="181">
        <v>0</v>
      </c>
      <c r="D196" s="182">
        <v>490</v>
      </c>
      <c r="E196" s="183">
        <v>2</v>
      </c>
      <c r="F196" s="180">
        <v>566</v>
      </c>
      <c r="G196" s="184">
        <v>4</v>
      </c>
      <c r="H196" s="182">
        <v>632</v>
      </c>
      <c r="I196" s="183">
        <v>39</v>
      </c>
      <c r="J196" s="180">
        <v>25</v>
      </c>
      <c r="K196" s="184">
        <v>29</v>
      </c>
      <c r="L196" s="182">
        <v>68</v>
      </c>
      <c r="M196" s="180">
        <v>133</v>
      </c>
      <c r="N196" s="185">
        <v>285</v>
      </c>
      <c r="O196" s="186">
        <v>207</v>
      </c>
      <c r="P196" s="180">
        <v>104</v>
      </c>
      <c r="Q196" s="184">
        <v>104</v>
      </c>
      <c r="R196" s="182">
        <v>61</v>
      </c>
      <c r="S196" s="183">
        <v>155</v>
      </c>
      <c r="T196" s="180">
        <v>2</v>
      </c>
      <c r="U196" s="184">
        <v>50</v>
      </c>
      <c r="V196" s="182">
        <v>33</v>
      </c>
      <c r="W196" s="183">
        <v>136</v>
      </c>
      <c r="X196" s="180">
        <v>7</v>
      </c>
      <c r="Y196" s="184">
        <v>64</v>
      </c>
      <c r="Z196" s="182">
        <v>14</v>
      </c>
      <c r="AA196" s="180">
        <v>180</v>
      </c>
      <c r="AB196" s="162">
        <f t="shared" si="2291"/>
        <v>2909</v>
      </c>
      <c r="AC196" s="165">
        <f t="shared" ref="AC196:AC218" si="2322">SUM(C196,E196,G196,I196,K196,M196,O196,Q196,S196,U196,W196,Y196,AA196)</f>
        <v>1103</v>
      </c>
      <c r="AE196" s="256" t="str">
        <f>$AE$10</f>
        <v>08:00 - 08:59</v>
      </c>
      <c r="AF196" s="120">
        <f t="shared" si="2292"/>
        <v>4031</v>
      </c>
      <c r="AG196" s="181">
        <f t="shared" si="2292"/>
        <v>1595</v>
      </c>
      <c r="AH196" s="182">
        <f t="shared" si="2292"/>
        <v>2090</v>
      </c>
      <c r="AI196" s="183">
        <f t="shared" si="2292"/>
        <v>1621</v>
      </c>
      <c r="AJ196" s="180">
        <f t="shared" si="2292"/>
        <v>2210</v>
      </c>
      <c r="AK196" s="184">
        <f t="shared" si="2292"/>
        <v>1286</v>
      </c>
      <c r="AL196" s="182">
        <f t="shared" si="2292"/>
        <v>3600</v>
      </c>
      <c r="AM196" s="183">
        <f t="shared" si="2292"/>
        <v>2670</v>
      </c>
      <c r="AN196" s="180">
        <f t="shared" si="2292"/>
        <v>303</v>
      </c>
      <c r="AO196" s="184">
        <f t="shared" si="2292"/>
        <v>1139</v>
      </c>
      <c r="AP196" s="182">
        <f t="shared" si="2293"/>
        <v>1029</v>
      </c>
      <c r="AQ196" s="180">
        <f t="shared" si="2293"/>
        <v>4213</v>
      </c>
      <c r="AR196" s="185">
        <f t="shared" si="2293"/>
        <v>2731</v>
      </c>
      <c r="AS196" s="186">
        <f t="shared" si="2293"/>
        <v>4444</v>
      </c>
      <c r="AT196" s="180">
        <f t="shared" si="2293"/>
        <v>2265</v>
      </c>
      <c r="AU196" s="184">
        <f t="shared" si="2293"/>
        <v>2497</v>
      </c>
      <c r="AV196" s="182">
        <f t="shared" si="2293"/>
        <v>3071</v>
      </c>
      <c r="AW196" s="183">
        <f t="shared" si="2293"/>
        <v>2083</v>
      </c>
      <c r="AX196" s="180">
        <f t="shared" si="2293"/>
        <v>321</v>
      </c>
      <c r="AY196" s="184">
        <f t="shared" si="2293"/>
        <v>1608</v>
      </c>
      <c r="AZ196" s="182">
        <f t="shared" si="2294"/>
        <v>1406</v>
      </c>
      <c r="BA196" s="183">
        <f t="shared" si="2294"/>
        <v>3704</v>
      </c>
      <c r="BB196" s="180">
        <f t="shared" si="2294"/>
        <v>2206</v>
      </c>
      <c r="BC196" s="184">
        <f t="shared" si="2294"/>
        <v>2128</v>
      </c>
      <c r="BD196" s="182">
        <f t="shared" si="2294"/>
        <v>4505</v>
      </c>
      <c r="BE196" s="180">
        <f t="shared" si="2294"/>
        <v>3348</v>
      </c>
      <c r="BF196" s="164">
        <f>SUM(AF196,AH196,AJ196,AL196,AN196,AP196,AR196,AT196,AV196,AX196,AZ196,BB196,BD196)</f>
        <v>29768</v>
      </c>
      <c r="BG196" s="165">
        <f>SUM(AG196,AI196,AK196,AM196,AO196,AQ196,AS196,AU196,AW196,AY196,BA196,BC196,BE196)</f>
        <v>32336</v>
      </c>
      <c r="BI196" s="131" t="s">
        <v>17</v>
      </c>
      <c r="BJ196" s="123">
        <f>B196/B219</f>
        <v>1.3640350877192982E-2</v>
      </c>
      <c r="BK196" s="124">
        <f t="shared" ref="BK196" si="2323">C196/C219</f>
        <v>0</v>
      </c>
      <c r="BL196" s="125">
        <f t="shared" ref="BL196" si="2324">D196/D219</f>
        <v>1.9422093622418646E-2</v>
      </c>
      <c r="BM196" s="126">
        <f t="shared" ref="BM196" si="2325">E196/E219</f>
        <v>8.983111749910169E-5</v>
      </c>
      <c r="BN196" s="123">
        <f t="shared" ref="BN196" si="2326">F196/F219</f>
        <v>2.0766831773986423E-2</v>
      </c>
      <c r="BO196" s="124">
        <f t="shared" ref="BO196" si="2327">G196/G219</f>
        <v>1.4990818123899113E-4</v>
      </c>
      <c r="BP196" s="125">
        <f t="shared" ref="BP196" si="2328">H196/H219</f>
        <v>1.270581612754066E-2</v>
      </c>
      <c r="BQ196" s="126">
        <f t="shared" ref="BQ196" si="2329">I196/I219</f>
        <v>7.020954849859581E-4</v>
      </c>
      <c r="BR196" s="123">
        <f t="shared" ref="BR196" si="2330">J196/J219</f>
        <v>2.7209403569873748E-3</v>
      </c>
      <c r="BS196" s="124">
        <f t="shared" ref="BS196" si="2331">K196/K219</f>
        <v>3.024614100959533E-3</v>
      </c>
      <c r="BT196" s="125">
        <f t="shared" ref="BT196" si="2332">L196/L219</f>
        <v>2.3111957038950445E-3</v>
      </c>
      <c r="BU196" s="123">
        <f t="shared" ref="BU196" si="2333">M196/M219</f>
        <v>3.9603370753059581E-3</v>
      </c>
      <c r="BV196" s="127">
        <f t="shared" ref="BV196" si="2334">N196/N219</f>
        <v>5.7249608292153789E-3</v>
      </c>
      <c r="BW196" s="128">
        <f t="shared" ref="BW196" si="2335">O196/O219</f>
        <v>4.1503759398496239E-3</v>
      </c>
      <c r="BX196" s="123">
        <f t="shared" ref="BX196" si="2336">P196/P219</f>
        <v>3.3222591362126247E-3</v>
      </c>
      <c r="BY196" s="124">
        <f t="shared" ref="BY196" si="2337">Q196/Q219</f>
        <v>3.5142258565925527E-3</v>
      </c>
      <c r="BZ196" s="125">
        <f t="shared" ref="BZ196" si="2338">R196/R219</f>
        <v>1.6389478492167978E-3</v>
      </c>
      <c r="CA196" s="126">
        <f t="shared" ref="CA196" si="2339">S196/S219</f>
        <v>4.3751940610269003E-3</v>
      </c>
      <c r="CB196" s="123">
        <f t="shared" ref="CB196" si="2340">T196/T219</f>
        <v>1.7908309455587392E-4</v>
      </c>
      <c r="CC196" s="124">
        <f t="shared" ref="CC196" si="2341">U196/U219</f>
        <v>4.2970092815400483E-3</v>
      </c>
      <c r="CD196" s="125">
        <f t="shared" ref="CD196" si="2342">V196/V219</f>
        <v>9.2057912796049879E-4</v>
      </c>
      <c r="CE196" s="126">
        <f t="shared" ref="CE196" si="2343">W196/W219</f>
        <v>3.0251801761722575E-3</v>
      </c>
      <c r="CF196" s="123">
        <f t="shared" ref="CF196" si="2344">X196/X219</f>
        <v>2.2229985074152879E-4</v>
      </c>
      <c r="CG196" s="124">
        <f t="shared" ref="CG196" si="2345">Y196/Y219</f>
        <v>3.5172565398988789E-3</v>
      </c>
      <c r="CH196" s="125">
        <f t="shared" ref="CH196" si="2346">Z196/Z219</f>
        <v>2.2706630336058128E-4</v>
      </c>
      <c r="CI196" s="123">
        <f t="shared" ref="CI196" si="2347">AA196/AA219</f>
        <v>2.8257900437997458E-3</v>
      </c>
      <c r="CJ196" s="129">
        <f t="shared" ref="CJ196" si="2348">AB196/AB219</f>
        <v>6.5385479883119805E-3</v>
      </c>
      <c r="CK196" s="130">
        <f t="shared" ref="CK196" si="2349">AC196/AC219</f>
        <v>2.4857066235179849E-3</v>
      </c>
    </row>
    <row r="197" spans="1:89" ht="13.8" thickBot="1" x14ac:dyDescent="0.3">
      <c r="A197" s="139" t="s">
        <v>18</v>
      </c>
      <c r="B197" s="187">
        <v>2568</v>
      </c>
      <c r="C197" s="188">
        <v>700</v>
      </c>
      <c r="D197" s="189">
        <v>1599</v>
      </c>
      <c r="E197" s="190">
        <v>464</v>
      </c>
      <c r="F197" s="187">
        <v>1889</v>
      </c>
      <c r="G197" s="191">
        <v>452</v>
      </c>
      <c r="H197" s="189">
        <v>2537</v>
      </c>
      <c r="I197" s="190">
        <v>953</v>
      </c>
      <c r="J197" s="187">
        <v>116</v>
      </c>
      <c r="K197" s="191">
        <v>365</v>
      </c>
      <c r="L197" s="189">
        <v>533</v>
      </c>
      <c r="M197" s="187">
        <v>1670</v>
      </c>
      <c r="N197" s="192">
        <v>1723</v>
      </c>
      <c r="O197" s="193">
        <v>2111</v>
      </c>
      <c r="P197" s="187">
        <v>1003</v>
      </c>
      <c r="Q197" s="191">
        <v>1119</v>
      </c>
      <c r="R197" s="189">
        <v>1623</v>
      </c>
      <c r="S197" s="190">
        <v>1081</v>
      </c>
      <c r="T197" s="187">
        <v>114</v>
      </c>
      <c r="U197" s="191">
        <v>772</v>
      </c>
      <c r="V197" s="189">
        <v>750</v>
      </c>
      <c r="W197" s="190">
        <v>1726</v>
      </c>
      <c r="X197" s="187">
        <v>1090</v>
      </c>
      <c r="Y197" s="191">
        <v>934</v>
      </c>
      <c r="Z197" s="189">
        <v>2940</v>
      </c>
      <c r="AA197" s="187">
        <v>1522</v>
      </c>
      <c r="AB197" s="162">
        <f t="shared" si="2291"/>
        <v>18485</v>
      </c>
      <c r="AC197" s="165">
        <f t="shared" si="2322"/>
        <v>13869</v>
      </c>
      <c r="AE197" s="254"/>
      <c r="AF197" s="120"/>
      <c r="AG197" s="188"/>
      <c r="AH197" s="189"/>
      <c r="AI197" s="190"/>
      <c r="AJ197" s="187"/>
      <c r="AK197" s="191"/>
      <c r="AL197" s="189"/>
      <c r="AM197" s="190"/>
      <c r="AN197" s="187"/>
      <c r="AO197" s="191"/>
      <c r="AP197" s="189"/>
      <c r="AQ197" s="187"/>
      <c r="AR197" s="192"/>
      <c r="AS197" s="193"/>
      <c r="AT197" s="187"/>
      <c r="AU197" s="191"/>
      <c r="AV197" s="189"/>
      <c r="AW197" s="190"/>
      <c r="AX197" s="187"/>
      <c r="AY197" s="191"/>
      <c r="AZ197" s="189"/>
      <c r="BA197" s="190"/>
      <c r="BB197" s="187"/>
      <c r="BC197" s="191"/>
      <c r="BD197" s="189"/>
      <c r="BE197" s="187"/>
      <c r="BF197" s="164"/>
      <c r="BG197" s="165"/>
      <c r="BI197" s="139" t="s">
        <v>18</v>
      </c>
      <c r="BJ197" s="123">
        <f>B197/B219</f>
        <v>5.6315789473684208E-2</v>
      </c>
      <c r="BK197" s="124">
        <f t="shared" ref="BK197" si="2350">C197/C219</f>
        <v>1.6398050974512742E-2</v>
      </c>
      <c r="BL197" s="125">
        <f t="shared" ref="BL197" si="2351">D197/D219</f>
        <v>6.3379444290300846E-2</v>
      </c>
      <c r="BM197" s="126">
        <f t="shared" ref="BM197" si="2352">E197/E219</f>
        <v>2.0840819259791591E-2</v>
      </c>
      <c r="BN197" s="123">
        <f t="shared" ref="BN197" si="2353">F197/F219</f>
        <v>6.9308383782792152E-2</v>
      </c>
      <c r="BO197" s="124">
        <f t="shared" ref="BO197" si="2354">G197/G219</f>
        <v>1.6939624480005997E-2</v>
      </c>
      <c r="BP197" s="125">
        <f t="shared" ref="BP197" si="2355">H197/H219</f>
        <v>5.1004201765143441E-2</v>
      </c>
      <c r="BQ197" s="126">
        <f t="shared" ref="BQ197" si="2356">I197/I219</f>
        <v>1.7156333261323539E-2</v>
      </c>
      <c r="BR197" s="123">
        <f t="shared" ref="BR197" si="2357">J197/J219</f>
        <v>1.2625163256421419E-2</v>
      </c>
      <c r="BS197" s="124">
        <f t="shared" ref="BS197" si="2358">K197/K219</f>
        <v>3.8068418856904464E-2</v>
      </c>
      <c r="BT197" s="125">
        <f t="shared" ref="BT197" si="2359">L197/L219</f>
        <v>1.8115695737883217E-2</v>
      </c>
      <c r="BU197" s="123">
        <f t="shared" ref="BU197" si="2360">M197/M219</f>
        <v>4.9727540720007145E-2</v>
      </c>
      <c r="BV197" s="127">
        <f t="shared" ref="BV197" si="2361">N197/N219</f>
        <v>3.4610903539431921E-2</v>
      </c>
      <c r="BW197" s="128">
        <f t="shared" ref="BW197" si="2362">O197/O219</f>
        <v>4.232581453634085E-2</v>
      </c>
      <c r="BX197" s="123">
        <f t="shared" ref="BX197" si="2363">P197/P219</f>
        <v>3.2040633784819833E-2</v>
      </c>
      <c r="BY197" s="124">
        <f t="shared" ref="BY197" si="2364">Q197/Q219</f>
        <v>3.7811718591606404E-2</v>
      </c>
      <c r="BZ197" s="125">
        <f t="shared" ref="BZ197" si="2365">R197/R219</f>
        <v>4.3606759988178083E-2</v>
      </c>
      <c r="CA197" s="126">
        <f t="shared" ref="CA197" si="2366">S197/S219</f>
        <v>3.051345019335535E-2</v>
      </c>
      <c r="CB197" s="123">
        <f t="shared" ref="CB197" si="2367">T197/T219</f>
        <v>1.0207736389684814E-2</v>
      </c>
      <c r="CC197" s="124">
        <f t="shared" ref="CC197" si="2368">U197/U219</f>
        <v>6.6345823306978344E-2</v>
      </c>
      <c r="CD197" s="125">
        <f t="shared" ref="CD197" si="2369">V197/V219</f>
        <v>2.0922252908193155E-2</v>
      </c>
      <c r="CE197" s="126">
        <f t="shared" ref="CE197" si="2370">W197/W219</f>
        <v>3.8393095471127327E-2</v>
      </c>
      <c r="CF197" s="123">
        <f t="shared" ref="CF197" si="2371">X197/X219</f>
        <v>3.461526247260948E-2</v>
      </c>
      <c r="CG197" s="124">
        <f t="shared" ref="CG197" si="2372">Y197/Y219</f>
        <v>5.132996262914926E-2</v>
      </c>
      <c r="CH197" s="125">
        <f t="shared" ref="CH197" si="2373">Z197/Z219</f>
        <v>4.7683923705722074E-2</v>
      </c>
      <c r="CI197" s="123">
        <f t="shared" ref="CI197" si="2374">AA197/AA219</f>
        <v>2.3893624703684516E-2</v>
      </c>
      <c r="CJ197" s="129">
        <f t="shared" ref="CJ197" si="2375">AB197/AB219</f>
        <v>4.1548662620813664E-2</v>
      </c>
      <c r="CK197" s="130">
        <f t="shared" ref="CK197" si="2376">AC197/AC219</f>
        <v>3.1255000146483164E-2</v>
      </c>
    </row>
    <row r="198" spans="1:89" ht="14.4" thickTop="1" thickBot="1" x14ac:dyDescent="0.3">
      <c r="A198" s="131" t="s">
        <v>19</v>
      </c>
      <c r="B198" s="180">
        <v>4523</v>
      </c>
      <c r="C198" s="181">
        <v>1784</v>
      </c>
      <c r="D198" s="182">
        <v>1885</v>
      </c>
      <c r="E198" s="183">
        <v>1324</v>
      </c>
      <c r="F198" s="180">
        <v>2910</v>
      </c>
      <c r="G198" s="184">
        <v>1278</v>
      </c>
      <c r="H198" s="182">
        <v>3954</v>
      </c>
      <c r="I198" s="183">
        <v>2291</v>
      </c>
      <c r="J198" s="180">
        <v>276</v>
      </c>
      <c r="K198" s="184">
        <v>812</v>
      </c>
      <c r="L198" s="182">
        <v>1244</v>
      </c>
      <c r="M198" s="180">
        <v>2732</v>
      </c>
      <c r="N198" s="185">
        <v>3200</v>
      </c>
      <c r="O198" s="186">
        <v>3630</v>
      </c>
      <c r="P198" s="180">
        <v>2184</v>
      </c>
      <c r="Q198" s="184">
        <v>1977</v>
      </c>
      <c r="R198" s="182">
        <v>2888</v>
      </c>
      <c r="S198" s="183">
        <v>2088</v>
      </c>
      <c r="T198" s="180">
        <v>437</v>
      </c>
      <c r="U198" s="184">
        <v>1408</v>
      </c>
      <c r="V198" s="182">
        <v>1658</v>
      </c>
      <c r="W198" s="183">
        <v>3303</v>
      </c>
      <c r="X198" s="180">
        <v>1902</v>
      </c>
      <c r="Y198" s="184">
        <v>1821</v>
      </c>
      <c r="Z198" s="182">
        <v>4474</v>
      </c>
      <c r="AA198" s="180">
        <v>3316</v>
      </c>
      <c r="AB198" s="162">
        <f t="shared" si="2291"/>
        <v>31535</v>
      </c>
      <c r="AC198" s="165">
        <f t="shared" si="2322"/>
        <v>27764</v>
      </c>
      <c r="AE198" s="251" t="s">
        <v>13</v>
      </c>
      <c r="AF198" s="14">
        <f t="shared" ref="AF198:BG198" si="2377">SUM(AF195:AF197)</f>
        <v>9279</v>
      </c>
      <c r="AG198" s="1">
        <f t="shared" si="2377"/>
        <v>3619</v>
      </c>
      <c r="AH198" s="14">
        <f t="shared" si="2377"/>
        <v>4509</v>
      </c>
      <c r="AI198" s="1">
        <f t="shared" si="2377"/>
        <v>3354</v>
      </c>
      <c r="AJ198" s="14">
        <f t="shared" si="2377"/>
        <v>5297</v>
      </c>
      <c r="AK198" s="1">
        <f t="shared" si="2377"/>
        <v>2828</v>
      </c>
      <c r="AL198" s="14">
        <f t="shared" si="2377"/>
        <v>7837</v>
      </c>
      <c r="AM198" s="1">
        <f t="shared" si="2377"/>
        <v>5466</v>
      </c>
      <c r="AN198" s="14">
        <f t="shared" si="2377"/>
        <v>663</v>
      </c>
      <c r="AO198" s="1">
        <f t="shared" si="2377"/>
        <v>2482</v>
      </c>
      <c r="AP198" s="14">
        <f t="shared" si="2377"/>
        <v>2464</v>
      </c>
      <c r="AQ198" s="1">
        <f t="shared" si="2377"/>
        <v>8789</v>
      </c>
      <c r="AR198" s="14">
        <f t="shared" si="2377"/>
        <v>6322</v>
      </c>
      <c r="AS198" s="1">
        <f t="shared" si="2377"/>
        <v>9383</v>
      </c>
      <c r="AT198" s="14">
        <f t="shared" si="2377"/>
        <v>4989</v>
      </c>
      <c r="AU198" s="1">
        <f t="shared" si="2377"/>
        <v>5296</v>
      </c>
      <c r="AV198" s="14">
        <f t="shared" si="2377"/>
        <v>6631</v>
      </c>
      <c r="AW198" s="1">
        <f t="shared" si="2377"/>
        <v>4676</v>
      </c>
      <c r="AX198" s="14">
        <f t="shared" si="2377"/>
        <v>828</v>
      </c>
      <c r="AY198" s="1">
        <f t="shared" si="2377"/>
        <v>3734</v>
      </c>
      <c r="AZ198" s="14">
        <f t="shared" si="2377"/>
        <v>3236</v>
      </c>
      <c r="BA198" s="1">
        <f t="shared" si="2377"/>
        <v>7969</v>
      </c>
      <c r="BB198" s="14">
        <f t="shared" si="2377"/>
        <v>4510</v>
      </c>
      <c r="BC198" s="1">
        <f t="shared" si="2377"/>
        <v>4420</v>
      </c>
      <c r="BD198" s="14">
        <f t="shared" si="2377"/>
        <v>10133</v>
      </c>
      <c r="BE198" s="1">
        <f t="shared" si="2377"/>
        <v>7138</v>
      </c>
      <c r="BF198" s="166">
        <f t="shared" si="2377"/>
        <v>66698</v>
      </c>
      <c r="BG198" s="167">
        <f t="shared" si="2377"/>
        <v>69154</v>
      </c>
      <c r="BI198" s="131" t="s">
        <v>19</v>
      </c>
      <c r="BJ198" s="123">
        <f>B198/B219</f>
        <v>9.9188596491228076E-2</v>
      </c>
      <c r="BK198" s="124">
        <f t="shared" ref="BK198" si="2378">C198/C219</f>
        <v>4.1791604197901053E-2</v>
      </c>
      <c r="BL198" s="125">
        <f t="shared" ref="BL198" si="2379">D198/D219</f>
        <v>7.4715605057671733E-2</v>
      </c>
      <c r="BM198" s="126">
        <f t="shared" ref="BM198" si="2380">E198/E219</f>
        <v>5.9468199784405318E-2</v>
      </c>
      <c r="BN198" s="123">
        <f t="shared" ref="BN198" si="2381">F198/F219</f>
        <v>0.10676940011007155</v>
      </c>
      <c r="BO198" s="124">
        <f t="shared" ref="BO198" si="2382">G198/G219</f>
        <v>4.7895663905857665E-2</v>
      </c>
      <c r="BP198" s="125">
        <f t="shared" ref="BP198" si="2383">H198/H219</f>
        <v>7.9491767354898379E-2</v>
      </c>
      <c r="BQ198" s="126">
        <f t="shared" ref="BQ198" si="2384">I198/I219</f>
        <v>4.1243609130841796E-2</v>
      </c>
      <c r="BR198" s="123">
        <f t="shared" ref="BR198" si="2385">J198/J219</f>
        <v>3.0039181541140617E-2</v>
      </c>
      <c r="BS198" s="124">
        <f t="shared" ref="BS198" si="2386">K198/K219</f>
        <v>8.4689194826866918E-2</v>
      </c>
      <c r="BT198" s="125">
        <f t="shared" ref="BT198" si="2387">L198/L219</f>
        <v>4.2281286112432877E-2</v>
      </c>
      <c r="BU198" s="123">
        <f t="shared" ref="BU198" si="2388">M198/M219</f>
        <v>8.1350683381472763E-2</v>
      </c>
      <c r="BV198" s="127">
        <f t="shared" ref="BV198" si="2389">N198/N219</f>
        <v>6.4280261942067415E-2</v>
      </c>
      <c r="BW198" s="128">
        <f t="shared" ref="BW198" si="2390">O198/O219</f>
        <v>7.2781954887218045E-2</v>
      </c>
      <c r="BX198" s="123">
        <f t="shared" ref="BX198" si="2391">P198/P219</f>
        <v>6.9767441860465115E-2</v>
      </c>
      <c r="BY198" s="124">
        <f t="shared" ref="BY198" si="2392">Q198/Q219</f>
        <v>6.6804081908494961E-2</v>
      </c>
      <c r="BZ198" s="125">
        <f t="shared" ref="BZ198" si="2393">R198/R219</f>
        <v>7.7594776861280523E-2</v>
      </c>
      <c r="CA198" s="126">
        <f t="shared" ref="CA198" si="2394">S198/S219</f>
        <v>5.8938098060801081E-2</v>
      </c>
      <c r="CB198" s="123">
        <f t="shared" ref="CB198" si="2395">T198/T219</f>
        <v>3.9129656160458451E-2</v>
      </c>
      <c r="CC198" s="124">
        <f t="shared" ref="CC198" si="2396">U198/U219</f>
        <v>0.12100378136816775</v>
      </c>
      <c r="CD198" s="125">
        <f t="shared" ref="CD198" si="2397">V198/V219</f>
        <v>4.6252127095712331E-2</v>
      </c>
      <c r="CE198" s="126">
        <f t="shared" ref="CE198" si="2398">W198/W219</f>
        <v>7.3471839131595343E-2</v>
      </c>
      <c r="CF198" s="123">
        <f t="shared" ref="CF198" si="2399">X198/X219</f>
        <v>6.0402045158626821E-2</v>
      </c>
      <c r="CG198" s="124">
        <f t="shared" ref="CG198" si="2400">Y198/Y219</f>
        <v>0.10007693998681029</v>
      </c>
      <c r="CH198" s="125">
        <f t="shared" ref="CH198" si="2401">Z198/Z219</f>
        <v>7.2563902945374334E-2</v>
      </c>
      <c r="CI198" s="123">
        <f t="shared" ref="CI198" si="2402">AA198/AA219</f>
        <v>5.2057332140221985E-2</v>
      </c>
      <c r="CJ198" s="129">
        <f t="shared" ref="CJ198" si="2403">AB198/AB219</f>
        <v>7.0881096875702404E-2</v>
      </c>
      <c r="CK198" s="130">
        <f t="shared" ref="CK198" si="2404">AC198/AC219</f>
        <v>6.2568593558797209E-2</v>
      </c>
    </row>
    <row r="199" spans="1:89" ht="13.8" thickTop="1" x14ac:dyDescent="0.25">
      <c r="A199" s="139" t="s">
        <v>20</v>
      </c>
      <c r="B199" s="266">
        <v>5248</v>
      </c>
      <c r="C199" s="267">
        <v>2024</v>
      </c>
      <c r="D199" s="268">
        <v>2419</v>
      </c>
      <c r="E199" s="269">
        <v>1733</v>
      </c>
      <c r="F199" s="266">
        <v>3087</v>
      </c>
      <c r="G199" s="270">
        <v>1542</v>
      </c>
      <c r="H199" s="268">
        <v>4237</v>
      </c>
      <c r="I199" s="269">
        <v>2796</v>
      </c>
      <c r="J199" s="266">
        <v>360</v>
      </c>
      <c r="K199" s="270">
        <v>1343</v>
      </c>
      <c r="L199" s="268">
        <v>1435</v>
      </c>
      <c r="M199" s="266">
        <v>4576</v>
      </c>
      <c r="N199" s="271">
        <v>3591</v>
      </c>
      <c r="O199" s="272">
        <v>4939</v>
      </c>
      <c r="P199" s="266">
        <v>2724</v>
      </c>
      <c r="Q199" s="270">
        <v>2799</v>
      </c>
      <c r="R199" s="268">
        <v>3560</v>
      </c>
      <c r="S199" s="269">
        <v>2593</v>
      </c>
      <c r="T199" s="266">
        <v>507</v>
      </c>
      <c r="U199" s="270">
        <v>2126</v>
      </c>
      <c r="V199" s="268">
        <v>1830</v>
      </c>
      <c r="W199" s="269">
        <v>4265</v>
      </c>
      <c r="X199" s="266">
        <v>2304</v>
      </c>
      <c r="Y199" s="270">
        <v>2292</v>
      </c>
      <c r="Z199" s="268">
        <v>5628</v>
      </c>
      <c r="AA199" s="266">
        <v>3790</v>
      </c>
      <c r="AB199" s="286">
        <f t="shared" si="2291"/>
        <v>36930</v>
      </c>
      <c r="AC199" s="287">
        <f t="shared" si="2322"/>
        <v>36818</v>
      </c>
      <c r="BI199" s="139" t="s">
        <v>20</v>
      </c>
      <c r="BJ199" s="123">
        <f>B199/B219</f>
        <v>0.11508771929824561</v>
      </c>
      <c r="BK199" s="124">
        <f t="shared" ref="BK199" si="2405">C199/C219</f>
        <v>4.7413793103448273E-2</v>
      </c>
      <c r="BL199" s="125">
        <f t="shared" ref="BL199" si="2406">D199/D219</f>
        <v>9.5881723413532044E-2</v>
      </c>
      <c r="BM199" s="126">
        <f t="shared" ref="BM199" si="2407">E199/E219</f>
        <v>7.7838663312971609E-2</v>
      </c>
      <c r="BN199" s="123">
        <f t="shared" ref="BN199" si="2408">F199/F219</f>
        <v>0.11326362135388002</v>
      </c>
      <c r="BO199" s="124">
        <f t="shared" ref="BO199" si="2409">G199/G219</f>
        <v>5.7789603867631073E-2</v>
      </c>
      <c r="BP199" s="125">
        <f t="shared" ref="BP199" si="2410">H199/H219</f>
        <v>8.518123881707243E-2</v>
      </c>
      <c r="BQ199" s="126">
        <f t="shared" ref="BQ199" si="2411">I199/I219</f>
        <v>5.0334845538993304E-2</v>
      </c>
      <c r="BR199" s="123">
        <f t="shared" ref="BR199" si="2412">J199/J219</f>
        <v>3.9181541140618198E-2</v>
      </c>
      <c r="BS199" s="124">
        <f t="shared" ref="BS199" si="2413">K199/K219</f>
        <v>0.14007092198581561</v>
      </c>
      <c r="BT199" s="125">
        <f t="shared" ref="BT199" si="2414">L199/L219</f>
        <v>4.877302698660866E-2</v>
      </c>
      <c r="BU199" s="123">
        <f t="shared" ref="BU199" si="2415">M199/M219</f>
        <v>0.13625941696691779</v>
      </c>
      <c r="BV199" s="127">
        <f t="shared" ref="BV199" si="2416">N199/N219</f>
        <v>7.2134506448113769E-2</v>
      </c>
      <c r="BW199" s="128">
        <f t="shared" ref="BW199" si="2417">O199/O219</f>
        <v>9.902756892230577E-2</v>
      </c>
      <c r="BX199" s="123">
        <f t="shared" ref="BX199" si="2418">P199/P219</f>
        <v>8.7017633529261437E-2</v>
      </c>
      <c r="BY199" s="124">
        <f t="shared" ref="BY199" si="2419">Q199/Q219</f>
        <v>9.4579982428870724E-2</v>
      </c>
      <c r="BZ199" s="125">
        <f t="shared" ref="BZ199" si="2420">R199/R219</f>
        <v>9.5650071200193448E-2</v>
      </c>
      <c r="CA199" s="126">
        <f t="shared" ref="CA199" si="2421">S199/S219</f>
        <v>7.3192762582211301E-2</v>
      </c>
      <c r="CB199" s="123">
        <f t="shared" ref="CB199" si="2422">T199/T219</f>
        <v>4.539756446991404E-2</v>
      </c>
      <c r="CC199" s="124">
        <f t="shared" ref="CC199" si="2423">U199/U219</f>
        <v>0.18270883465108284</v>
      </c>
      <c r="CD199" s="125">
        <f t="shared" ref="CD199" si="2424">V199/V219</f>
        <v>5.10502970959913E-2</v>
      </c>
      <c r="CE199" s="126">
        <f t="shared" ref="CE199" si="2425">W199/W219</f>
        <v>9.4870540083637336E-2</v>
      </c>
      <c r="CF199" s="123">
        <f t="shared" ref="CF199" si="2426">X199/X219</f>
        <v>7.3168408015497469E-2</v>
      </c>
      <c r="CG199" s="124">
        <f t="shared" ref="CG199" si="2427">Y199/Y219</f>
        <v>0.12596174983512859</v>
      </c>
      <c r="CH199" s="125">
        <f t="shared" ref="CH199" si="2428">Z199/Z219</f>
        <v>9.128065395095368E-2</v>
      </c>
      <c r="CI199" s="123">
        <f t="shared" ref="CI199" si="2429">AA199/AA219</f>
        <v>5.9498579255561311E-2</v>
      </c>
      <c r="CJ199" s="129">
        <f t="shared" ref="CJ199" si="2430">AB199/AB219</f>
        <v>8.300741739716791E-2</v>
      </c>
      <c r="CK199" s="130">
        <f t="shared" ref="CK199" si="2431">AC199/AC219</f>
        <v>8.29725715908297E-2</v>
      </c>
    </row>
    <row r="200" spans="1:89" ht="13.8" thickBot="1" x14ac:dyDescent="0.3">
      <c r="A200" s="131" t="s">
        <v>21</v>
      </c>
      <c r="B200" s="273">
        <v>4031</v>
      </c>
      <c r="C200" s="274">
        <v>1595</v>
      </c>
      <c r="D200" s="275">
        <v>2090</v>
      </c>
      <c r="E200" s="276">
        <v>1621</v>
      </c>
      <c r="F200" s="273">
        <v>2210</v>
      </c>
      <c r="G200" s="277">
        <v>1286</v>
      </c>
      <c r="H200" s="275">
        <v>3600</v>
      </c>
      <c r="I200" s="276">
        <v>2670</v>
      </c>
      <c r="J200" s="273">
        <v>303</v>
      </c>
      <c r="K200" s="277">
        <v>1139</v>
      </c>
      <c r="L200" s="275">
        <v>1029</v>
      </c>
      <c r="M200" s="273">
        <v>4213</v>
      </c>
      <c r="N200" s="278">
        <v>2731</v>
      </c>
      <c r="O200" s="279">
        <v>4444</v>
      </c>
      <c r="P200" s="273">
        <v>2265</v>
      </c>
      <c r="Q200" s="277">
        <v>2497</v>
      </c>
      <c r="R200" s="275">
        <v>3071</v>
      </c>
      <c r="S200" s="276">
        <v>2083</v>
      </c>
      <c r="T200" s="273">
        <v>321</v>
      </c>
      <c r="U200" s="277">
        <v>1608</v>
      </c>
      <c r="V200" s="275">
        <v>1406</v>
      </c>
      <c r="W200" s="276">
        <v>3704</v>
      </c>
      <c r="X200" s="273">
        <v>2206</v>
      </c>
      <c r="Y200" s="277">
        <v>2128</v>
      </c>
      <c r="Z200" s="275">
        <v>4505</v>
      </c>
      <c r="AA200" s="273">
        <v>3348</v>
      </c>
      <c r="AB200" s="286">
        <f t="shared" si="2291"/>
        <v>29768</v>
      </c>
      <c r="AC200" s="287">
        <f t="shared" si="2322"/>
        <v>32336</v>
      </c>
      <c r="AE200" t="s">
        <v>85</v>
      </c>
      <c r="BI200" s="131" t="s">
        <v>21</v>
      </c>
      <c r="BJ200" s="123">
        <f>B200/B219</f>
        <v>8.8399122807017547E-2</v>
      </c>
      <c r="BK200" s="124">
        <f t="shared" ref="BK200" si="2432">C200/C219</f>
        <v>3.7364130434782608E-2</v>
      </c>
      <c r="BL200" s="125">
        <f t="shared" ref="BL200" si="2433">D200/D219</f>
        <v>8.2841174838479525E-2</v>
      </c>
      <c r="BM200" s="126">
        <f t="shared" ref="BM200" si="2434">E200/E219</f>
        <v>7.2808120733021925E-2</v>
      </c>
      <c r="BN200" s="123">
        <f t="shared" ref="BN200" si="2435">F200/F219</f>
        <v>8.1086039258851592E-2</v>
      </c>
      <c r="BO200" s="124">
        <f t="shared" ref="BO200" si="2436">G200/G219</f>
        <v>4.8195480268335644E-2</v>
      </c>
      <c r="BP200" s="125">
        <f t="shared" ref="BP200" si="2437">H200/H219</f>
        <v>7.2374901992320217E-2</v>
      </c>
      <c r="BQ200" s="126">
        <f t="shared" ref="BQ200" si="2438">I200/I219</f>
        <v>4.8066537049038668E-2</v>
      </c>
      <c r="BR200" s="123">
        <f t="shared" ref="BR200" si="2439">J200/J219</f>
        <v>3.2977797126686983E-2</v>
      </c>
      <c r="BS200" s="124">
        <f t="shared" ref="BS200" si="2440">K200/K219</f>
        <v>0.11879432624113476</v>
      </c>
      <c r="BT200" s="125">
        <f t="shared" ref="BT200" si="2441">L200/L219</f>
        <v>3.49738291074706E-2</v>
      </c>
      <c r="BU200" s="123">
        <f t="shared" ref="BU200" si="2442">M200/M219</f>
        <v>0.1254503766786767</v>
      </c>
      <c r="BV200" s="127">
        <f t="shared" ref="BV200" si="2443">N200/N219</f>
        <v>5.4859186051183159E-2</v>
      </c>
      <c r="BW200" s="128">
        <f t="shared" ref="BW200" si="2444">O200/O219</f>
        <v>8.9102756892230572E-2</v>
      </c>
      <c r="BX200" s="123">
        <f t="shared" ref="BX200" si="2445">P200/P219</f>
        <v>7.2354970610784566E-2</v>
      </c>
      <c r="BY200" s="124">
        <f t="shared" ref="BY200" si="2446">Q200/Q219</f>
        <v>8.437521119145773E-2</v>
      </c>
      <c r="BZ200" s="125">
        <f t="shared" ref="BZ200" si="2447">R200/R219</f>
        <v>8.2511620408930925E-2</v>
      </c>
      <c r="CA200" s="126">
        <f t="shared" ref="CA200" si="2448">S200/S219</f>
        <v>5.8796962768509896E-2</v>
      </c>
      <c r="CB200" s="123">
        <f t="shared" ref="CB200" si="2449">T200/T219</f>
        <v>2.8742836676217767E-2</v>
      </c>
      <c r="CC200" s="124">
        <f t="shared" ref="CC200" si="2450">U200/U219</f>
        <v>0.13819181849432796</v>
      </c>
      <c r="CD200" s="125">
        <f t="shared" ref="CD200" si="2451">V200/V219</f>
        <v>3.9222250118559433E-2</v>
      </c>
      <c r="CE200" s="126">
        <f t="shared" ref="CE200" si="2452">W200/W219</f>
        <v>8.2391671856926779E-2</v>
      </c>
      <c r="CF200" s="123">
        <f t="shared" ref="CF200" si="2453">X200/X219</f>
        <v>7.0056210105116076E-2</v>
      </c>
      <c r="CG200" s="124">
        <f t="shared" ref="CG200" si="2454">Y200/Y219</f>
        <v>0.11694877995163772</v>
      </c>
      <c r="CH200" s="125">
        <f t="shared" ref="CH200" si="2455">Z200/Z219</f>
        <v>7.3066692617101331E-2</v>
      </c>
      <c r="CI200" s="123">
        <f t="shared" ref="CI200" si="2456">AA200/AA219</f>
        <v>5.2559694814675269E-2</v>
      </c>
      <c r="CJ200" s="129">
        <f t="shared" ref="CJ200" si="2457">AB200/AB219</f>
        <v>6.690941784670712E-2</v>
      </c>
      <c r="CK200" s="130">
        <f t="shared" ref="CK200" si="2458">AC200/AC219</f>
        <v>7.287199399644384E-2</v>
      </c>
    </row>
    <row r="201" spans="1:89" ht="14.4" thickTop="1" thickBot="1" x14ac:dyDescent="0.3">
      <c r="A201" s="139" t="s">
        <v>22</v>
      </c>
      <c r="B201" s="187">
        <v>3074</v>
      </c>
      <c r="C201" s="188">
        <v>1405</v>
      </c>
      <c r="D201" s="189">
        <v>1610</v>
      </c>
      <c r="E201" s="190">
        <v>1115</v>
      </c>
      <c r="F201" s="187">
        <v>1878</v>
      </c>
      <c r="G201" s="191">
        <v>910</v>
      </c>
      <c r="H201" s="189">
        <v>2857</v>
      </c>
      <c r="I201" s="190">
        <v>2201</v>
      </c>
      <c r="J201" s="187">
        <v>307</v>
      </c>
      <c r="K201" s="191">
        <v>840</v>
      </c>
      <c r="L201" s="189">
        <v>939</v>
      </c>
      <c r="M201" s="187">
        <v>2674</v>
      </c>
      <c r="N201" s="192">
        <v>2237</v>
      </c>
      <c r="O201" s="193">
        <v>3514</v>
      </c>
      <c r="P201" s="187">
        <v>1415</v>
      </c>
      <c r="Q201" s="191">
        <v>1779</v>
      </c>
      <c r="R201" s="189">
        <v>2261</v>
      </c>
      <c r="S201" s="190">
        <v>1667</v>
      </c>
      <c r="T201" s="187">
        <v>303</v>
      </c>
      <c r="U201" s="191">
        <v>831</v>
      </c>
      <c r="V201" s="189">
        <v>1056</v>
      </c>
      <c r="W201" s="190">
        <v>2819</v>
      </c>
      <c r="X201" s="187">
        <v>1516</v>
      </c>
      <c r="Y201" s="191">
        <v>1278</v>
      </c>
      <c r="Z201" s="189">
        <v>3760</v>
      </c>
      <c r="AA201" s="187">
        <v>3043</v>
      </c>
      <c r="AB201" s="162">
        <f t="shared" si="2291"/>
        <v>23213</v>
      </c>
      <c r="AC201" s="165">
        <f t="shared" si="2322"/>
        <v>24076</v>
      </c>
      <c r="AE201" s="290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39" t="s">
        <v>22</v>
      </c>
      <c r="BJ201" s="123">
        <f>B201/B219</f>
        <v>6.7412280701754382E-2</v>
      </c>
      <c r="BK201" s="124">
        <f t="shared" ref="BK201" si="2459">C201/C219</f>
        <v>3.291323088455772E-2</v>
      </c>
      <c r="BL201" s="125">
        <f t="shared" ref="BL201" si="2460">D201/D219</f>
        <v>6.3815450473661259E-2</v>
      </c>
      <c r="BM201" s="126">
        <f t="shared" ref="BM201" si="2461">E201/E219</f>
        <v>5.008084800574919E-2</v>
      </c>
      <c r="BN201" s="123">
        <f t="shared" ref="BN201" si="2462">F201/F219</f>
        <v>6.8904788112272977E-2</v>
      </c>
      <c r="BO201" s="124">
        <f t="shared" ref="BO201" si="2463">G201/G219</f>
        <v>3.4104111231870481E-2</v>
      </c>
      <c r="BP201" s="125">
        <f t="shared" ref="BP201" si="2464">H201/H219</f>
        <v>5.7437526386683015E-2</v>
      </c>
      <c r="BQ201" s="126">
        <f t="shared" ref="BQ201" si="2465">I201/I219</f>
        <v>3.9623388780874201E-2</v>
      </c>
      <c r="BR201" s="123">
        <f t="shared" ref="BR201" si="2466">J201/J219</f>
        <v>3.341314758380496E-2</v>
      </c>
      <c r="BS201" s="124">
        <f t="shared" ref="BS201" si="2467">K201/K219</f>
        <v>8.7609511889862324E-2</v>
      </c>
      <c r="BT201" s="125">
        <f t="shared" ref="BT201" si="2468">L201/L219</f>
        <v>3.1914893617021274E-2</v>
      </c>
      <c r="BU201" s="123">
        <f t="shared" ref="BU201" si="2469">M201/M219</f>
        <v>7.9623619092993481E-2</v>
      </c>
      <c r="BV201" s="127">
        <f t="shared" ref="BV201" si="2470">N201/N219</f>
        <v>4.4935920613876502E-2</v>
      </c>
      <c r="BW201" s="128">
        <f t="shared" ref="BW201" si="2471">O201/O219</f>
        <v>7.0456140350877189E-2</v>
      </c>
      <c r="BX201" s="123">
        <f t="shared" ref="BX201" si="2472">P201/P219</f>
        <v>4.5201891132123688E-2</v>
      </c>
      <c r="BY201" s="124">
        <f t="shared" ref="BY201" si="2473">Q201/Q219</f>
        <v>6.0113536527674531E-2</v>
      </c>
      <c r="BZ201" s="125">
        <f t="shared" ref="BZ201" si="2474">R201/R219</f>
        <v>6.0748542411134102E-2</v>
      </c>
      <c r="CA201" s="126">
        <f t="shared" ref="CA201" si="2475">S201/S219</f>
        <v>4.7054506449882856E-2</v>
      </c>
      <c r="CB201" s="123">
        <f t="shared" ref="CB201" si="2476">T201/T219</f>
        <v>2.7131088825214901E-2</v>
      </c>
      <c r="CC201" s="124">
        <f t="shared" ref="CC201" si="2477">U201/U219</f>
        <v>7.1416294259195601E-2</v>
      </c>
      <c r="CD201" s="125">
        <f t="shared" ref="CD201" si="2478">V201/V219</f>
        <v>2.9458532094735961E-2</v>
      </c>
      <c r="CE201" s="126">
        <f t="shared" ref="CE201" si="2479">W201/W219</f>
        <v>6.2705756739923485E-2</v>
      </c>
      <c r="CF201" s="123">
        <f t="shared" ref="CF201" si="2480">X201/X219</f>
        <v>4.8143796246308233E-2</v>
      </c>
      <c r="CG201" s="124">
        <f t="shared" ref="CG201" si="2481">Y201/Y219</f>
        <v>7.0235216531105732E-2</v>
      </c>
      <c r="CH201" s="125">
        <f t="shared" ref="CH201" si="2482">Z201/Z219</f>
        <v>6.0983521473984691E-2</v>
      </c>
      <c r="CI201" s="123">
        <f t="shared" ref="CI201" si="2483">AA201/AA219</f>
        <v>4.7771550573792371E-2</v>
      </c>
      <c r="CJ201" s="129">
        <f t="shared" ref="CJ201" si="2484">AB201/AB219</f>
        <v>5.2175769835918186E-2</v>
      </c>
      <c r="CK201" s="130">
        <f t="shared" ref="CK201" si="2485">AC201/AC219</f>
        <v>5.4257364159400724E-2</v>
      </c>
    </row>
    <row r="202" spans="1:89" ht="15" thickTop="1" thickBot="1" x14ac:dyDescent="0.35">
      <c r="A202" s="131" t="s">
        <v>23</v>
      </c>
      <c r="B202" s="180">
        <v>2389</v>
      </c>
      <c r="C202" s="181">
        <v>1537</v>
      </c>
      <c r="D202" s="182">
        <v>1337</v>
      </c>
      <c r="E202" s="183">
        <v>871</v>
      </c>
      <c r="F202" s="180">
        <v>1511</v>
      </c>
      <c r="G202" s="184">
        <v>807</v>
      </c>
      <c r="H202" s="182">
        <v>2652</v>
      </c>
      <c r="I202" s="183">
        <v>2165</v>
      </c>
      <c r="J202" s="180">
        <v>376</v>
      </c>
      <c r="K202" s="184">
        <v>881</v>
      </c>
      <c r="L202" s="182">
        <v>811</v>
      </c>
      <c r="M202" s="180">
        <v>2156</v>
      </c>
      <c r="N202" s="185">
        <v>1956</v>
      </c>
      <c r="O202" s="186">
        <v>2929</v>
      </c>
      <c r="P202" s="180">
        <v>1294</v>
      </c>
      <c r="Q202" s="184">
        <v>1356</v>
      </c>
      <c r="R202" s="182">
        <v>2060</v>
      </c>
      <c r="S202" s="183">
        <v>1357</v>
      </c>
      <c r="T202" s="180">
        <v>342</v>
      </c>
      <c r="U202" s="184">
        <v>561</v>
      </c>
      <c r="V202" s="182">
        <v>933</v>
      </c>
      <c r="W202" s="183">
        <v>3249</v>
      </c>
      <c r="X202" s="180">
        <v>1441</v>
      </c>
      <c r="Y202" s="184">
        <v>974</v>
      </c>
      <c r="Z202" s="182">
        <v>3220</v>
      </c>
      <c r="AA202" s="180">
        <v>2964</v>
      </c>
      <c r="AB202" s="162">
        <f t="shared" si="2291"/>
        <v>20322</v>
      </c>
      <c r="AC202" s="165">
        <f t="shared" si="2322"/>
        <v>21807</v>
      </c>
      <c r="AE202" s="291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68" t="s">
        <v>14</v>
      </c>
      <c r="BG202" s="169" t="s">
        <v>15</v>
      </c>
      <c r="BI202" s="131" t="s">
        <v>23</v>
      </c>
      <c r="BJ202" s="123">
        <f>B202/B219</f>
        <v>5.239035087719298E-2</v>
      </c>
      <c r="BK202" s="124">
        <f t="shared" ref="BK202" si="2486">C202/C219</f>
        <v>3.6005434782608696E-2</v>
      </c>
      <c r="BL202" s="125">
        <f t="shared" ref="BL202" si="2487">D202/D219</f>
        <v>5.2994569741170873E-2</v>
      </c>
      <c r="BM202" s="126">
        <f t="shared" ref="BM202" si="2488">E202/E219</f>
        <v>3.9121451670858787E-2</v>
      </c>
      <c r="BN202" s="123">
        <f t="shared" ref="BN202" si="2489">F202/F219</f>
        <v>5.5439368923133371E-2</v>
      </c>
      <c r="BO202" s="124">
        <f t="shared" ref="BO202" si="2490">G202/G219</f>
        <v>3.0243975564966458E-2</v>
      </c>
      <c r="BP202" s="125">
        <f t="shared" ref="BP202" si="2491">H202/H219</f>
        <v>5.331617780100923E-2</v>
      </c>
      <c r="BQ202" s="126">
        <f t="shared" ref="BQ202" si="2492">I202/I219</f>
        <v>3.897530064088716E-2</v>
      </c>
      <c r="BR202" s="123">
        <f t="shared" ref="BR202" si="2493">J202/J219</f>
        <v>4.0922942969090118E-2</v>
      </c>
      <c r="BS202" s="124">
        <f t="shared" ref="BS202" si="2494">K202/K219</f>
        <v>9.1885690446391319E-2</v>
      </c>
      <c r="BT202" s="125">
        <f t="shared" ref="BT202" si="2495">L202/L219</f>
        <v>2.7564407586160015E-2</v>
      </c>
      <c r="BU202" s="123">
        <f t="shared" ref="BU202" si="2496">M202/M219</f>
        <v>6.4199148378643961E-2</v>
      </c>
      <c r="BV202" s="127">
        <f t="shared" ref="BV202" si="2497">N202/N219</f>
        <v>3.9291310112088709E-2</v>
      </c>
      <c r="BW202" s="128">
        <f t="shared" ref="BW202" si="2498">O202/O219</f>
        <v>5.8726817042606516E-2</v>
      </c>
      <c r="BX202" s="123">
        <f t="shared" ref="BX202" si="2499">P202/P219</f>
        <v>4.1336570406337848E-2</v>
      </c>
      <c r="BY202" s="124">
        <f t="shared" ref="BY202" si="2500">Q202/Q219</f>
        <v>4.5820098668649049E-2</v>
      </c>
      <c r="BZ202" s="125">
        <f t="shared" ref="BZ202" si="2501">R202/R219</f>
        <v>5.5348074907977107E-2</v>
      </c>
      <c r="CA202" s="126">
        <f t="shared" ref="CA202" si="2502">S202/S219</f>
        <v>3.8304118327829054E-2</v>
      </c>
      <c r="CB202" s="123">
        <f t="shared" ref="CB202" si="2503">T202/T219</f>
        <v>3.0623209169054443E-2</v>
      </c>
      <c r="CC202" s="124">
        <f t="shared" ref="CC202" si="2504">U202/U219</f>
        <v>4.8212444138879339E-2</v>
      </c>
      <c r="CD202" s="125">
        <f t="shared" ref="CD202" si="2505">V202/V219</f>
        <v>2.6027282617792285E-2</v>
      </c>
      <c r="CE202" s="126">
        <f t="shared" ref="CE202" si="2506">W202/W219</f>
        <v>7.2270664649879884E-2</v>
      </c>
      <c r="CF202" s="123">
        <f t="shared" ref="CF202" si="2507">X202/X219</f>
        <v>4.5762012131220428E-2</v>
      </c>
      <c r="CG202" s="124">
        <f t="shared" ref="CG202" si="2508">Y202/Y219</f>
        <v>5.3528247966586062E-2</v>
      </c>
      <c r="CH202" s="125">
        <f t="shared" ref="CH202" si="2509">Z202/Z219</f>
        <v>5.2225249772933698E-2</v>
      </c>
      <c r="CI202" s="123">
        <f t="shared" ref="CI202" si="2510">AA202/AA219</f>
        <v>4.6531342721235811E-2</v>
      </c>
      <c r="CJ202" s="129">
        <f t="shared" ref="CJ202" si="2511">AB202/AB219</f>
        <v>4.5677680377612946E-2</v>
      </c>
      <c r="CK202" s="130">
        <f t="shared" ref="CK202" si="2512">AC202/AC219</f>
        <v>4.9143974922082223E-2</v>
      </c>
    </row>
    <row r="203" spans="1:89" ht="13.8" thickTop="1" x14ac:dyDescent="0.25">
      <c r="A203" s="139" t="s">
        <v>24</v>
      </c>
      <c r="B203" s="194">
        <v>2224</v>
      </c>
      <c r="C203" s="188">
        <v>1605</v>
      </c>
      <c r="D203" s="189">
        <v>1297</v>
      </c>
      <c r="E203" s="190">
        <v>760</v>
      </c>
      <c r="F203" s="187">
        <v>1339</v>
      </c>
      <c r="G203" s="191">
        <v>695</v>
      </c>
      <c r="H203" s="189">
        <v>2453</v>
      </c>
      <c r="I203" s="190">
        <v>2024</v>
      </c>
      <c r="J203" s="187">
        <v>345</v>
      </c>
      <c r="K203" s="191">
        <v>589</v>
      </c>
      <c r="L203" s="189">
        <v>790</v>
      </c>
      <c r="M203" s="187">
        <v>1796</v>
      </c>
      <c r="N203" s="192">
        <v>1662</v>
      </c>
      <c r="O203" s="195">
        <v>2426</v>
      </c>
      <c r="P203" s="187">
        <v>1192</v>
      </c>
      <c r="Q203" s="191">
        <v>1082</v>
      </c>
      <c r="R203" s="189">
        <v>1742</v>
      </c>
      <c r="S203" s="190">
        <v>1325</v>
      </c>
      <c r="T203" s="187">
        <v>321</v>
      </c>
      <c r="U203" s="191">
        <v>477</v>
      </c>
      <c r="V203" s="189">
        <v>967</v>
      </c>
      <c r="W203" s="196">
        <v>2395</v>
      </c>
      <c r="X203" s="187">
        <v>1372</v>
      </c>
      <c r="Y203" s="191">
        <v>709</v>
      </c>
      <c r="Z203" s="189">
        <v>3189</v>
      </c>
      <c r="AA203" s="187">
        <v>2743</v>
      </c>
      <c r="AB203" s="162">
        <f t="shared" si="2291"/>
        <v>18893</v>
      </c>
      <c r="AC203" s="165">
        <f t="shared" si="2322"/>
        <v>18626</v>
      </c>
      <c r="AE203" s="254" t="str">
        <f>$AE$17</f>
        <v>17:00 - 17:59</v>
      </c>
      <c r="AF203" s="120">
        <f t="shared" ref="AF203:AO204" si="2513">SUMIF($A$9:$A$32,$AE203,B$195:B$218)</f>
        <v>2306</v>
      </c>
      <c r="AG203" s="177">
        <f t="shared" si="2513"/>
        <v>4403</v>
      </c>
      <c r="AH203" s="121">
        <f t="shared" si="2513"/>
        <v>1977</v>
      </c>
      <c r="AI203" s="172">
        <f t="shared" si="2513"/>
        <v>1706</v>
      </c>
      <c r="AJ203" s="120">
        <f t="shared" si="2513"/>
        <v>1548</v>
      </c>
      <c r="AK203" s="122">
        <f t="shared" si="2513"/>
        <v>2737</v>
      </c>
      <c r="AL203" s="121">
        <f t="shared" si="2513"/>
        <v>3294</v>
      </c>
      <c r="AM203" s="172">
        <f t="shared" si="2513"/>
        <v>5307</v>
      </c>
      <c r="AN203" s="120">
        <f t="shared" si="2513"/>
        <v>1345</v>
      </c>
      <c r="AO203" s="122">
        <f t="shared" si="2513"/>
        <v>397</v>
      </c>
      <c r="AP203" s="121">
        <f t="shared" ref="AP203:AY204" si="2514">SUMIF($A$9:$A$32,$AE203,L$195:L$218)</f>
        <v>3540</v>
      </c>
      <c r="AQ203" s="120">
        <f t="shared" si="2514"/>
        <v>1237</v>
      </c>
      <c r="AR203" s="171">
        <f t="shared" si="2514"/>
        <v>4537</v>
      </c>
      <c r="AS203" s="173">
        <f t="shared" si="2514"/>
        <v>2924</v>
      </c>
      <c r="AT203" s="120">
        <f t="shared" si="2514"/>
        <v>2543</v>
      </c>
      <c r="AU203" s="122">
        <f t="shared" si="2514"/>
        <v>1821</v>
      </c>
      <c r="AV203" s="121">
        <f t="shared" si="2514"/>
        <v>2534</v>
      </c>
      <c r="AW203" s="172">
        <f t="shared" si="2514"/>
        <v>3046</v>
      </c>
      <c r="AX203" s="120">
        <f t="shared" si="2514"/>
        <v>1657</v>
      </c>
      <c r="AY203" s="122">
        <f t="shared" si="2514"/>
        <v>406</v>
      </c>
      <c r="AZ203" s="121">
        <f t="shared" ref="AZ203:BE204" si="2515">SUMIF($A$9:$A$32,$AE203,V$195:V$218)</f>
        <v>3597</v>
      </c>
      <c r="BA203" s="172">
        <f t="shared" si="2515"/>
        <v>2648</v>
      </c>
      <c r="BB203" s="120">
        <f t="shared" si="2515"/>
        <v>2843</v>
      </c>
      <c r="BC203" s="122">
        <f t="shared" si="2515"/>
        <v>908</v>
      </c>
      <c r="BD203" s="21">
        <f t="shared" si="2515"/>
        <v>3921</v>
      </c>
      <c r="BE203" s="176">
        <f t="shared" si="2515"/>
        <v>5515</v>
      </c>
      <c r="BF203" s="162">
        <f>AF203+AH203+AJ203+AL203+AN203+AP203+AR203+AT203+AV203+AX203+AZ203+BB203+BD203</f>
        <v>35642</v>
      </c>
      <c r="BG203" s="163">
        <f>AG203+AI203+AK203+AM203+AO203+AQ203+AS203+AU203+AW203+AY203+BA203+BC203+BE203</f>
        <v>33055</v>
      </c>
      <c r="BI203" s="139" t="s">
        <v>24</v>
      </c>
      <c r="BJ203" s="123">
        <f>B203/B219</f>
        <v>4.8771929824561404E-2</v>
      </c>
      <c r="BK203" s="124">
        <f t="shared" ref="BK203" si="2516">C203/C219</f>
        <v>3.7598388305847073E-2</v>
      </c>
      <c r="BL203" s="125">
        <f t="shared" ref="BL203" si="2517">D203/D219</f>
        <v>5.140909271076935E-2</v>
      </c>
      <c r="BM203" s="126">
        <f t="shared" ref="BM203" si="2518">E203/E219</f>
        <v>3.4135824649658641E-2</v>
      </c>
      <c r="BN203" s="123">
        <f t="shared" ref="BN203" si="2519">F203/F219</f>
        <v>4.9128600256833611E-2</v>
      </c>
      <c r="BO203" s="124">
        <f t="shared" ref="BO203" si="2520">G203/G219</f>
        <v>2.6046546490274707E-2</v>
      </c>
      <c r="BP203" s="125">
        <f t="shared" ref="BP203" si="2521">H203/H219</f>
        <v>4.9315454051989303E-2</v>
      </c>
      <c r="BQ203" s="126">
        <f t="shared" ref="BQ203" si="2522">I203/I219</f>
        <v>3.6436955425937931E-2</v>
      </c>
      <c r="BR203" s="123">
        <f t="shared" ref="BR203" si="2523">J203/J219</f>
        <v>3.7548976926425774E-2</v>
      </c>
      <c r="BS203" s="124">
        <f t="shared" ref="BS203" si="2524">K203/K219</f>
        <v>6.1430955360867755E-2</v>
      </c>
      <c r="BT203" s="125">
        <f t="shared" ref="BT203" si="2525">L203/L219</f>
        <v>2.6850655971721839E-2</v>
      </c>
      <c r="BU203" s="123">
        <f t="shared" ref="BU203" si="2526">M203/M219</f>
        <v>5.3479439001875947E-2</v>
      </c>
      <c r="BV203" s="127">
        <f t="shared" ref="BV203" si="2527">N203/N219</f>
        <v>3.3385561046161263E-2</v>
      </c>
      <c r="BW203" s="128">
        <f t="shared" ref="BW203" si="2528">O203/O219</f>
        <v>4.8641604010025062E-2</v>
      </c>
      <c r="BX203" s="123">
        <f t="shared" ref="BX203" si="2529">P203/P219</f>
        <v>3.8078200868898543E-2</v>
      </c>
      <c r="BY203" s="124">
        <f t="shared" ref="BY203" si="2530">Q203/Q219</f>
        <v>3.6561465161857133E-2</v>
      </c>
      <c r="BZ203" s="125">
        <f t="shared" ref="BZ203" si="2531">R203/R219</f>
        <v>4.6804051694027245E-2</v>
      </c>
      <c r="CA203" s="126">
        <f t="shared" ref="CA203" si="2532">S203/S219</f>
        <v>3.7400852457165436E-2</v>
      </c>
      <c r="CB203" s="123">
        <f t="shared" ref="CB203" si="2533">T203/T219</f>
        <v>2.8742836676217767E-2</v>
      </c>
      <c r="CC203" s="124">
        <f t="shared" ref="CC203" si="2534">U203/U219</f>
        <v>4.0993468545892059E-2</v>
      </c>
      <c r="CD203" s="125">
        <f t="shared" ref="CD203" si="2535">V203/V219</f>
        <v>2.6975758082963708E-2</v>
      </c>
      <c r="CE203" s="126">
        <f t="shared" ref="CE203" si="2536">W203/W219</f>
        <v>5.3274312661268794E-2</v>
      </c>
      <c r="CF203" s="123">
        <f t="shared" ref="CF203" si="2537">X203/X219</f>
        <v>4.3570770745339639E-2</v>
      </c>
      <c r="CG203" s="124">
        <f t="shared" ref="CG203" si="2538">Y203/Y219</f>
        <v>3.8964607606067264E-2</v>
      </c>
      <c r="CH203" s="125">
        <f t="shared" ref="CH203" si="2539">Z203/Z219</f>
        <v>5.1722460101206694E-2</v>
      </c>
      <c r="CI203" s="123">
        <f t="shared" ref="CI203" si="2540">AA203/AA219</f>
        <v>4.3061900500792789E-2</v>
      </c>
      <c r="CJ203" s="129">
        <f t="shared" ref="CJ203" si="2541">AB203/AB219</f>
        <v>4.2465722634299839E-2</v>
      </c>
      <c r="CK203" s="130">
        <f t="shared" ref="CK203" si="2542">AC203/AC219</f>
        <v>4.1975314206388017E-2</v>
      </c>
    </row>
    <row r="204" spans="1:89" x14ac:dyDescent="0.25">
      <c r="A204" s="131" t="s">
        <v>25</v>
      </c>
      <c r="B204" s="197">
        <v>2252</v>
      </c>
      <c r="C204" s="181">
        <v>1498</v>
      </c>
      <c r="D204" s="182">
        <v>1166</v>
      </c>
      <c r="E204" s="183">
        <v>830</v>
      </c>
      <c r="F204" s="180">
        <v>1408</v>
      </c>
      <c r="G204" s="184">
        <v>846</v>
      </c>
      <c r="H204" s="182">
        <v>2582</v>
      </c>
      <c r="I204" s="183">
        <v>2233</v>
      </c>
      <c r="J204" s="180">
        <v>367</v>
      </c>
      <c r="K204" s="181">
        <v>503</v>
      </c>
      <c r="L204" s="182">
        <v>954</v>
      </c>
      <c r="M204" s="180">
        <v>1718</v>
      </c>
      <c r="N204" s="185">
        <v>1900</v>
      </c>
      <c r="O204" s="198">
        <v>2354</v>
      </c>
      <c r="P204" s="180">
        <v>1507</v>
      </c>
      <c r="Q204" s="181">
        <v>1297</v>
      </c>
      <c r="R204" s="182">
        <v>1739</v>
      </c>
      <c r="S204" s="183">
        <v>1402</v>
      </c>
      <c r="T204" s="189">
        <v>302</v>
      </c>
      <c r="U204" s="180">
        <v>426</v>
      </c>
      <c r="V204" s="182">
        <v>1092</v>
      </c>
      <c r="W204" s="199">
        <v>2631</v>
      </c>
      <c r="X204" s="180">
        <v>1318</v>
      </c>
      <c r="Y204" s="184">
        <v>771</v>
      </c>
      <c r="Z204" s="182">
        <v>3108</v>
      </c>
      <c r="AA204" s="180">
        <v>3105</v>
      </c>
      <c r="AB204" s="162">
        <f t="shared" si="2291"/>
        <v>19695</v>
      </c>
      <c r="AC204" s="165">
        <f t="shared" si="2322"/>
        <v>19614</v>
      </c>
      <c r="AE204" s="256" t="str">
        <f>$AE$18</f>
        <v>18:00 - 18:59</v>
      </c>
      <c r="AF204" s="120">
        <f t="shared" si="2513"/>
        <v>2309</v>
      </c>
      <c r="AG204" s="181">
        <f t="shared" si="2513"/>
        <v>4884</v>
      </c>
      <c r="AH204" s="182">
        <f t="shared" si="2513"/>
        <v>1493</v>
      </c>
      <c r="AI204" s="183">
        <f t="shared" si="2513"/>
        <v>1792</v>
      </c>
      <c r="AJ204" s="180">
        <f t="shared" si="2513"/>
        <v>1333</v>
      </c>
      <c r="AK204" s="184">
        <f t="shared" si="2513"/>
        <v>2939</v>
      </c>
      <c r="AL204" s="182">
        <f t="shared" si="2513"/>
        <v>3294</v>
      </c>
      <c r="AM204" s="183">
        <f t="shared" si="2513"/>
        <v>5989</v>
      </c>
      <c r="AN204" s="180">
        <f t="shared" si="2513"/>
        <v>886</v>
      </c>
      <c r="AO204" s="184">
        <f t="shared" si="2513"/>
        <v>391</v>
      </c>
      <c r="AP204" s="182">
        <f t="shared" si="2514"/>
        <v>3488</v>
      </c>
      <c r="AQ204" s="180">
        <f t="shared" si="2514"/>
        <v>1206</v>
      </c>
      <c r="AR204" s="185">
        <f t="shared" si="2514"/>
        <v>4613</v>
      </c>
      <c r="AS204" s="186">
        <f t="shared" si="2514"/>
        <v>2953</v>
      </c>
      <c r="AT204" s="180">
        <f t="shared" si="2514"/>
        <v>2829</v>
      </c>
      <c r="AU204" s="184">
        <f t="shared" si="2514"/>
        <v>2227</v>
      </c>
      <c r="AV204" s="182">
        <f t="shared" si="2514"/>
        <v>2648</v>
      </c>
      <c r="AW204" s="183">
        <f t="shared" si="2514"/>
        <v>3349</v>
      </c>
      <c r="AX204" s="180">
        <f t="shared" si="2514"/>
        <v>1420</v>
      </c>
      <c r="AY204" s="184">
        <f t="shared" si="2514"/>
        <v>358</v>
      </c>
      <c r="AZ204" s="182">
        <f t="shared" si="2515"/>
        <v>4023</v>
      </c>
      <c r="BA204" s="183">
        <f t="shared" si="2515"/>
        <v>2828</v>
      </c>
      <c r="BB204" s="180">
        <f t="shared" si="2515"/>
        <v>3002</v>
      </c>
      <c r="BC204" s="184">
        <f t="shared" si="2515"/>
        <v>1049</v>
      </c>
      <c r="BD204" s="182">
        <f t="shared" si="2515"/>
        <v>4178</v>
      </c>
      <c r="BE204" s="180">
        <f t="shared" si="2515"/>
        <v>6672</v>
      </c>
      <c r="BF204" s="164">
        <f>SUM(AF204,AH204,AJ204,AL204,AN204,AP204,AR204,AT204,AV204,AX204,AZ204,BB204,BD204)</f>
        <v>35516</v>
      </c>
      <c r="BG204" s="165">
        <f>SUM(AG204,AI204,AK204,AM204,AO204,AQ204,AS204,AU204,AW204,AY204,BA204,BC204,BE204)</f>
        <v>36637</v>
      </c>
      <c r="BI204" s="131" t="s">
        <v>25</v>
      </c>
      <c r="BJ204" s="123">
        <f>B204/B219</f>
        <v>4.93859649122807E-2</v>
      </c>
      <c r="BK204" s="124">
        <f t="shared" ref="BK204" si="2543">C204/C219</f>
        <v>3.5091829085457271E-2</v>
      </c>
      <c r="BL204" s="125">
        <f t="shared" ref="BL204" si="2544">D204/D219</f>
        <v>4.6216655436204367E-2</v>
      </c>
      <c r="BM204" s="126">
        <f t="shared" ref="BM204" si="2545">E204/E219</f>
        <v>3.7279913762127199E-2</v>
      </c>
      <c r="BN204" s="123">
        <f t="shared" ref="BN204" si="2546">F204/F219</f>
        <v>5.1660245826453864E-2</v>
      </c>
      <c r="BO204" s="124">
        <f t="shared" ref="BO204" si="2547">G204/G219</f>
        <v>3.1705580332046623E-2</v>
      </c>
      <c r="BP204" s="125">
        <f t="shared" ref="BP204" si="2548">H204/H219</f>
        <v>5.1908888040047445E-2</v>
      </c>
      <c r="BQ204" s="126">
        <f t="shared" ref="BQ204" si="2549">I204/I219</f>
        <v>4.0199467127529344E-2</v>
      </c>
      <c r="BR204" s="123">
        <f t="shared" ref="BR204" si="2550">J204/J219</f>
        <v>3.9943404440574662E-2</v>
      </c>
      <c r="BS204" s="124">
        <f t="shared" ref="BS204" si="2551">K204/K219</f>
        <v>5.2461410095953273E-2</v>
      </c>
      <c r="BT204" s="125">
        <f t="shared" ref="BT204" si="2552">L204/L219</f>
        <v>3.2424716198762832E-2</v>
      </c>
      <c r="BU204" s="123">
        <f t="shared" ref="BU204" si="2553">M204/M219</f>
        <v>5.1156835303576217E-2</v>
      </c>
      <c r="BV204" s="127">
        <f t="shared" ref="BV204" si="2554">N204/N219</f>
        <v>3.8166405528102527E-2</v>
      </c>
      <c r="BW204" s="128">
        <f t="shared" ref="BW204" si="2555">O204/O219</f>
        <v>4.7197994987468669E-2</v>
      </c>
      <c r="BX204" s="123">
        <f t="shared" ref="BX204" si="2556">P204/P219</f>
        <v>4.81408126756964E-2</v>
      </c>
      <c r="BY204" s="124">
        <f t="shared" ref="BY204" si="2557">Q204/Q219</f>
        <v>4.3826451307697509E-2</v>
      </c>
      <c r="BZ204" s="125">
        <f t="shared" ref="BZ204" si="2558">R204/R219</f>
        <v>4.6723447701442815E-2</v>
      </c>
      <c r="CA204" s="126">
        <f t="shared" ref="CA204" si="2559">S204/S219</f>
        <v>3.9574335958449773E-2</v>
      </c>
      <c r="CB204" s="123">
        <f t="shared" ref="CB204" si="2560">T204/T219</f>
        <v>2.7041547277936964E-2</v>
      </c>
      <c r="CC204" s="124">
        <f t="shared" ref="CC204" si="2561">U204/U219</f>
        <v>3.6610519078721211E-2</v>
      </c>
      <c r="CD204" s="125">
        <f t="shared" ref="CD204" si="2562">V204/V219</f>
        <v>3.0462800234329231E-2</v>
      </c>
      <c r="CE204" s="126">
        <f t="shared" ref="CE204" si="2563">W204/W219</f>
        <v>5.8523890025803008E-2</v>
      </c>
      <c r="CF204" s="123">
        <f t="shared" ref="CF204" si="2564">X204/X219</f>
        <v>4.1855886182476418E-2</v>
      </c>
      <c r="CG204" s="124">
        <f t="shared" ref="CG204" si="2565">Y204/Y219</f>
        <v>4.2371949879094303E-2</v>
      </c>
      <c r="CH204" s="125">
        <f t="shared" ref="CH204" si="2566">Z204/Z219</f>
        <v>5.0408719346049048E-2</v>
      </c>
      <c r="CI204" s="123">
        <f t="shared" ref="CI204" si="2567">AA204/AA219</f>
        <v>4.8744878255545611E-2</v>
      </c>
      <c r="CJ204" s="129">
        <f t="shared" ref="CJ204" si="2568">AB204/AB219</f>
        <v>4.4268374915711395E-2</v>
      </c>
      <c r="CK204" s="130">
        <f t="shared" ref="CK204" si="2569">AC204/AC219</f>
        <v>4.4201858307961701E-2</v>
      </c>
    </row>
    <row r="205" spans="1:89" ht="13.8" thickBot="1" x14ac:dyDescent="0.3">
      <c r="A205" s="139" t="s">
        <v>26</v>
      </c>
      <c r="B205" s="194">
        <v>2098</v>
      </c>
      <c r="C205" s="188">
        <v>1698</v>
      </c>
      <c r="D205" s="189">
        <v>1093</v>
      </c>
      <c r="E205" s="190">
        <v>843</v>
      </c>
      <c r="F205" s="187">
        <v>1217</v>
      </c>
      <c r="G205" s="191">
        <v>848</v>
      </c>
      <c r="H205" s="189">
        <v>2561</v>
      </c>
      <c r="I205" s="190">
        <v>2307</v>
      </c>
      <c r="J205" s="187">
        <v>405</v>
      </c>
      <c r="K205" s="188">
        <v>432</v>
      </c>
      <c r="L205" s="189">
        <v>962</v>
      </c>
      <c r="M205" s="187">
        <v>1639</v>
      </c>
      <c r="N205" s="192">
        <v>1922</v>
      </c>
      <c r="O205" s="195">
        <v>2205</v>
      </c>
      <c r="P205" s="187">
        <v>1275</v>
      </c>
      <c r="Q205" s="188">
        <v>1266</v>
      </c>
      <c r="R205" s="189">
        <v>1774</v>
      </c>
      <c r="S205" s="190">
        <v>1397</v>
      </c>
      <c r="T205" s="187">
        <v>351</v>
      </c>
      <c r="U205" s="191">
        <v>473</v>
      </c>
      <c r="V205" s="189">
        <v>1103</v>
      </c>
      <c r="W205" s="196">
        <v>2342</v>
      </c>
      <c r="X205" s="187">
        <v>1404</v>
      </c>
      <c r="Y205" s="191">
        <v>667</v>
      </c>
      <c r="Z205" s="189">
        <v>3165</v>
      </c>
      <c r="AA205" s="187">
        <v>2878</v>
      </c>
      <c r="AB205" s="162">
        <f t="shared" si="2291"/>
        <v>19330</v>
      </c>
      <c r="AC205" s="165">
        <f t="shared" si="2322"/>
        <v>18995</v>
      </c>
      <c r="AE205" s="254"/>
      <c r="AF205" s="120"/>
      <c r="AG205" s="188"/>
      <c r="AH205" s="189"/>
      <c r="AI205" s="190"/>
      <c r="AJ205" s="187"/>
      <c r="AK205" s="191"/>
      <c r="AL205" s="189"/>
      <c r="AM205" s="190"/>
      <c r="AN205" s="187"/>
      <c r="AO205" s="191"/>
      <c r="AP205" s="189"/>
      <c r="AQ205" s="187"/>
      <c r="AR205" s="192"/>
      <c r="AS205" s="193"/>
      <c r="AT205" s="187"/>
      <c r="AU205" s="191"/>
      <c r="AV205" s="189"/>
      <c r="AW205" s="190"/>
      <c r="AX205" s="187"/>
      <c r="AY205" s="191"/>
      <c r="AZ205" s="189"/>
      <c r="BA205" s="190"/>
      <c r="BB205" s="187"/>
      <c r="BC205" s="191"/>
      <c r="BD205" s="189"/>
      <c r="BE205" s="187"/>
      <c r="BF205" s="164"/>
      <c r="BG205" s="165"/>
      <c r="BI205" s="139" t="s">
        <v>26</v>
      </c>
      <c r="BJ205" s="123">
        <f>B205/B219</f>
        <v>4.6008771929824561E-2</v>
      </c>
      <c r="BK205" s="124">
        <f t="shared" ref="BK205" si="2570">C205/C219</f>
        <v>3.9776986506746624E-2</v>
      </c>
      <c r="BL205" s="125">
        <f t="shared" ref="BL205" si="2571">D205/D219</f>
        <v>4.3323159855721591E-2</v>
      </c>
      <c r="BM205" s="126">
        <f t="shared" ref="BM205" si="2572">E205/E219</f>
        <v>3.7863816025871362E-2</v>
      </c>
      <c r="BN205" s="123">
        <f t="shared" ref="BN205" si="2573">F205/F219</f>
        <v>4.4652357365620989E-2</v>
      </c>
      <c r="BO205" s="124">
        <f t="shared" ref="BO205" si="2574">G205/G219</f>
        <v>3.1780534422666117E-2</v>
      </c>
      <c r="BP205" s="125">
        <f t="shared" ref="BP205" si="2575">H205/H219</f>
        <v>5.148670111175891E-2</v>
      </c>
      <c r="BQ205" s="126">
        <f t="shared" ref="BQ205" si="2576">I205/I219</f>
        <v>4.1531648304169368E-2</v>
      </c>
      <c r="BR205" s="123">
        <f t="shared" ref="BR205" si="2577">J205/J219</f>
        <v>4.4079233783195469E-2</v>
      </c>
      <c r="BS205" s="124">
        <f t="shared" ref="BS205" si="2578">K205/K219</f>
        <v>4.5056320400500623E-2</v>
      </c>
      <c r="BT205" s="125">
        <f t="shared" ref="BT205" si="2579">L205/L219</f>
        <v>3.2696621575691656E-2</v>
      </c>
      <c r="BU205" s="123">
        <f t="shared" ref="BU205" si="2580">M205/M219</f>
        <v>4.8804454634785457E-2</v>
      </c>
      <c r="BV205" s="127">
        <f t="shared" ref="BV205" si="2581">N205/N219</f>
        <v>3.8608332328954241E-2</v>
      </c>
      <c r="BW205" s="128">
        <f t="shared" ref="BW205" si="2582">O205/O219</f>
        <v>4.4210526315789471E-2</v>
      </c>
      <c r="BX205" s="123">
        <f t="shared" ref="BX205" si="2583">P205/P219</f>
        <v>4.0729619217991314E-2</v>
      </c>
      <c r="BY205" s="124">
        <f t="shared" ref="BY205" si="2584">Q205/Q219</f>
        <v>4.2778941677367031E-2</v>
      </c>
      <c r="BZ205" s="125">
        <f t="shared" ref="BZ205" si="2585">R205/R219</f>
        <v>4.7663827614927858E-2</v>
      </c>
      <c r="CA205" s="126">
        <f t="shared" ref="CA205" si="2586">S205/S219</f>
        <v>3.9433200666158581E-2</v>
      </c>
      <c r="CB205" s="123">
        <f t="shared" ref="CB205" si="2587">T205/T219</f>
        <v>3.1429083094555874E-2</v>
      </c>
      <c r="CC205" s="124">
        <f t="shared" ref="CC205" si="2588">U205/U219</f>
        <v>4.0649707803368858E-2</v>
      </c>
      <c r="CD205" s="125">
        <f t="shared" ref="CD205" si="2589">V205/V219</f>
        <v>3.0769659943649399E-2</v>
      </c>
      <c r="CE205" s="126">
        <f t="shared" ref="CE205" si="2590">W205/W219</f>
        <v>5.2095382151436963E-2</v>
      </c>
      <c r="CF205" s="123">
        <f t="shared" ref="CF205" si="2591">X205/X219</f>
        <v>4.4586998634443771E-2</v>
      </c>
      <c r="CG205" s="124">
        <f t="shared" ref="CG205" si="2592">Y205/Y219</f>
        <v>3.6656408001758629E-2</v>
      </c>
      <c r="CH205" s="125">
        <f t="shared" ref="CH205" si="2593">Z205/Z219</f>
        <v>5.1333203581159982E-2</v>
      </c>
      <c r="CI205" s="123">
        <f t="shared" ref="CI205" si="2594">AA205/AA219</f>
        <v>4.5181243033642599E-2</v>
      </c>
      <c r="CJ205" s="129">
        <f t="shared" ref="CJ205" si="2595">AB205/AB219</f>
        <v>4.3447965835019108E-2</v>
      </c>
      <c r="CK205" s="130">
        <f t="shared" ref="CK205" si="2596">AC205/AC219</f>
        <v>4.2806887863757137E-2</v>
      </c>
    </row>
    <row r="206" spans="1:89" ht="14.4" thickTop="1" thickBot="1" x14ac:dyDescent="0.3">
      <c r="A206" s="131" t="s">
        <v>27</v>
      </c>
      <c r="B206" s="197">
        <v>1648</v>
      </c>
      <c r="C206" s="181">
        <v>1815</v>
      </c>
      <c r="D206" s="182">
        <v>1027</v>
      </c>
      <c r="E206" s="183">
        <v>835</v>
      </c>
      <c r="F206" s="180">
        <v>1124</v>
      </c>
      <c r="G206" s="184">
        <v>895</v>
      </c>
      <c r="H206" s="182">
        <v>2463</v>
      </c>
      <c r="I206" s="183">
        <v>2556</v>
      </c>
      <c r="J206" s="180">
        <v>426</v>
      </c>
      <c r="K206" s="181">
        <v>438</v>
      </c>
      <c r="L206" s="182">
        <v>1270</v>
      </c>
      <c r="M206" s="180">
        <v>1380</v>
      </c>
      <c r="N206" s="185">
        <v>1980</v>
      </c>
      <c r="O206" s="198">
        <v>2155</v>
      </c>
      <c r="P206" s="180">
        <v>1433</v>
      </c>
      <c r="Q206" s="181">
        <v>1331</v>
      </c>
      <c r="R206" s="182">
        <v>1543</v>
      </c>
      <c r="S206" s="183">
        <v>1596</v>
      </c>
      <c r="T206" s="180">
        <v>456</v>
      </c>
      <c r="U206" s="184">
        <v>437</v>
      </c>
      <c r="V206" s="182">
        <v>1473</v>
      </c>
      <c r="W206" s="199">
        <v>1890</v>
      </c>
      <c r="X206" s="180">
        <v>1371</v>
      </c>
      <c r="Y206" s="184">
        <v>702</v>
      </c>
      <c r="Z206" s="182">
        <v>3137</v>
      </c>
      <c r="AA206" s="180">
        <v>3042</v>
      </c>
      <c r="AB206" s="162">
        <f t="shared" si="2291"/>
        <v>19351</v>
      </c>
      <c r="AC206" s="165">
        <f t="shared" si="2322"/>
        <v>19072</v>
      </c>
      <c r="AE206" s="251" t="s">
        <v>13</v>
      </c>
      <c r="AF206" s="14">
        <f t="shared" ref="AF206:BG206" si="2597">SUM(AF203:AF205)</f>
        <v>4615</v>
      </c>
      <c r="AG206" s="1">
        <f t="shared" si="2597"/>
        <v>9287</v>
      </c>
      <c r="AH206" s="14">
        <f t="shared" si="2597"/>
        <v>3470</v>
      </c>
      <c r="AI206" s="1">
        <f t="shared" si="2597"/>
        <v>3498</v>
      </c>
      <c r="AJ206" s="14">
        <f t="shared" si="2597"/>
        <v>2881</v>
      </c>
      <c r="AK206" s="1">
        <f t="shared" si="2597"/>
        <v>5676</v>
      </c>
      <c r="AL206" s="14">
        <f t="shared" si="2597"/>
        <v>6588</v>
      </c>
      <c r="AM206" s="1">
        <f t="shared" si="2597"/>
        <v>11296</v>
      </c>
      <c r="AN206" s="14">
        <f t="shared" si="2597"/>
        <v>2231</v>
      </c>
      <c r="AO206" s="1">
        <f t="shared" si="2597"/>
        <v>788</v>
      </c>
      <c r="AP206" s="14">
        <f t="shared" si="2597"/>
        <v>7028</v>
      </c>
      <c r="AQ206" s="1">
        <f t="shared" si="2597"/>
        <v>2443</v>
      </c>
      <c r="AR206" s="14">
        <f t="shared" si="2597"/>
        <v>9150</v>
      </c>
      <c r="AS206" s="1">
        <f t="shared" si="2597"/>
        <v>5877</v>
      </c>
      <c r="AT206" s="14">
        <f t="shared" si="2597"/>
        <v>5372</v>
      </c>
      <c r="AU206" s="1">
        <f t="shared" si="2597"/>
        <v>4048</v>
      </c>
      <c r="AV206" s="14">
        <f t="shared" si="2597"/>
        <v>5182</v>
      </c>
      <c r="AW206" s="1">
        <f t="shared" si="2597"/>
        <v>6395</v>
      </c>
      <c r="AX206" s="14">
        <f t="shared" si="2597"/>
        <v>3077</v>
      </c>
      <c r="AY206" s="1">
        <f t="shared" si="2597"/>
        <v>764</v>
      </c>
      <c r="AZ206" s="14">
        <f t="shared" si="2597"/>
        <v>7620</v>
      </c>
      <c r="BA206" s="1">
        <f t="shared" si="2597"/>
        <v>5476</v>
      </c>
      <c r="BB206" s="14">
        <f t="shared" si="2597"/>
        <v>5845</v>
      </c>
      <c r="BC206" s="1">
        <f t="shared" si="2597"/>
        <v>1957</v>
      </c>
      <c r="BD206" s="14">
        <f t="shared" si="2597"/>
        <v>8099</v>
      </c>
      <c r="BE206" s="1">
        <f t="shared" si="2597"/>
        <v>12187</v>
      </c>
      <c r="BF206" s="166">
        <f t="shared" si="2597"/>
        <v>71158</v>
      </c>
      <c r="BG206" s="167">
        <f t="shared" si="2597"/>
        <v>69692</v>
      </c>
      <c r="BI206" s="131" t="s">
        <v>27</v>
      </c>
      <c r="BJ206" s="123">
        <f>B206/B219</f>
        <v>3.614035087719298E-2</v>
      </c>
      <c r="BK206" s="124">
        <f t="shared" ref="BK206" si="2598">C206/C219</f>
        <v>4.2517803598200898E-2</v>
      </c>
      <c r="BL206" s="125">
        <f t="shared" ref="BL206" si="2599">D206/D219</f>
        <v>4.0707122755559079E-2</v>
      </c>
      <c r="BM206" s="126">
        <f t="shared" ref="BM206" si="2600">E206/E219</f>
        <v>3.7504491555874958E-2</v>
      </c>
      <c r="BN206" s="123">
        <f t="shared" ref="BN206" si="2601">F206/F219</f>
        <v>4.1240139423958905E-2</v>
      </c>
      <c r="BO206" s="124">
        <f t="shared" ref="BO206" si="2602">G206/G219</f>
        <v>3.3541955552224265E-2</v>
      </c>
      <c r="BP206" s="125">
        <f t="shared" ref="BP206" si="2603">H206/H219</f>
        <v>4.9516495446412415E-2</v>
      </c>
      <c r="BQ206" s="126">
        <f t="shared" ref="BQ206" si="2604">I206/I219</f>
        <v>4.6014257939079713E-2</v>
      </c>
      <c r="BR206" s="123">
        <f t="shared" ref="BR206" si="2605">J206/J219</f>
        <v>4.6364823683064868E-2</v>
      </c>
      <c r="BS206" s="124">
        <f t="shared" ref="BS206" si="2606">K206/K219</f>
        <v>4.5682102628285357E-2</v>
      </c>
      <c r="BT206" s="125">
        <f t="shared" ref="BT206" si="2607">L206/L219</f>
        <v>4.3164978587451566E-2</v>
      </c>
      <c r="BU206" s="123">
        <f t="shared" ref="BU206" si="2608">M206/M219</f>
        <v>4.1092219277610698E-2</v>
      </c>
      <c r="BV206" s="127">
        <f t="shared" ref="BV206" si="2609">N206/N219</f>
        <v>3.9773412076654212E-2</v>
      </c>
      <c r="BW206" s="128">
        <f t="shared" ref="BW206" si="2610">O206/O219</f>
        <v>4.3208020050125313E-2</v>
      </c>
      <c r="BX206" s="123">
        <f t="shared" ref="BX206" si="2611">P206/P219</f>
        <v>4.5776897521083569E-2</v>
      </c>
      <c r="BY206" s="124">
        <f t="shared" ref="BY206" si="2612">Q206/Q219</f>
        <v>4.4975332837737379E-2</v>
      </c>
      <c r="BZ206" s="125">
        <f t="shared" ref="BZ206" si="2613">R206/R219</f>
        <v>4.1457320185926544E-2</v>
      </c>
      <c r="CA206" s="126">
        <f t="shared" ref="CA206" si="2614">S206/S219</f>
        <v>4.5050385299347954E-2</v>
      </c>
      <c r="CB206" s="123">
        <f t="shared" ref="CB206" si="2615">T206/T219</f>
        <v>4.0830945558739257E-2</v>
      </c>
      <c r="CC206" s="124">
        <f t="shared" ref="CC206" si="2616">U206/U219</f>
        <v>3.755586112066002E-2</v>
      </c>
      <c r="CD206" s="125">
        <f t="shared" ref="CD206" si="2617">V206/V219</f>
        <v>4.1091304711691354E-2</v>
      </c>
      <c r="CE206" s="126">
        <f t="shared" ref="CE206" si="2618">W206/W219</f>
        <v>4.2041106860040929E-2</v>
      </c>
      <c r="CF206" s="123">
        <f t="shared" ref="CF206" si="2619">X206/X219</f>
        <v>4.3539013623805141E-2</v>
      </c>
      <c r="CG206" s="124">
        <f t="shared" ref="CG206" si="2620">Y206/Y219</f>
        <v>3.8579907672015828E-2</v>
      </c>
      <c r="CH206" s="125">
        <f t="shared" ref="CH206" si="2621">Z206/Z219</f>
        <v>5.087907097443882E-2</v>
      </c>
      <c r="CI206" s="123">
        <f t="shared" ref="CI206" si="2622">AA206/AA219</f>
        <v>4.7755851740215703E-2</v>
      </c>
      <c r="CJ206" s="129">
        <f t="shared" ref="CJ206" si="2623">AB206/AB219</f>
        <v>4.3495167453360309E-2</v>
      </c>
      <c r="CK206" s="130">
        <f t="shared" ref="CK206" si="2624">AC206/AC219</f>
        <v>4.2980414074102455E-2</v>
      </c>
    </row>
    <row r="207" spans="1:89" ht="13.8" thickTop="1" x14ac:dyDescent="0.25">
      <c r="A207" s="139" t="s">
        <v>28</v>
      </c>
      <c r="B207" s="194">
        <v>1771</v>
      </c>
      <c r="C207" s="188">
        <v>2385</v>
      </c>
      <c r="D207" s="189">
        <v>1071</v>
      </c>
      <c r="E207" s="190">
        <v>1160</v>
      </c>
      <c r="F207" s="187">
        <v>1083</v>
      </c>
      <c r="G207" s="191">
        <v>1368</v>
      </c>
      <c r="H207" s="189">
        <v>2465</v>
      </c>
      <c r="I207" s="190">
        <v>3136</v>
      </c>
      <c r="J207" s="187">
        <v>701</v>
      </c>
      <c r="K207" s="188">
        <v>396</v>
      </c>
      <c r="L207" s="189">
        <v>2019</v>
      </c>
      <c r="M207" s="187">
        <v>1158</v>
      </c>
      <c r="N207" s="192">
        <v>2561</v>
      </c>
      <c r="O207" s="195">
        <v>2121</v>
      </c>
      <c r="P207" s="187">
        <v>1753</v>
      </c>
      <c r="Q207" s="188">
        <v>1245</v>
      </c>
      <c r="R207" s="189">
        <v>1638</v>
      </c>
      <c r="S207" s="190">
        <v>1850</v>
      </c>
      <c r="T207" s="187">
        <v>716</v>
      </c>
      <c r="U207" s="191">
        <v>321</v>
      </c>
      <c r="V207" s="189">
        <v>2157</v>
      </c>
      <c r="W207" s="196">
        <v>1906</v>
      </c>
      <c r="X207" s="187">
        <v>1761</v>
      </c>
      <c r="Y207" s="191">
        <v>627</v>
      </c>
      <c r="Z207" s="189">
        <v>3122</v>
      </c>
      <c r="AA207" s="187">
        <v>3788</v>
      </c>
      <c r="AB207" s="162">
        <f t="shared" si="2291"/>
        <v>22818</v>
      </c>
      <c r="AC207" s="165">
        <f t="shared" si="2322"/>
        <v>21461</v>
      </c>
      <c r="BI207" s="139" t="s">
        <v>28</v>
      </c>
      <c r="BJ207" s="123">
        <f>B207/B219</f>
        <v>3.8837719298245615E-2</v>
      </c>
      <c r="BK207" s="124">
        <f t="shared" ref="BK207" si="2625">C207/C219</f>
        <v>5.5870502248875561E-2</v>
      </c>
      <c r="BL207" s="125">
        <f t="shared" ref="BL207" si="2626">D207/D219</f>
        <v>4.2451147489000751E-2</v>
      </c>
      <c r="BM207" s="126">
        <f t="shared" ref="BM207" si="2627">E207/E219</f>
        <v>5.2102048149478983E-2</v>
      </c>
      <c r="BN207" s="123">
        <f t="shared" ref="BN207" si="2628">F207/F219</f>
        <v>3.9735828288387454E-2</v>
      </c>
      <c r="BO207" s="124">
        <f t="shared" ref="BO207" si="2629">G207/G219</f>
        <v>5.1268597983734961E-2</v>
      </c>
      <c r="BP207" s="125">
        <f t="shared" ref="BP207" si="2630">H207/H219</f>
        <v>4.9556703725297038E-2</v>
      </c>
      <c r="BQ207" s="126">
        <f t="shared" ref="BQ207" si="2631">I207/I219</f>
        <v>5.6455677972204223E-2</v>
      </c>
      <c r="BR207" s="123">
        <f t="shared" ref="BR207" si="2632">J207/J219</f>
        <v>7.6295167609925996E-2</v>
      </c>
      <c r="BS207" s="124">
        <f t="shared" ref="BS207" si="2633">K207/K219</f>
        <v>4.130162703379224E-2</v>
      </c>
      <c r="BT207" s="125">
        <f t="shared" ref="BT207" si="2634">L207/L219</f>
        <v>6.8622119502413162E-2</v>
      </c>
      <c r="BU207" s="123">
        <f t="shared" ref="BU207" si="2635">M207/M219</f>
        <v>3.4481731828603757E-2</v>
      </c>
      <c r="BV207" s="127">
        <f t="shared" ref="BV207" si="2636">N207/N219</f>
        <v>5.1444297135510825E-2</v>
      </c>
      <c r="BW207" s="128">
        <f t="shared" ref="BW207" si="2637">O207/O219</f>
        <v>4.2526315789473683E-2</v>
      </c>
      <c r="BX207" s="123">
        <f t="shared" ref="BX207" si="2638">P207/P219</f>
        <v>5.5999233324814719E-2</v>
      </c>
      <c r="BY207" s="124">
        <f t="shared" ref="BY207" si="2639">Q207/Q219</f>
        <v>4.206933837940123E-2</v>
      </c>
      <c r="BZ207" s="125">
        <f t="shared" ref="BZ207" si="2640">R207/R219</f>
        <v>4.4009779951100246E-2</v>
      </c>
      <c r="CA207" s="126">
        <f t="shared" ref="CA207" si="2641">S207/S219</f>
        <v>5.2220058147740424E-2</v>
      </c>
      <c r="CB207" s="123">
        <f t="shared" ref="CB207" si="2642">T207/T219</f>
        <v>6.4111747851002862E-2</v>
      </c>
      <c r="CC207" s="124">
        <f t="shared" ref="CC207" si="2643">U207/U219</f>
        <v>2.758679958748711E-2</v>
      </c>
      <c r="CD207" s="125">
        <f t="shared" ref="CD207" si="2644">V207/V219</f>
        <v>6.0172399363963514E-2</v>
      </c>
      <c r="CE207" s="126">
        <f t="shared" ref="CE207" si="2645">W207/W219</f>
        <v>4.2397010410178841E-2</v>
      </c>
      <c r="CF207" s="123">
        <f t="shared" ref="CF207" si="2646">X207/X219</f>
        <v>5.5924291022261742E-2</v>
      </c>
      <c r="CG207" s="124">
        <f t="shared" ref="CG207" si="2647">Y207/Y219</f>
        <v>3.4458122664321827E-2</v>
      </c>
      <c r="CH207" s="125">
        <f t="shared" ref="CH207" si="2648">Z207/Z219</f>
        <v>5.0635785649409626E-2</v>
      </c>
      <c r="CI207" s="123">
        <f t="shared" ref="CI207" si="2649">AA207/AA219</f>
        <v>5.9467181588407983E-2</v>
      </c>
      <c r="CJ207" s="129">
        <f t="shared" ref="CJ207" si="2650">AB207/AB219</f>
        <v>5.128792987188132E-2</v>
      </c>
      <c r="CK207" s="130">
        <f t="shared" ref="CK207" si="2651">AC207/AC219</f>
        <v>4.8364233769101969E-2</v>
      </c>
    </row>
    <row r="208" spans="1:89" x14ac:dyDescent="0.25">
      <c r="A208" s="131" t="s">
        <v>29</v>
      </c>
      <c r="B208" s="197">
        <v>2319</v>
      </c>
      <c r="C208" s="181">
        <v>3307</v>
      </c>
      <c r="D208" s="182">
        <v>1753</v>
      </c>
      <c r="E208" s="183">
        <v>1460</v>
      </c>
      <c r="F208" s="180">
        <v>1447</v>
      </c>
      <c r="G208" s="184">
        <v>2099</v>
      </c>
      <c r="H208" s="182">
        <v>2686</v>
      </c>
      <c r="I208" s="183">
        <v>4098</v>
      </c>
      <c r="J208" s="180">
        <v>962</v>
      </c>
      <c r="K208" s="181">
        <v>337</v>
      </c>
      <c r="L208" s="182">
        <v>2722</v>
      </c>
      <c r="M208" s="180">
        <v>1296</v>
      </c>
      <c r="N208" s="185">
        <v>3767</v>
      </c>
      <c r="O208" s="198">
        <v>2458</v>
      </c>
      <c r="P208" s="180">
        <v>2283</v>
      </c>
      <c r="Q208" s="181">
        <v>1503</v>
      </c>
      <c r="R208" s="182">
        <v>2163</v>
      </c>
      <c r="S208" s="183">
        <v>2708</v>
      </c>
      <c r="T208" s="180">
        <v>1371</v>
      </c>
      <c r="U208" s="184">
        <v>382</v>
      </c>
      <c r="V208" s="182">
        <v>2874</v>
      </c>
      <c r="W208" s="199">
        <v>2353</v>
      </c>
      <c r="X208" s="180">
        <v>2118</v>
      </c>
      <c r="Y208" s="184">
        <v>737</v>
      </c>
      <c r="Z208" s="182">
        <v>3593</v>
      </c>
      <c r="AA208" s="180">
        <v>4343</v>
      </c>
      <c r="AB208" s="162">
        <f t="shared" si="2291"/>
        <v>30058</v>
      </c>
      <c r="AC208" s="165">
        <f t="shared" si="2322"/>
        <v>27081</v>
      </c>
      <c r="BI208" s="131" t="s">
        <v>29</v>
      </c>
      <c r="BJ208" s="123">
        <f>B208/B219</f>
        <v>5.0855263157894737E-2</v>
      </c>
      <c r="BK208" s="124">
        <f t="shared" ref="BK208" si="2652">C208/C219</f>
        <v>7.7469077961019484E-2</v>
      </c>
      <c r="BL208" s="125">
        <f t="shared" ref="BL208" si="2653">D208/D219</f>
        <v>6.9483530857346709E-2</v>
      </c>
      <c r="BM208" s="126">
        <f t="shared" ref="BM208" si="2654">E208/E219</f>
        <v>6.5576715774344235E-2</v>
      </c>
      <c r="BN208" s="123">
        <f t="shared" ref="BN208" si="2655">F208/F219</f>
        <v>5.3091175931021833E-2</v>
      </c>
      <c r="BO208" s="124">
        <f t="shared" ref="BO208" si="2656">G208/G219</f>
        <v>7.8664318105160586E-2</v>
      </c>
      <c r="BP208" s="125">
        <f t="shared" ref="BP208" si="2657">H208/H219</f>
        <v>5.3999718542047805E-2</v>
      </c>
      <c r="BQ208" s="126">
        <f t="shared" ref="BQ208" si="2658">I208/I219</f>
        <v>7.3774033268524525E-2</v>
      </c>
      <c r="BR208" s="123">
        <f t="shared" ref="BR208" si="2659">J208/J219</f>
        <v>0.10470178493687418</v>
      </c>
      <c r="BS208" s="124">
        <f t="shared" ref="BS208" si="2660">K208/K219</f>
        <v>3.5148101793909051E-2</v>
      </c>
      <c r="BT208" s="125">
        <f t="shared" ref="BT208" si="2661">L208/L219</f>
        <v>9.2515804500033993E-2</v>
      </c>
      <c r="BU208" s="123">
        <f t="shared" ref="BU208" si="2662">M208/M219</f>
        <v>3.8590953756364829E-2</v>
      </c>
      <c r="BV208" s="127">
        <f t="shared" ref="BV208" si="2663">N208/N219</f>
        <v>7.5669920854927478E-2</v>
      </c>
      <c r="BW208" s="128">
        <f t="shared" ref="BW208" si="2664">O208/O219</f>
        <v>4.9283208020050123E-2</v>
      </c>
      <c r="BX208" s="123">
        <f t="shared" ref="BX208" si="2665">P208/P219</f>
        <v>7.2929976999744447E-2</v>
      </c>
      <c r="BY208" s="124">
        <f t="shared" ref="BY208" si="2666">Q208/Q219</f>
        <v>5.0787321754409677E-2</v>
      </c>
      <c r="BZ208" s="125">
        <f t="shared" ref="BZ208" si="2667">R208/R219</f>
        <v>5.8115478653375963E-2</v>
      </c>
      <c r="CA208" s="126">
        <f t="shared" ref="CA208" si="2668">S208/S219</f>
        <v>7.6438874304908686E-2</v>
      </c>
      <c r="CB208" s="123">
        <f t="shared" ref="CB208" si="2669">T208/T219</f>
        <v>0.12276146131805157</v>
      </c>
      <c r="CC208" s="124">
        <f t="shared" ref="CC208" si="2670">U208/U219</f>
        <v>3.2829150910965971E-2</v>
      </c>
      <c r="CD208" s="125">
        <f t="shared" ref="CD208" si="2671">V208/V219</f>
        <v>8.0174073144196167E-2</v>
      </c>
      <c r="CE208" s="126">
        <f t="shared" ref="CE208" si="2672">W208/W219</f>
        <v>5.2340065842156773E-2</v>
      </c>
      <c r="CF208" s="123">
        <f t="shared" ref="CF208" si="2673">X208/X219</f>
        <v>6.7261583410079706E-2</v>
      </c>
      <c r="CG208" s="124">
        <f t="shared" ref="CG208" si="2674">Y208/Y219</f>
        <v>4.0503407342273028E-2</v>
      </c>
      <c r="CH208" s="125">
        <f t="shared" ref="CH208" si="2675">Z208/Z219</f>
        <v>5.8274944855326326E-2</v>
      </c>
      <c r="CI208" s="123">
        <f t="shared" ref="CI208" si="2676">AA208/AA219</f>
        <v>6.8180034223457198E-2</v>
      </c>
      <c r="CJ208" s="129">
        <f t="shared" ref="CJ208" si="2677">AB208/AB219</f>
        <v>6.7561249719037986E-2</v>
      </c>
      <c r="CK208" s="130">
        <f t="shared" ref="CK208" si="2678">AC208/AC219</f>
        <v>6.1029393537162781E-2</v>
      </c>
    </row>
    <row r="209" spans="1:89" x14ac:dyDescent="0.25">
      <c r="A209" s="139" t="s">
        <v>30</v>
      </c>
      <c r="B209" s="280">
        <v>2306</v>
      </c>
      <c r="C209" s="267">
        <v>4403</v>
      </c>
      <c r="D209" s="268">
        <v>1977</v>
      </c>
      <c r="E209" s="269">
        <v>1706</v>
      </c>
      <c r="F209" s="266">
        <v>1548</v>
      </c>
      <c r="G209" s="270">
        <v>2737</v>
      </c>
      <c r="H209" s="268">
        <v>3294</v>
      </c>
      <c r="I209" s="269">
        <v>5307</v>
      </c>
      <c r="J209" s="266">
        <v>1345</v>
      </c>
      <c r="K209" s="267">
        <v>397</v>
      </c>
      <c r="L209" s="268">
        <v>3540</v>
      </c>
      <c r="M209" s="266">
        <v>1237</v>
      </c>
      <c r="N209" s="271">
        <v>4537</v>
      </c>
      <c r="O209" s="281">
        <v>2924</v>
      </c>
      <c r="P209" s="266">
        <v>2543</v>
      </c>
      <c r="Q209" s="267">
        <v>1821</v>
      </c>
      <c r="R209" s="268">
        <v>2534</v>
      </c>
      <c r="S209" s="269">
        <v>3046</v>
      </c>
      <c r="T209" s="266">
        <v>1657</v>
      </c>
      <c r="U209" s="270">
        <v>406</v>
      </c>
      <c r="V209" s="268">
        <v>3597</v>
      </c>
      <c r="W209" s="282">
        <v>2648</v>
      </c>
      <c r="X209" s="266">
        <v>2843</v>
      </c>
      <c r="Y209" s="270">
        <v>908</v>
      </c>
      <c r="Z209" s="268">
        <v>3921</v>
      </c>
      <c r="AA209" s="266">
        <v>5515</v>
      </c>
      <c r="AB209" s="286">
        <f t="shared" si="2291"/>
        <v>35642</v>
      </c>
      <c r="AC209" s="287">
        <f t="shared" si="2322"/>
        <v>33055</v>
      </c>
      <c r="BI209" s="139" t="s">
        <v>30</v>
      </c>
      <c r="BJ209" s="123">
        <f>B209/B219</f>
        <v>5.0570175438596494E-2</v>
      </c>
      <c r="BK209" s="124">
        <f t="shared" ref="BK209" si="2679">C209/C219</f>
        <v>0.10314374062968516</v>
      </c>
      <c r="BL209" s="125">
        <f t="shared" ref="BL209" si="2680">D209/D219</f>
        <v>7.8362202227595226E-2</v>
      </c>
      <c r="BM209" s="126">
        <f t="shared" ref="BM209" si="2681">E209/E219</f>
        <v>7.6625943226733745E-2</v>
      </c>
      <c r="BN209" s="123">
        <f t="shared" ref="BN209" si="2682">F209/F219</f>
        <v>5.6796917996697852E-2</v>
      </c>
      <c r="BO209" s="124">
        <f t="shared" ref="BO209" si="2683">G209/G219</f>
        <v>0.10257467301277967</v>
      </c>
      <c r="BP209" s="125">
        <f t="shared" ref="BP209" si="2684">H209/H219</f>
        <v>6.6223035322972995E-2</v>
      </c>
      <c r="BQ209" s="126">
        <f t="shared" ref="BQ209" si="2685">I209/I219</f>
        <v>9.5538993303089223E-2</v>
      </c>
      <c r="BR209" s="123">
        <f t="shared" ref="BR209" si="2686">J209/J219</f>
        <v>0.14638659120592076</v>
      </c>
      <c r="BS209" s="124">
        <f t="shared" ref="BS209" si="2687">K209/K219</f>
        <v>4.1405924071756361E-2</v>
      </c>
      <c r="BT209" s="125">
        <f t="shared" ref="BT209" si="2688">L209/L219</f>
        <v>0.12031812929100673</v>
      </c>
      <c r="BU209" s="123">
        <f t="shared" ref="BU209" si="2689">M209/M219</f>
        <v>3.6834112497394517E-2</v>
      </c>
      <c r="BV209" s="127">
        <f t="shared" ref="BV209" si="2690">N209/N219</f>
        <v>9.1137358884737452E-2</v>
      </c>
      <c r="BW209" s="128">
        <f t="shared" ref="BW209" si="2691">O209/O219</f>
        <v>5.8626566416040103E-2</v>
      </c>
      <c r="BX209" s="123">
        <f t="shared" ref="BX209" si="2692">P209/P219</f>
        <v>8.1235624840276008E-2</v>
      </c>
      <c r="BY209" s="124">
        <f t="shared" ref="BY209" si="2693">Q209/Q219</f>
        <v>6.1532743123606133E-2</v>
      </c>
      <c r="BZ209" s="125">
        <f t="shared" ref="BZ209" si="2694">R209/R219</f>
        <v>6.8083505736317468E-2</v>
      </c>
      <c r="CA209" s="126">
        <f t="shared" ref="CA209" si="2695">S209/S219</f>
        <v>8.5979620063793158E-2</v>
      </c>
      <c r="CB209" s="123">
        <f t="shared" ref="CB209" si="2696">T209/T219</f>
        <v>0.14837034383954154</v>
      </c>
      <c r="CC209" s="124">
        <f t="shared" ref="CC209" si="2697">U209/U219</f>
        <v>3.4891715366105192E-2</v>
      </c>
      <c r="CD209" s="125">
        <f t="shared" ref="CD209" si="2698">V209/V219</f>
        <v>0.10034312494769437</v>
      </c>
      <c r="CE209" s="126">
        <f t="shared" ref="CE209" si="2699">W209/W219</f>
        <v>5.890203754782454E-2</v>
      </c>
      <c r="CF209" s="123">
        <f t="shared" ref="CF209" si="2700">X209/X219</f>
        <v>9.0285496522595196E-2</v>
      </c>
      <c r="CG209" s="124">
        <f t="shared" ref="CG209" si="2701">Y209/Y219</f>
        <v>4.9901077159815344E-2</v>
      </c>
      <c r="CH209" s="125">
        <f t="shared" ref="CH209" si="2702">Z209/Z219</f>
        <v>6.3594783962631379E-2</v>
      </c>
      <c r="CI209" s="123">
        <f t="shared" ref="CI209" si="2703">AA209/AA219</f>
        <v>8.6579067175308874E-2</v>
      </c>
      <c r="CJ209" s="129">
        <f t="shared" ref="CJ209" si="2704">AB209/AB219</f>
        <v>8.0112384805574283E-2</v>
      </c>
      <c r="CK209" s="130">
        <f t="shared" ref="CK209" si="2705">AC209/AC219</f>
        <v>7.4492323155382581E-2</v>
      </c>
    </row>
    <row r="210" spans="1:89" x14ac:dyDescent="0.25">
      <c r="A210" s="131" t="s">
        <v>31</v>
      </c>
      <c r="B210" s="283">
        <v>2309</v>
      </c>
      <c r="C210" s="274">
        <v>4884</v>
      </c>
      <c r="D210" s="275">
        <v>1493</v>
      </c>
      <c r="E210" s="276">
        <v>1792</v>
      </c>
      <c r="F210" s="273">
        <v>1333</v>
      </c>
      <c r="G210" s="277">
        <v>2939</v>
      </c>
      <c r="H210" s="275">
        <v>3294</v>
      </c>
      <c r="I210" s="276">
        <v>5989</v>
      </c>
      <c r="J210" s="273">
        <v>886</v>
      </c>
      <c r="K210" s="274">
        <v>391</v>
      </c>
      <c r="L210" s="275">
        <v>3488</v>
      </c>
      <c r="M210" s="273">
        <v>1206</v>
      </c>
      <c r="N210" s="278">
        <v>4613</v>
      </c>
      <c r="O210" s="284">
        <v>2953</v>
      </c>
      <c r="P210" s="273">
        <v>2829</v>
      </c>
      <c r="Q210" s="274">
        <v>2227</v>
      </c>
      <c r="R210" s="275">
        <v>2648</v>
      </c>
      <c r="S210" s="276">
        <v>3349</v>
      </c>
      <c r="T210" s="273">
        <v>1420</v>
      </c>
      <c r="U210" s="277">
        <v>358</v>
      </c>
      <c r="V210" s="275">
        <v>4023</v>
      </c>
      <c r="W210" s="285">
        <v>2828</v>
      </c>
      <c r="X210" s="273">
        <v>3002</v>
      </c>
      <c r="Y210" s="277">
        <v>1049</v>
      </c>
      <c r="Z210" s="275">
        <v>4178</v>
      </c>
      <c r="AA210" s="273">
        <v>6672</v>
      </c>
      <c r="AB210" s="286">
        <f t="shared" si="2291"/>
        <v>35516</v>
      </c>
      <c r="AC210" s="287">
        <f t="shared" si="2322"/>
        <v>36637</v>
      </c>
      <c r="BI210" s="131" t="s">
        <v>31</v>
      </c>
      <c r="BJ210" s="123">
        <f>B210/B219</f>
        <v>5.0635964912280701E-2</v>
      </c>
      <c r="BK210" s="124">
        <f t="shared" ref="BK210" si="2706">C210/C219</f>
        <v>0.11441154422788606</v>
      </c>
      <c r="BL210" s="125">
        <f t="shared" ref="BL210" si="2707">D210/D219</f>
        <v>5.9177930159736811E-2</v>
      </c>
      <c r="BM210" s="126">
        <f t="shared" ref="BM210" si="2708">E210/E219</f>
        <v>8.0488681279195118E-2</v>
      </c>
      <c r="BN210" s="123">
        <f t="shared" ref="BN210" si="2709">F210/F219</f>
        <v>4.8908457163823152E-2</v>
      </c>
      <c r="BO210" s="124">
        <f t="shared" ref="BO210" si="2710">G210/G219</f>
        <v>0.11014503616534872</v>
      </c>
      <c r="BP210" s="125">
        <f t="shared" ref="BP210" si="2711">H210/H219</f>
        <v>6.6223035322972995E-2</v>
      </c>
      <c r="BQ210" s="126">
        <f t="shared" ref="BQ210" si="2712">I210/I219</f>
        <v>0.107816663066177</v>
      </c>
      <c r="BR210" s="123">
        <f t="shared" ref="BR210" si="2713">J210/J219</f>
        <v>9.6430126251632567E-2</v>
      </c>
      <c r="BS210" s="124">
        <f t="shared" ref="BS210" si="2714">K210/K219</f>
        <v>4.0780141843971635E-2</v>
      </c>
      <c r="BT210" s="125">
        <f t="shared" ref="BT210" si="2715">L210/L219</f>
        <v>0.11855074434096935</v>
      </c>
      <c r="BU210" s="123">
        <f t="shared" ref="BU210" si="2716">M210/M219</f>
        <v>3.5911026412172822E-2</v>
      </c>
      <c r="BV210" s="127">
        <f t="shared" ref="BV210" si="2717">N210/N219</f>
        <v>9.2664015105861558E-2</v>
      </c>
      <c r="BW210" s="128">
        <f t="shared" ref="BW210" si="2718">O210/O219</f>
        <v>5.9208020050125314E-2</v>
      </c>
      <c r="BX210" s="123">
        <f t="shared" ref="BX210" si="2719">P210/P219</f>
        <v>9.0371837464860716E-2</v>
      </c>
      <c r="BY210" s="124">
        <f t="shared" ref="BY210" si="2720">Q210/Q219</f>
        <v>7.5251740217611676E-2</v>
      </c>
      <c r="BZ210" s="125">
        <f t="shared" ref="BZ210" si="2721">R210/R219</f>
        <v>7.1146457454525913E-2</v>
      </c>
      <c r="CA210" s="126">
        <f t="shared" ref="CA210" si="2722">S210/S219</f>
        <v>9.4532418776639288E-2</v>
      </c>
      <c r="CB210" s="123">
        <f t="shared" ref="CB210" si="2723">T210/T219</f>
        <v>0.12714899713467048</v>
      </c>
      <c r="CC210" s="124">
        <f t="shared" ref="CC210" si="2724">U210/U219</f>
        <v>3.0766586455826743E-2</v>
      </c>
      <c r="CD210" s="125">
        <f t="shared" ref="CD210" si="2725">V210/V219</f>
        <v>0.11222696459954808</v>
      </c>
      <c r="CE210" s="126">
        <f t="shared" ref="CE210" si="2726">W210/W219</f>
        <v>6.2905952486876054E-2</v>
      </c>
      <c r="CF210" s="123">
        <f t="shared" ref="CF210" si="2727">X210/X219</f>
        <v>9.5334878846581345E-2</v>
      </c>
      <c r="CG210" s="124">
        <f t="shared" ref="CG210" si="2728">Y210/Y219</f>
        <v>5.7650032974280063E-2</v>
      </c>
      <c r="CH210" s="125">
        <f t="shared" ref="CH210" si="2729">Z210/Z219</f>
        <v>6.7763072531464907E-2</v>
      </c>
      <c r="CI210" s="123">
        <f t="shared" ref="CI210" si="2730">AA210/AA219</f>
        <v>0.10474261762351057</v>
      </c>
      <c r="CJ210" s="129">
        <f t="shared" ref="CJ210" si="2731">AB210/AB219</f>
        <v>7.9829175095527088E-2</v>
      </c>
      <c r="CK210" s="130">
        <f t="shared" ref="CK210" si="2732">AC210/AC219</f>
        <v>8.2564672317160845E-2</v>
      </c>
    </row>
    <row r="211" spans="1:89" x14ac:dyDescent="0.25">
      <c r="A211" s="139" t="s">
        <v>32</v>
      </c>
      <c r="B211" s="194">
        <v>2415</v>
      </c>
      <c r="C211" s="188">
        <v>4194</v>
      </c>
      <c r="D211" s="189">
        <v>1192</v>
      </c>
      <c r="E211" s="190">
        <v>1698</v>
      </c>
      <c r="F211" s="187">
        <v>1145</v>
      </c>
      <c r="G211" s="191">
        <v>2683</v>
      </c>
      <c r="H211" s="189">
        <v>3049</v>
      </c>
      <c r="I211" s="190">
        <v>5519</v>
      </c>
      <c r="J211" s="187">
        <v>680</v>
      </c>
      <c r="K211" s="188">
        <v>283</v>
      </c>
      <c r="L211" s="189">
        <v>2836</v>
      </c>
      <c r="M211" s="187">
        <v>1246</v>
      </c>
      <c r="N211" s="192">
        <v>3967</v>
      </c>
      <c r="O211" s="195">
        <v>2809</v>
      </c>
      <c r="P211" s="187">
        <v>2297</v>
      </c>
      <c r="Q211" s="188">
        <v>2140</v>
      </c>
      <c r="R211" s="189">
        <v>2365</v>
      </c>
      <c r="S211" s="190">
        <v>2895</v>
      </c>
      <c r="T211" s="187">
        <v>1213</v>
      </c>
      <c r="U211" s="191">
        <v>280</v>
      </c>
      <c r="V211" s="189">
        <v>3819</v>
      </c>
      <c r="W211" s="196">
        <v>2414</v>
      </c>
      <c r="X211" s="187">
        <v>2626</v>
      </c>
      <c r="Y211" s="191">
        <v>817</v>
      </c>
      <c r="Z211" s="189">
        <v>3835</v>
      </c>
      <c r="AA211" s="187">
        <v>5010</v>
      </c>
      <c r="AB211" s="162">
        <f t="shared" si="2291"/>
        <v>31439</v>
      </c>
      <c r="AC211" s="165">
        <f t="shared" si="2322"/>
        <v>31988</v>
      </c>
      <c r="BI211" s="139" t="s">
        <v>32</v>
      </c>
      <c r="BJ211" s="123">
        <f>B211/B219</f>
        <v>5.2960526315789472E-2</v>
      </c>
      <c r="BK211" s="124">
        <f t="shared" ref="BK211" si="2733">C211/C219</f>
        <v>9.8247751124437788E-2</v>
      </c>
      <c r="BL211" s="125">
        <f t="shared" ref="BL211" si="2734">D211/D219</f>
        <v>4.7247215505965355E-2</v>
      </c>
      <c r="BM211" s="126">
        <f t="shared" ref="BM211" si="2735">E211/E219</f>
        <v>7.6266618756737334E-2</v>
      </c>
      <c r="BN211" s="123">
        <f t="shared" ref="BN211" si="2736">F211/F219</f>
        <v>4.2010640249495503E-2</v>
      </c>
      <c r="BO211" s="124">
        <f t="shared" ref="BO211" si="2737">G211/G219</f>
        <v>0.10055091256605329</v>
      </c>
      <c r="BP211" s="125">
        <f t="shared" ref="BP211" si="2738">H211/H219</f>
        <v>6.1297521159606766E-2</v>
      </c>
      <c r="BQ211" s="126">
        <f t="shared" ref="BQ211" si="2739">I211/I219</f>
        <v>9.9355512349679556E-2</v>
      </c>
      <c r="BR211" s="123">
        <f t="shared" ref="BR211" si="2740">J211/J219</f>
        <v>7.400957771005659E-2</v>
      </c>
      <c r="BS211" s="124">
        <f t="shared" ref="BS211" si="2741">K211/K219</f>
        <v>2.9516061743846474E-2</v>
      </c>
      <c r="BT211" s="125">
        <f t="shared" ref="BT211" si="2742">L211/L219</f>
        <v>9.6390456121269799E-2</v>
      </c>
      <c r="BU211" s="123">
        <f t="shared" ref="BU211" si="2743">M211/M219</f>
        <v>3.7102105231813717E-2</v>
      </c>
      <c r="BV211" s="127">
        <f t="shared" ref="BV211" si="2744">N211/N219</f>
        <v>7.9687437226306695E-2</v>
      </c>
      <c r="BW211" s="128">
        <f t="shared" ref="BW211" si="2745">O211/O219</f>
        <v>5.6320802005012528E-2</v>
      </c>
      <c r="BX211" s="123">
        <f t="shared" ref="BX211" si="2746">P211/P219</f>
        <v>7.3377204191157674E-2</v>
      </c>
      <c r="BY211" s="124">
        <f t="shared" ref="BY211" si="2747">Q211/Q219</f>
        <v>7.2311955126039065E-2</v>
      </c>
      <c r="BZ211" s="125">
        <f t="shared" ref="BZ211" si="2748">R211/R219</f>
        <v>6.35428141540611E-2</v>
      </c>
      <c r="CA211" s="126">
        <f t="shared" ref="CA211" si="2749">S211/S219</f>
        <v>8.1717334236599201E-2</v>
      </c>
      <c r="CB211" s="123">
        <f t="shared" ref="CB211" si="2750">T211/T219</f>
        <v>0.10861389684813753</v>
      </c>
      <c r="CC211" s="124">
        <f t="shared" ref="CC211" si="2751">U211/U219</f>
        <v>2.4063251976624268E-2</v>
      </c>
      <c r="CD211" s="125">
        <f t="shared" ref="CD211" si="2752">V211/V219</f>
        <v>0.10653611180851955</v>
      </c>
      <c r="CE211" s="126">
        <f t="shared" ref="CE211" si="2753">W211/W219</f>
        <v>5.3696948127057567E-2</v>
      </c>
      <c r="CF211" s="123">
        <f t="shared" ref="CF211" si="2754">X211/X219</f>
        <v>8.33942011496078E-2</v>
      </c>
      <c r="CG211" s="124">
        <f t="shared" ref="CG211" si="2755">Y211/Y219</f>
        <v>4.4899978017146625E-2</v>
      </c>
      <c r="CH211" s="125">
        <f t="shared" ref="CH211" si="2756">Z211/Z219</f>
        <v>6.219994809913066E-2</v>
      </c>
      <c r="CI211" s="123">
        <f t="shared" ref="CI211" si="2757">AA211/AA219</f>
        <v>7.8651156219092924E-2</v>
      </c>
      <c r="CJ211" s="129">
        <f t="shared" ref="CJ211" si="2758">AB211/AB219</f>
        <v>7.0665318048999781E-2</v>
      </c>
      <c r="CK211" s="130">
        <f t="shared" ref="CK211" si="2759">AC211/AC219</f>
        <v>7.2087745669168896E-2</v>
      </c>
    </row>
    <row r="212" spans="1:89" x14ac:dyDescent="0.25">
      <c r="A212" s="131" t="s">
        <v>33</v>
      </c>
      <c r="B212" s="197">
        <v>2621</v>
      </c>
      <c r="C212" s="181">
        <v>3463</v>
      </c>
      <c r="D212" s="182">
        <v>1137</v>
      </c>
      <c r="E212" s="183">
        <v>1730</v>
      </c>
      <c r="F212" s="180">
        <v>1035</v>
      </c>
      <c r="G212" s="184">
        <v>2336</v>
      </c>
      <c r="H212" s="182">
        <v>2706</v>
      </c>
      <c r="I212" s="183">
        <v>4559</v>
      </c>
      <c r="J212" s="180">
        <v>658</v>
      </c>
      <c r="K212" s="181">
        <v>251</v>
      </c>
      <c r="L212" s="182">
        <v>2376</v>
      </c>
      <c r="M212" s="180">
        <v>1400</v>
      </c>
      <c r="N212" s="185">
        <v>3553</v>
      </c>
      <c r="O212" s="198">
        <v>2730</v>
      </c>
      <c r="P212" s="180">
        <v>1726</v>
      </c>
      <c r="Q212" s="181">
        <v>2043</v>
      </c>
      <c r="R212" s="182">
        <v>1908</v>
      </c>
      <c r="S212" s="183">
        <v>2613</v>
      </c>
      <c r="T212" s="180">
        <v>749</v>
      </c>
      <c r="U212" s="184">
        <v>392</v>
      </c>
      <c r="V212" s="182">
        <v>3318</v>
      </c>
      <c r="W212" s="199">
        <v>2373</v>
      </c>
      <c r="X212" s="180">
        <v>1790</v>
      </c>
      <c r="Y212" s="184">
        <v>933</v>
      </c>
      <c r="Z212" s="182">
        <v>3165</v>
      </c>
      <c r="AA212" s="180">
        <v>4455</v>
      </c>
      <c r="AB212" s="162">
        <f t="shared" si="2291"/>
        <v>26742</v>
      </c>
      <c r="AC212" s="165">
        <f t="shared" si="2322"/>
        <v>29278</v>
      </c>
      <c r="BI212" s="131" t="s">
        <v>33</v>
      </c>
      <c r="BJ212" s="123">
        <f>B212/B219</f>
        <v>5.7478070175438593E-2</v>
      </c>
      <c r="BK212" s="124">
        <f t="shared" ref="BK212" si="2760">C212/C219</f>
        <v>8.1123500749625183E-2</v>
      </c>
      <c r="BL212" s="125">
        <f t="shared" ref="BL212" si="2761">D212/D219</f>
        <v>4.5067184589163263E-2</v>
      </c>
      <c r="BM212" s="126">
        <f t="shared" ref="BM212" si="2762">E212/E219</f>
        <v>7.7703916636722964E-2</v>
      </c>
      <c r="BN212" s="123">
        <f t="shared" ref="BN212" si="2763">F212/F219</f>
        <v>3.7974683544303799E-2</v>
      </c>
      <c r="BO212" s="124">
        <f t="shared" ref="BO212" si="2764">G212/G219</f>
        <v>8.7546377843570819E-2</v>
      </c>
      <c r="BP212" s="125">
        <f t="shared" ref="BP212" si="2765">H212/H219</f>
        <v>5.4401801330894034E-2</v>
      </c>
      <c r="BQ212" s="126">
        <f t="shared" ref="BQ212" si="2766">I212/I219</f>
        <v>8.2073161950025203E-2</v>
      </c>
      <c r="BR212" s="123">
        <f t="shared" ref="BR212" si="2767">J212/J219</f>
        <v>7.1615150195907709E-2</v>
      </c>
      <c r="BS212" s="124">
        <f t="shared" ref="BS212" si="2768">K212/K219</f>
        <v>2.6178556528994576E-2</v>
      </c>
      <c r="BT212" s="125">
        <f t="shared" ref="BT212" si="2769">L212/L219</f>
        <v>8.0755896947862144E-2</v>
      </c>
      <c r="BU212" s="123">
        <f t="shared" ref="BU212" si="2770">M212/M219</f>
        <v>4.1687758687431138E-2</v>
      </c>
      <c r="BV212" s="127">
        <f t="shared" ref="BV212" si="2771">N212/N219</f>
        <v>7.137117833755173E-2</v>
      </c>
      <c r="BW212" s="128">
        <f t="shared" ref="BW212" si="2772">O212/O219</f>
        <v>5.473684210526316E-2</v>
      </c>
      <c r="BX212" s="123">
        <f t="shared" ref="BX212" si="2773">P212/P219</f>
        <v>5.5136723741374905E-2</v>
      </c>
      <c r="BY212" s="124">
        <f t="shared" ref="BY212" si="2774">Q212/Q219</f>
        <v>6.9034263702101778E-2</v>
      </c>
      <c r="BZ212" s="125">
        <f t="shared" ref="BZ212" si="2775">R212/R219</f>
        <v>5.1264139283699182E-2</v>
      </c>
      <c r="CA212" s="126">
        <f t="shared" ref="CA212" si="2776">S212/S219</f>
        <v>7.3757303751376069E-2</v>
      </c>
      <c r="CB212" s="123">
        <f t="shared" ref="CB212" si="2777">T212/T219</f>
        <v>6.7066618911174783E-2</v>
      </c>
      <c r="CC212" s="124">
        <f t="shared" ref="CC212" si="2778">U212/U219</f>
        <v>3.3688552767273977E-2</v>
      </c>
      <c r="CD212" s="125">
        <f t="shared" ref="CD212" si="2779">V212/V219</f>
        <v>9.2560046865846513E-2</v>
      </c>
      <c r="CE212" s="126">
        <f t="shared" ref="CE212" si="2780">W212/W219</f>
        <v>5.2784945279829167E-2</v>
      </c>
      <c r="CF212" s="123">
        <f t="shared" ref="CF212" si="2781">X212/X219</f>
        <v>5.6845247546762359E-2</v>
      </c>
      <c r="CG212" s="124">
        <f t="shared" ref="CG212" si="2782">Y212/Y219</f>
        <v>5.1275005495713344E-2</v>
      </c>
      <c r="CH212" s="125">
        <f t="shared" ref="CH212" si="2783">Z212/Z219</f>
        <v>5.1333203581159982E-2</v>
      </c>
      <c r="CI212" s="123">
        <f t="shared" ref="CI212" si="2784">AA212/AA219</f>
        <v>6.993830358404371E-2</v>
      </c>
      <c r="CJ212" s="129">
        <f t="shared" ref="CJ212" si="2785">AB212/AB219</f>
        <v>6.0107889413351316E-2</v>
      </c>
      <c r="CK212" s="130">
        <f t="shared" ref="CK212" si="2786">AC212/AC219</f>
        <v>6.598052449987267E-2</v>
      </c>
    </row>
    <row r="213" spans="1:89" x14ac:dyDescent="0.25">
      <c r="A213" s="139" t="s">
        <v>34</v>
      </c>
      <c r="B213" s="194">
        <v>1182</v>
      </c>
      <c r="C213" s="188">
        <v>2885</v>
      </c>
      <c r="D213" s="189">
        <v>574</v>
      </c>
      <c r="E213" s="190">
        <v>1453</v>
      </c>
      <c r="F213" s="187">
        <v>512</v>
      </c>
      <c r="G213" s="191">
        <v>1862</v>
      </c>
      <c r="H213" s="189">
        <v>1612</v>
      </c>
      <c r="I213" s="190">
        <v>3416</v>
      </c>
      <c r="J213" s="187">
        <v>570</v>
      </c>
      <c r="K213" s="188">
        <v>128</v>
      </c>
      <c r="L213" s="189">
        <v>1885</v>
      </c>
      <c r="M213" s="187">
        <v>1113</v>
      </c>
      <c r="N213" s="192">
        <v>2995</v>
      </c>
      <c r="O213" s="195">
        <v>2503</v>
      </c>
      <c r="P213" s="187">
        <v>1232</v>
      </c>
      <c r="Q213" s="188">
        <v>1701</v>
      </c>
      <c r="R213" s="189">
        <v>1404</v>
      </c>
      <c r="S213" s="190">
        <v>2014</v>
      </c>
      <c r="T213" s="187">
        <v>529</v>
      </c>
      <c r="U213" s="191">
        <v>313</v>
      </c>
      <c r="V213" s="189">
        <v>3286</v>
      </c>
      <c r="W213" s="196">
        <v>1907</v>
      </c>
      <c r="X213" s="187">
        <v>1303</v>
      </c>
      <c r="Y213" s="191">
        <v>746</v>
      </c>
      <c r="Z213" s="189">
        <v>2590</v>
      </c>
      <c r="AA213" s="187">
        <v>3805</v>
      </c>
      <c r="AB213" s="162">
        <f t="shared" si="2291"/>
        <v>19674</v>
      </c>
      <c r="AC213" s="165">
        <f t="shared" si="2322"/>
        <v>23846</v>
      </c>
      <c r="BI213" s="139" t="s">
        <v>34</v>
      </c>
      <c r="BJ213" s="123">
        <f>B213/B219</f>
        <v>2.5921052631578949E-2</v>
      </c>
      <c r="BK213" s="124">
        <f t="shared" ref="BK213" si="2787">C213/C219</f>
        <v>6.7583395802098947E-2</v>
      </c>
      <c r="BL213" s="125">
        <f t="shared" ref="BL213" si="2788">D213/D219</f>
        <v>2.2751595386261841E-2</v>
      </c>
      <c r="BM213" s="126">
        <f t="shared" ref="BM213" si="2789">E213/E219</f>
        <v>6.5262306863097377E-2</v>
      </c>
      <c r="BN213" s="123">
        <f t="shared" ref="BN213" si="2790">F213/F219</f>
        <v>1.8785543936892312E-2</v>
      </c>
      <c r="BO213" s="124">
        <f t="shared" ref="BO213" si="2791">G213/G219</f>
        <v>6.9782258366750366E-2</v>
      </c>
      <c r="BP213" s="125">
        <f t="shared" ref="BP213" si="2792">H213/H219</f>
        <v>3.2407872781005612E-2</v>
      </c>
      <c r="BQ213" s="126">
        <f t="shared" ref="BQ213" si="2793">I213/I219</f>
        <v>6.1496363505436739E-2</v>
      </c>
      <c r="BR213" s="123">
        <f t="shared" ref="BR213" si="2794">J213/J219</f>
        <v>6.2037440139312144E-2</v>
      </c>
      <c r="BS213" s="124">
        <f t="shared" ref="BS213" si="2795">K213/K219</f>
        <v>1.3350020859407593E-2</v>
      </c>
      <c r="BT213" s="125">
        <f t="shared" ref="BT213" si="2796">L213/L219</f>
        <v>6.4067704438855275E-2</v>
      </c>
      <c r="BU213" s="123">
        <f t="shared" ref="BU213" si="2797">M213/M219</f>
        <v>3.314176815650776E-2</v>
      </c>
      <c r="BV213" s="127">
        <f t="shared" ref="BV213" si="2798">N213/N219</f>
        <v>6.0162307661403722E-2</v>
      </c>
      <c r="BW213" s="128">
        <f t="shared" ref="BW213" si="2799">O213/O219</f>
        <v>5.0185463659147868E-2</v>
      </c>
      <c r="BX213" s="123">
        <f t="shared" ref="BX213" si="2800">P213/P219</f>
        <v>3.9355992844364938E-2</v>
      </c>
      <c r="BY213" s="124">
        <f t="shared" ref="BY213" si="2801">Q213/Q219</f>
        <v>5.7477867135230114E-2</v>
      </c>
      <c r="BZ213" s="125">
        <f t="shared" ref="BZ213" si="2802">R213/R219</f>
        <v>3.7722668529514496E-2</v>
      </c>
      <c r="CA213" s="126">
        <f t="shared" ref="CA213" si="2803">S213/S219</f>
        <v>5.6849295734891468E-2</v>
      </c>
      <c r="CB213" s="123">
        <f t="shared" ref="CB213" si="2804">T213/T219</f>
        <v>4.7367478510028656E-2</v>
      </c>
      <c r="CC213" s="124">
        <f t="shared" ref="CC213" si="2805">U213/U219</f>
        <v>2.68992781024407E-2</v>
      </c>
      <c r="CD213" s="125">
        <f t="shared" ref="CD213" si="2806">V213/V219</f>
        <v>9.1667364075096944E-2</v>
      </c>
      <c r="CE213" s="126">
        <f t="shared" ref="CE213" si="2807">W213/W219</f>
        <v>4.2419254382062462E-2</v>
      </c>
      <c r="CF213" s="123">
        <f t="shared" ref="CF213" si="2808">X213/X219</f>
        <v>4.1379529359458857E-2</v>
      </c>
      <c r="CG213" s="124">
        <f t="shared" ref="CG213" si="2809">Y213/Y219</f>
        <v>4.099802154319631E-2</v>
      </c>
      <c r="CH213" s="125">
        <f t="shared" ref="CH213" si="2810">Z213/Z219</f>
        <v>4.2007266121707541E-2</v>
      </c>
      <c r="CI213" s="123">
        <f t="shared" ref="CI213" si="2811">AA213/AA219</f>
        <v>5.9734061759211289E-2</v>
      </c>
      <c r="CJ213" s="129">
        <f t="shared" ref="CJ213" si="2812">AB213/AB219</f>
        <v>4.4221173297370193E-2</v>
      </c>
      <c r="CK213" s="130">
        <f t="shared" ref="CK213" si="2813">AC213/AC219</f>
        <v>5.3739039115512116E-2</v>
      </c>
    </row>
    <row r="214" spans="1:89" x14ac:dyDescent="0.25">
      <c r="A214" s="131" t="s">
        <v>35</v>
      </c>
      <c r="B214" s="197">
        <v>0</v>
      </c>
      <c r="C214" s="181">
        <v>1506</v>
      </c>
      <c r="D214" s="182">
        <v>18</v>
      </c>
      <c r="E214" s="183">
        <v>867</v>
      </c>
      <c r="F214" s="180">
        <v>13</v>
      </c>
      <c r="G214" s="184">
        <v>1096</v>
      </c>
      <c r="H214" s="182">
        <v>107</v>
      </c>
      <c r="I214" s="183">
        <v>1289</v>
      </c>
      <c r="J214" s="180">
        <v>80</v>
      </c>
      <c r="K214" s="181">
        <v>34</v>
      </c>
      <c r="L214" s="182">
        <v>521</v>
      </c>
      <c r="M214" s="180">
        <v>240</v>
      </c>
      <c r="N214" s="185">
        <v>602</v>
      </c>
      <c r="O214" s="198">
        <v>463</v>
      </c>
      <c r="P214" s="180">
        <v>245</v>
      </c>
      <c r="Q214" s="181">
        <v>307</v>
      </c>
      <c r="R214" s="182">
        <v>237</v>
      </c>
      <c r="S214" s="183">
        <v>208</v>
      </c>
      <c r="T214" s="180">
        <v>57</v>
      </c>
      <c r="U214" s="184">
        <v>15</v>
      </c>
      <c r="V214" s="182">
        <v>472</v>
      </c>
      <c r="W214" s="199">
        <v>67</v>
      </c>
      <c r="X214" s="180">
        <v>115</v>
      </c>
      <c r="Y214" s="184">
        <v>39</v>
      </c>
      <c r="Z214" s="182">
        <v>112</v>
      </c>
      <c r="AA214" s="180">
        <v>179</v>
      </c>
      <c r="AB214" s="162">
        <f t="shared" si="2291"/>
        <v>2579</v>
      </c>
      <c r="AC214" s="165">
        <f t="shared" si="2322"/>
        <v>6310</v>
      </c>
      <c r="BI214" s="131" t="s">
        <v>35</v>
      </c>
      <c r="BJ214" s="123">
        <f>B214/B219</f>
        <v>0</v>
      </c>
      <c r="BK214" s="124">
        <f t="shared" ref="BK214" si="2814">C214/C219</f>
        <v>3.5279235382308843E-2</v>
      </c>
      <c r="BL214" s="125">
        <f t="shared" ref="BL214" si="2815">D214/D219</f>
        <v>7.1346466368068498E-4</v>
      </c>
      <c r="BM214" s="126">
        <f t="shared" ref="BM214" si="2816">E214/E219</f>
        <v>3.8941789435860581E-2</v>
      </c>
      <c r="BN214" s="123">
        <f t="shared" ref="BN214" si="2817">F214/F219</f>
        <v>4.7697670152265637E-4</v>
      </c>
      <c r="BO214" s="124">
        <f t="shared" ref="BO214" si="2818">G214/G219</f>
        <v>4.1074841659483566E-2</v>
      </c>
      <c r="BP214" s="125">
        <f t="shared" ref="BP214" si="2819">H214/H219</f>
        <v>2.1511429203272953E-3</v>
      </c>
      <c r="BQ214" s="126">
        <f t="shared" ref="BQ214" si="2820">I214/I219</f>
        <v>2.3205155901202562E-2</v>
      </c>
      <c r="BR214" s="123">
        <f t="shared" ref="BR214" si="2821">J214/J219</f>
        <v>8.7070091423595997E-3</v>
      </c>
      <c r="BS214" s="124">
        <f t="shared" ref="BS214" si="2822">K214/K219</f>
        <v>3.5460992907801418E-3</v>
      </c>
      <c r="BT214" s="125">
        <f t="shared" ref="BT214" si="2823">L214/L219</f>
        <v>1.7707837672489974E-2</v>
      </c>
      <c r="BU214" s="123">
        <f t="shared" ref="BU214" si="2824">M214/M219</f>
        <v>7.146472917845338E-3</v>
      </c>
      <c r="BV214" s="127">
        <f t="shared" ref="BV214" si="2825">N214/N219</f>
        <v>1.2092724277851432E-2</v>
      </c>
      <c r="BW214" s="128">
        <f t="shared" ref="BW214" si="2826">O214/O219</f>
        <v>9.2832080200501259E-3</v>
      </c>
      <c r="BX214" s="123">
        <f t="shared" ref="BX214" si="2827">P214/P219</f>
        <v>7.8264758497316629E-3</v>
      </c>
      <c r="BY214" s="124">
        <f t="shared" ref="BY214" si="2828">Q214/Q219</f>
        <v>1.0373724403595323E-2</v>
      </c>
      <c r="BZ214" s="125">
        <f t="shared" ref="BZ214" si="2829">R214/R219</f>
        <v>6.367715414170182E-3</v>
      </c>
      <c r="CA214" s="126">
        <f t="shared" ref="CA214" si="2830">S214/S219</f>
        <v>5.8712281593135181E-3</v>
      </c>
      <c r="CB214" s="123">
        <f t="shared" ref="CB214" si="2831">T214/T219</f>
        <v>5.1038681948424071E-3</v>
      </c>
      <c r="CC214" s="124">
        <f t="shared" ref="CC214" si="2832">U214/U219</f>
        <v>1.2891027844620145E-3</v>
      </c>
      <c r="CD214" s="125">
        <f t="shared" ref="CD214" si="2833">V214/V219</f>
        <v>1.3167071163556225E-2</v>
      </c>
      <c r="CE214" s="126">
        <f t="shared" ref="CE214" si="2834">W214/W219</f>
        <v>1.490346116202509E-3</v>
      </c>
      <c r="CF214" s="123">
        <f t="shared" ref="CF214" si="2835">X214/X219</f>
        <v>3.652068976467973E-3</v>
      </c>
      <c r="CG214" s="124">
        <f t="shared" ref="CG214" si="2836">Y214/Y219</f>
        <v>2.1433282040008795E-3</v>
      </c>
      <c r="CH214" s="125">
        <f t="shared" ref="CH214" si="2837">Z214/Z219</f>
        <v>1.8165304268846503E-3</v>
      </c>
      <c r="CI214" s="123">
        <f t="shared" ref="CI214" si="2838">AA214/AA219</f>
        <v>2.8100912102230805E-3</v>
      </c>
      <c r="CJ214" s="129">
        <f t="shared" ref="CJ214" si="2839">AB214/AB219</f>
        <v>5.7968082715216902E-3</v>
      </c>
      <c r="CK214" s="130">
        <f t="shared" ref="CK214" si="2840">AC214/AC219</f>
        <v>1.4220134899726639E-2</v>
      </c>
    </row>
    <row r="215" spans="1:89" x14ac:dyDescent="0.25">
      <c r="A215" s="139" t="s">
        <v>36</v>
      </c>
      <c r="B215" s="194">
        <v>0</v>
      </c>
      <c r="C215" s="188">
        <v>0</v>
      </c>
      <c r="D215" s="189">
        <v>1</v>
      </c>
      <c r="E215" s="190">
        <v>0</v>
      </c>
      <c r="F215" s="187">
        <v>0</v>
      </c>
      <c r="G215" s="191">
        <v>0</v>
      </c>
      <c r="H215" s="189">
        <v>0</v>
      </c>
      <c r="I215" s="190">
        <v>0</v>
      </c>
      <c r="J215" s="187">
        <v>0</v>
      </c>
      <c r="K215" s="191">
        <v>0</v>
      </c>
      <c r="L215" s="189">
        <v>0</v>
      </c>
      <c r="M215" s="187">
        <v>0</v>
      </c>
      <c r="N215" s="192">
        <v>0</v>
      </c>
      <c r="O215" s="195">
        <v>0</v>
      </c>
      <c r="P215" s="187">
        <v>0</v>
      </c>
      <c r="Q215" s="191">
        <v>0</v>
      </c>
      <c r="R215" s="189">
        <v>0</v>
      </c>
      <c r="S215" s="190">
        <v>0</v>
      </c>
      <c r="T215" s="187">
        <v>0</v>
      </c>
      <c r="U215" s="191">
        <v>0</v>
      </c>
      <c r="V215" s="189">
        <v>0</v>
      </c>
      <c r="W215" s="190">
        <v>0</v>
      </c>
      <c r="X215" s="187">
        <v>0</v>
      </c>
      <c r="Y215" s="191">
        <v>0</v>
      </c>
      <c r="Z215" s="189">
        <v>0</v>
      </c>
      <c r="AA215" s="187">
        <v>1</v>
      </c>
      <c r="AB215" s="162">
        <f t="shared" si="2291"/>
        <v>1</v>
      </c>
      <c r="AC215" s="165">
        <f t="shared" si="2322"/>
        <v>1</v>
      </c>
      <c r="BI215" s="139" t="s">
        <v>36</v>
      </c>
      <c r="BJ215" s="123">
        <f>B215/B219</f>
        <v>0</v>
      </c>
      <c r="BK215" s="124">
        <f t="shared" ref="BK215" si="2841">C215/C219</f>
        <v>0</v>
      </c>
      <c r="BL215" s="125">
        <f t="shared" ref="BL215" si="2842">D215/D219</f>
        <v>3.9636925760038051E-5</v>
      </c>
      <c r="BM215" s="126">
        <f t="shared" ref="BM215" si="2843">E215/E219</f>
        <v>0</v>
      </c>
      <c r="BN215" s="123">
        <f t="shared" ref="BN215" si="2844">F215/F219</f>
        <v>0</v>
      </c>
      <c r="BO215" s="124">
        <f t="shared" ref="BO215" si="2845">G215/G219</f>
        <v>0</v>
      </c>
      <c r="BP215" s="125">
        <f t="shared" ref="BP215" si="2846">H215/H219</f>
        <v>0</v>
      </c>
      <c r="BQ215" s="126">
        <f t="shared" ref="BQ215" si="2847">I215/I219</f>
        <v>0</v>
      </c>
      <c r="BR215" s="123">
        <f t="shared" ref="BR215" si="2848">J215/J219</f>
        <v>0</v>
      </c>
      <c r="BS215" s="124">
        <f t="shared" ref="BS215" si="2849">K215/K219</f>
        <v>0</v>
      </c>
      <c r="BT215" s="125">
        <f t="shared" ref="BT215" si="2850">L215/L219</f>
        <v>0</v>
      </c>
      <c r="BU215" s="123">
        <f t="shared" ref="BU215" si="2851">M215/M219</f>
        <v>0</v>
      </c>
      <c r="BV215" s="127">
        <f t="shared" ref="BV215" si="2852">N215/N219</f>
        <v>0</v>
      </c>
      <c r="BW215" s="128">
        <f t="shared" ref="BW215" si="2853">O215/O219</f>
        <v>0</v>
      </c>
      <c r="BX215" s="123">
        <f t="shared" ref="BX215" si="2854">P215/P219</f>
        <v>0</v>
      </c>
      <c r="BY215" s="124">
        <f t="shared" ref="BY215" si="2855">Q215/Q219</f>
        <v>0</v>
      </c>
      <c r="BZ215" s="125">
        <f t="shared" ref="BZ215" si="2856">R215/R219</f>
        <v>0</v>
      </c>
      <c r="CA215" s="126">
        <f t="shared" ref="CA215" si="2857">S215/S219</f>
        <v>0</v>
      </c>
      <c r="CB215" s="123">
        <f t="shared" ref="CB215" si="2858">T215/T219</f>
        <v>0</v>
      </c>
      <c r="CC215" s="124">
        <f t="shared" ref="CC215" si="2859">U215/U219</f>
        <v>0</v>
      </c>
      <c r="CD215" s="125">
        <f t="shared" ref="CD215" si="2860">V215/V219</f>
        <v>0</v>
      </c>
      <c r="CE215" s="126">
        <f t="shared" ref="CE215" si="2861">W215/W219</f>
        <v>0</v>
      </c>
      <c r="CF215" s="123">
        <f t="shared" ref="CF215" si="2862">X215/X219</f>
        <v>0</v>
      </c>
      <c r="CG215" s="124">
        <f t="shared" ref="CG215" si="2863">Y215/Y219</f>
        <v>0</v>
      </c>
      <c r="CH215" s="125">
        <f t="shared" ref="CH215" si="2864">Z215/Z219</f>
        <v>0</v>
      </c>
      <c r="CI215" s="123">
        <f t="shared" ref="CI215" si="2865">AA215/AA219</f>
        <v>1.5698833576665255E-5</v>
      </c>
      <c r="CJ215" s="129">
        <f t="shared" ref="CJ215" si="2866">AB215/AB219</f>
        <v>2.2476961114857273E-6</v>
      </c>
      <c r="CK215" s="130">
        <f t="shared" ref="CK215" si="2867">AC215/AC219</f>
        <v>2.2535871473417812E-6</v>
      </c>
    </row>
    <row r="216" spans="1:89" x14ac:dyDescent="0.25">
      <c r="A216" s="131" t="s">
        <v>37</v>
      </c>
      <c r="B216" s="56"/>
      <c r="C216" s="57"/>
      <c r="D216" s="133"/>
      <c r="E216" s="134"/>
      <c r="F216" s="132"/>
      <c r="G216" s="135"/>
      <c r="H216" s="133"/>
      <c r="I216" s="134"/>
      <c r="J216" s="132"/>
      <c r="K216" s="135"/>
      <c r="L216" s="133"/>
      <c r="M216" s="132"/>
      <c r="N216" s="136"/>
      <c r="O216" s="137"/>
      <c r="P216" s="132"/>
      <c r="Q216" s="135"/>
      <c r="R216" s="133"/>
      <c r="S216" s="134"/>
      <c r="T216" s="132"/>
      <c r="U216" s="135"/>
      <c r="V216" s="133"/>
      <c r="W216" s="134"/>
      <c r="X216" s="132"/>
      <c r="Y216" s="135"/>
      <c r="Z216" s="138"/>
      <c r="AA216" s="2"/>
      <c r="AB216" s="162">
        <f t="shared" si="2291"/>
        <v>0</v>
      </c>
      <c r="AC216" s="165">
        <f t="shared" si="2322"/>
        <v>0</v>
      </c>
      <c r="BI216" s="131" t="s">
        <v>37</v>
      </c>
      <c r="BJ216" s="123">
        <f>B216/B219</f>
        <v>0</v>
      </c>
      <c r="BK216" s="124">
        <f t="shared" ref="BK216" si="2868">C216/C219</f>
        <v>0</v>
      </c>
      <c r="BL216" s="125">
        <f t="shared" ref="BL216" si="2869">D216/D219</f>
        <v>0</v>
      </c>
      <c r="BM216" s="126">
        <f t="shared" ref="BM216" si="2870">E216/E219</f>
        <v>0</v>
      </c>
      <c r="BN216" s="123">
        <f t="shared" ref="BN216" si="2871">F216/F219</f>
        <v>0</v>
      </c>
      <c r="BO216" s="124">
        <f t="shared" ref="BO216" si="2872">G216/G219</f>
        <v>0</v>
      </c>
      <c r="BP216" s="125">
        <f t="shared" ref="BP216" si="2873">H216/H219</f>
        <v>0</v>
      </c>
      <c r="BQ216" s="126">
        <f t="shared" ref="BQ216" si="2874">I216/I219</f>
        <v>0</v>
      </c>
      <c r="BR216" s="123">
        <f t="shared" ref="BR216" si="2875">J216/J219</f>
        <v>0</v>
      </c>
      <c r="BS216" s="124">
        <f t="shared" ref="BS216" si="2876">K216/K219</f>
        <v>0</v>
      </c>
      <c r="BT216" s="125">
        <f t="shared" ref="BT216" si="2877">L216/L219</f>
        <v>0</v>
      </c>
      <c r="BU216" s="123">
        <f t="shared" ref="BU216" si="2878">M216/M219</f>
        <v>0</v>
      </c>
      <c r="BV216" s="127">
        <f t="shared" ref="BV216" si="2879">N216/N219</f>
        <v>0</v>
      </c>
      <c r="BW216" s="128">
        <f t="shared" ref="BW216" si="2880">O216/O219</f>
        <v>0</v>
      </c>
      <c r="BX216" s="123">
        <f t="shared" ref="BX216" si="2881">P216/P219</f>
        <v>0</v>
      </c>
      <c r="BY216" s="124">
        <f t="shared" ref="BY216" si="2882">Q216/Q219</f>
        <v>0</v>
      </c>
      <c r="BZ216" s="125">
        <f t="shared" ref="BZ216" si="2883">R216/R219</f>
        <v>0</v>
      </c>
      <c r="CA216" s="126">
        <f t="shared" ref="CA216" si="2884">S216/S219</f>
        <v>0</v>
      </c>
      <c r="CB216" s="123">
        <f t="shared" ref="CB216" si="2885">T216/T219</f>
        <v>0</v>
      </c>
      <c r="CC216" s="124">
        <f t="shared" ref="CC216" si="2886">U216/U219</f>
        <v>0</v>
      </c>
      <c r="CD216" s="125">
        <f t="shared" ref="CD216" si="2887">V216/V219</f>
        <v>0</v>
      </c>
      <c r="CE216" s="126">
        <f t="shared" ref="CE216" si="2888">W216/W219</f>
        <v>0</v>
      </c>
      <c r="CF216" s="123">
        <f t="shared" ref="CF216" si="2889">X216/X219</f>
        <v>0</v>
      </c>
      <c r="CG216" s="124">
        <f t="shared" ref="CG216" si="2890">Y216/Y219</f>
        <v>0</v>
      </c>
      <c r="CH216" s="125">
        <f t="shared" ref="CH216" si="2891">Z216/Z219</f>
        <v>0</v>
      </c>
      <c r="CI216" s="123">
        <f t="shared" ref="CI216" si="2892">AA216/AA219</f>
        <v>0</v>
      </c>
      <c r="CJ216" s="129">
        <f t="shared" ref="CJ216" si="2893">AB216/AB219</f>
        <v>0</v>
      </c>
      <c r="CK216" s="130">
        <f t="shared" ref="CK216" si="2894">AC216/AC219</f>
        <v>0</v>
      </c>
    </row>
    <row r="217" spans="1:89" x14ac:dyDescent="0.25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62">
        <f t="shared" si="2291"/>
        <v>0</v>
      </c>
      <c r="AC217" s="165">
        <f t="shared" si="2322"/>
        <v>0</v>
      </c>
      <c r="BI217" s="139" t="s">
        <v>38</v>
      </c>
      <c r="BJ217" s="123">
        <f>B217/B219</f>
        <v>0</v>
      </c>
      <c r="BK217" s="124">
        <f t="shared" ref="BK217" si="2895">C217/C219</f>
        <v>0</v>
      </c>
      <c r="BL217" s="125">
        <f t="shared" ref="BL217" si="2896">D217/D219</f>
        <v>0</v>
      </c>
      <c r="BM217" s="126">
        <f t="shared" ref="BM217" si="2897">E217/E219</f>
        <v>0</v>
      </c>
      <c r="BN217" s="123">
        <f t="shared" ref="BN217" si="2898">F217/F219</f>
        <v>0</v>
      </c>
      <c r="BO217" s="124">
        <f t="shared" ref="BO217" si="2899">G217/G219</f>
        <v>0</v>
      </c>
      <c r="BP217" s="125">
        <f t="shared" ref="BP217" si="2900">H217/H219</f>
        <v>0</v>
      </c>
      <c r="BQ217" s="126">
        <f t="shared" ref="BQ217" si="2901">I217/I219</f>
        <v>0</v>
      </c>
      <c r="BR217" s="123">
        <f t="shared" ref="BR217" si="2902">J217/J219</f>
        <v>0</v>
      </c>
      <c r="BS217" s="124">
        <f t="shared" ref="BS217" si="2903">K217/K219</f>
        <v>0</v>
      </c>
      <c r="BT217" s="125">
        <f t="shared" ref="BT217" si="2904">L217/L219</f>
        <v>0</v>
      </c>
      <c r="BU217" s="123">
        <f t="shared" ref="BU217" si="2905">M217/M219</f>
        <v>0</v>
      </c>
      <c r="BV217" s="127">
        <f t="shared" ref="BV217" si="2906">N217/N219</f>
        <v>0</v>
      </c>
      <c r="BW217" s="128">
        <f t="shared" ref="BW217" si="2907">O217/O219</f>
        <v>0</v>
      </c>
      <c r="BX217" s="123">
        <f t="shared" ref="BX217" si="2908">P217/P219</f>
        <v>0</v>
      </c>
      <c r="BY217" s="124">
        <f t="shared" ref="BY217" si="2909">Q217/Q219</f>
        <v>0</v>
      </c>
      <c r="BZ217" s="125">
        <f t="shared" ref="BZ217" si="2910">R217/R219</f>
        <v>0</v>
      </c>
      <c r="CA217" s="126">
        <f t="shared" ref="CA217" si="2911">S217/S219</f>
        <v>0</v>
      </c>
      <c r="CB217" s="123">
        <f t="shared" ref="CB217" si="2912">T217/T219</f>
        <v>0</v>
      </c>
      <c r="CC217" s="124">
        <f t="shared" ref="CC217" si="2913">U217/U219</f>
        <v>0</v>
      </c>
      <c r="CD217" s="125">
        <f t="shared" ref="CD217" si="2914">V217/V219</f>
        <v>0</v>
      </c>
      <c r="CE217" s="126">
        <f t="shared" ref="CE217" si="2915">W217/W219</f>
        <v>0</v>
      </c>
      <c r="CF217" s="123">
        <f t="shared" ref="CF217" si="2916">X217/X219</f>
        <v>0</v>
      </c>
      <c r="CG217" s="124">
        <f t="shared" ref="CG217" si="2917">Y217/Y219</f>
        <v>0</v>
      </c>
      <c r="CH217" s="125">
        <f t="shared" ref="CH217" si="2918">Z217/Z219</f>
        <v>0</v>
      </c>
      <c r="CI217" s="123">
        <f t="shared" ref="CI217" si="2919">AA217/AA219</f>
        <v>0</v>
      </c>
      <c r="CJ217" s="129">
        <f t="shared" ref="CJ217" si="2920">AB217/AB219</f>
        <v>0</v>
      </c>
      <c r="CK217" s="130">
        <f t="shared" ref="CK217" si="2921">AC217/AC219</f>
        <v>0</v>
      </c>
    </row>
    <row r="218" spans="1:89" ht="13.8" thickBot="1" x14ac:dyDescent="0.3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62">
        <f t="shared" si="2291"/>
        <v>0</v>
      </c>
      <c r="AC218" s="165">
        <f t="shared" si="2322"/>
        <v>0</v>
      </c>
      <c r="BI218" s="131" t="s">
        <v>39</v>
      </c>
      <c r="BJ218" s="123">
        <f>B218/B219</f>
        <v>0</v>
      </c>
      <c r="BK218" s="124">
        <f t="shared" ref="BK218" si="2922">C218/C219</f>
        <v>0</v>
      </c>
      <c r="BL218" s="125">
        <f t="shared" ref="BL218" si="2923">D218/D219</f>
        <v>0</v>
      </c>
      <c r="BM218" s="126">
        <f t="shared" ref="BM218" si="2924">E218/E219</f>
        <v>0</v>
      </c>
      <c r="BN218" s="123">
        <f t="shared" ref="BN218" si="2925">F218/F219</f>
        <v>0</v>
      </c>
      <c r="BO218" s="124">
        <f t="shared" ref="BO218" si="2926">G218/G219</f>
        <v>0</v>
      </c>
      <c r="BP218" s="125">
        <f t="shared" ref="BP218" si="2927">H218/H219</f>
        <v>0</v>
      </c>
      <c r="BQ218" s="126">
        <f t="shared" ref="BQ218" si="2928">I218/I219</f>
        <v>0</v>
      </c>
      <c r="BR218" s="123">
        <f t="shared" ref="BR218" si="2929">J218/J219</f>
        <v>0</v>
      </c>
      <c r="BS218" s="124">
        <f t="shared" ref="BS218" si="2930">K218/K219</f>
        <v>0</v>
      </c>
      <c r="BT218" s="125">
        <f t="shared" ref="BT218" si="2931">L218/L219</f>
        <v>0</v>
      </c>
      <c r="BU218" s="123">
        <f t="shared" ref="BU218" si="2932">M218/M219</f>
        <v>0</v>
      </c>
      <c r="BV218" s="127">
        <f t="shared" ref="BV218" si="2933">N218/N219</f>
        <v>0</v>
      </c>
      <c r="BW218" s="128">
        <f t="shared" ref="BW218" si="2934">O218/O219</f>
        <v>0</v>
      </c>
      <c r="BX218" s="123">
        <f t="shared" ref="BX218" si="2935">P218/P219</f>
        <v>0</v>
      </c>
      <c r="BY218" s="124">
        <f t="shared" ref="BY218" si="2936">Q218/Q219</f>
        <v>0</v>
      </c>
      <c r="BZ218" s="125">
        <f t="shared" ref="BZ218" si="2937">R218/R219</f>
        <v>0</v>
      </c>
      <c r="CA218" s="126">
        <f t="shared" ref="CA218" si="2938">S218/S219</f>
        <v>0</v>
      </c>
      <c r="CB218" s="123">
        <f t="shared" ref="CB218" si="2939">T218/T219</f>
        <v>0</v>
      </c>
      <c r="CC218" s="124">
        <f t="shared" ref="CC218" si="2940">U218/U219</f>
        <v>0</v>
      </c>
      <c r="CD218" s="125">
        <f t="shared" ref="CD218" si="2941">V218/V219</f>
        <v>0</v>
      </c>
      <c r="CE218" s="126">
        <f t="shared" ref="CE218" si="2942">W218/W219</f>
        <v>0</v>
      </c>
      <c r="CF218" s="123">
        <f t="shared" ref="CF218" si="2943">X218/X219</f>
        <v>0</v>
      </c>
      <c r="CG218" s="124">
        <f t="shared" ref="CG218" si="2944">Y218/Y219</f>
        <v>0</v>
      </c>
      <c r="CH218" s="125">
        <f t="shared" ref="CH218" si="2945">Z218/Z219</f>
        <v>0</v>
      </c>
      <c r="CI218" s="123">
        <f t="shared" ref="CI218" si="2946">AA218/AA219</f>
        <v>0</v>
      </c>
      <c r="CJ218" s="129">
        <f t="shared" ref="CJ218" si="2947">AB218/AB219</f>
        <v>0</v>
      </c>
      <c r="CK218" s="130">
        <f t="shared" ref="CK218" si="2948">AC218/AC219</f>
        <v>0</v>
      </c>
    </row>
    <row r="219" spans="1:89" ht="14.25" customHeight="1" thickTop="1" thickBot="1" x14ac:dyDescent="0.3">
      <c r="A219" s="251" t="s">
        <v>13</v>
      </c>
      <c r="B219" s="14">
        <f t="shared" ref="B219" si="2949">SUM(B196:B218)</f>
        <v>45600</v>
      </c>
      <c r="C219" s="1">
        <f t="shared" ref="C219" si="2950">SUM(C196:C218)</f>
        <v>42688</v>
      </c>
      <c r="D219" s="14">
        <f t="shared" ref="D219" si="2951">SUM(D196:D218)</f>
        <v>25229</v>
      </c>
      <c r="E219" s="1">
        <f t="shared" ref="E219" si="2952">SUM(E196:E218)</f>
        <v>22264</v>
      </c>
      <c r="F219" s="14">
        <f t="shared" ref="F219" si="2953">SUM(F196:F218)</f>
        <v>27255</v>
      </c>
      <c r="G219" s="1">
        <f t="shared" ref="G219" si="2954">SUM(G196:G218)</f>
        <v>26683</v>
      </c>
      <c r="H219" s="14">
        <f t="shared" ref="H219" si="2955">SUM(H196:H218)</f>
        <v>49741</v>
      </c>
      <c r="I219" s="1">
        <f t="shared" ref="I219" si="2956">SUM(I196:I218)</f>
        <v>55548</v>
      </c>
      <c r="J219" s="14">
        <f t="shared" ref="J219" si="2957">SUM(J196:J218)</f>
        <v>9188</v>
      </c>
      <c r="K219" s="1">
        <f t="shared" ref="K219" si="2958">SUM(K196:K218)</f>
        <v>9588</v>
      </c>
      <c r="L219" s="14">
        <f t="shared" ref="L219" si="2959">SUM(L196:L218)</f>
        <v>29422</v>
      </c>
      <c r="M219" s="1">
        <f t="shared" ref="M219" si="2960">SUM(M196:M218)</f>
        <v>33583</v>
      </c>
      <c r="N219" s="14">
        <f t="shared" ref="N219" si="2961">SUM(N196:N218)</f>
        <v>49782</v>
      </c>
      <c r="O219" s="1">
        <f t="shared" ref="O219" si="2962">SUM(O196:O218)</f>
        <v>49875</v>
      </c>
      <c r="P219" s="14">
        <f t="shared" ref="P219" si="2963">SUM(P196:P218)</f>
        <v>31304</v>
      </c>
      <c r="Q219" s="1">
        <f t="shared" ref="Q219" si="2964">SUM(Q196:Q218)</f>
        <v>29594</v>
      </c>
      <c r="R219" s="14">
        <f t="shared" ref="R219" si="2965">SUM(R196:R218)</f>
        <v>37219</v>
      </c>
      <c r="S219" s="1">
        <f t="shared" ref="S219" si="2966">SUM(S196:S218)</f>
        <v>35427</v>
      </c>
      <c r="T219" s="14">
        <f t="shared" ref="T219" si="2967">SUM(T196:T218)</f>
        <v>11168</v>
      </c>
      <c r="U219" s="1">
        <f t="shared" ref="U219" si="2968">SUM(U196:U218)</f>
        <v>11636</v>
      </c>
      <c r="V219" s="14">
        <f t="shared" ref="V219" si="2969">SUM(V196:V218)</f>
        <v>35847</v>
      </c>
      <c r="W219" s="1">
        <f t="shared" ref="W219" si="2970">SUM(W196:W218)</f>
        <v>44956</v>
      </c>
      <c r="X219" s="14">
        <f t="shared" ref="X219" si="2971">SUM(X196:X218)</f>
        <v>31489</v>
      </c>
      <c r="Y219" s="1">
        <f t="shared" ref="Y219" si="2972">SUM(Y196:Y218)</f>
        <v>18196</v>
      </c>
      <c r="Z219" s="14">
        <f t="shared" ref="Z219" si="2973">SUM(Z196:Z218)</f>
        <v>61656</v>
      </c>
      <c r="AA219" s="1">
        <f t="shared" ref="AA219" si="2974">SUM(AA196:AA218)</f>
        <v>63699</v>
      </c>
      <c r="AB219" s="166">
        <f t="shared" ref="AB219:AC219" si="2975">SUM(AB195:AB218)</f>
        <v>444900</v>
      </c>
      <c r="AC219" s="167">
        <f t="shared" si="2975"/>
        <v>443737</v>
      </c>
      <c r="BI219" s="251" t="s">
        <v>13</v>
      </c>
      <c r="BJ219" s="147">
        <f>SUM(BJ195:BJ218)</f>
        <v>1</v>
      </c>
      <c r="BK219" s="148">
        <f t="shared" ref="BK219:CK219" si="2976">SUM(BK195:BK218)</f>
        <v>0.99999999999999989</v>
      </c>
      <c r="BL219" s="147">
        <f t="shared" si="2976"/>
        <v>1</v>
      </c>
      <c r="BM219" s="148">
        <f t="shared" si="2976"/>
        <v>1</v>
      </c>
      <c r="BN219" s="147">
        <f t="shared" si="2976"/>
        <v>1.0000000000000002</v>
      </c>
      <c r="BO219" s="148">
        <f t="shared" si="2976"/>
        <v>1</v>
      </c>
      <c r="BP219" s="147">
        <f t="shared" si="2976"/>
        <v>1</v>
      </c>
      <c r="BQ219" s="148">
        <f t="shared" si="2976"/>
        <v>1.0000000000000002</v>
      </c>
      <c r="BR219" s="147">
        <f t="shared" si="2976"/>
        <v>0.99999999999999989</v>
      </c>
      <c r="BS219" s="148">
        <f t="shared" si="2976"/>
        <v>0.99999999999999989</v>
      </c>
      <c r="BT219" s="147">
        <f t="shared" si="2976"/>
        <v>0.99999999999999989</v>
      </c>
      <c r="BU219" s="148">
        <f t="shared" si="2976"/>
        <v>0.99999999999999978</v>
      </c>
      <c r="BV219" s="147">
        <f t="shared" si="2976"/>
        <v>0.99999999999999989</v>
      </c>
      <c r="BW219" s="148">
        <f t="shared" si="2976"/>
        <v>1.0000000000000002</v>
      </c>
      <c r="BX219" s="147">
        <f t="shared" si="2976"/>
        <v>1</v>
      </c>
      <c r="BY219" s="148">
        <f t="shared" si="2976"/>
        <v>0.99999999999999989</v>
      </c>
      <c r="BZ219" s="147">
        <f t="shared" si="2976"/>
        <v>0.99999999999999978</v>
      </c>
      <c r="CA219" s="148">
        <f t="shared" si="2976"/>
        <v>1</v>
      </c>
      <c r="CB219" s="147">
        <f t="shared" si="2976"/>
        <v>1</v>
      </c>
      <c r="CC219" s="148">
        <f t="shared" si="2976"/>
        <v>1</v>
      </c>
      <c r="CD219" s="147">
        <f t="shared" si="2976"/>
        <v>0.99999999999999989</v>
      </c>
      <c r="CE219" s="148">
        <f t="shared" si="2976"/>
        <v>1</v>
      </c>
      <c r="CF219" s="147">
        <f t="shared" si="2976"/>
        <v>1</v>
      </c>
      <c r="CG219" s="148">
        <f t="shared" si="2976"/>
        <v>0.99999999999999989</v>
      </c>
      <c r="CH219" s="147">
        <f t="shared" si="2976"/>
        <v>1</v>
      </c>
      <c r="CI219" s="148">
        <f t="shared" si="2976"/>
        <v>1</v>
      </c>
      <c r="CJ219" s="147">
        <f t="shared" si="2976"/>
        <v>1</v>
      </c>
      <c r="CK219" s="148">
        <f t="shared" si="2976"/>
        <v>0.99999999999999989</v>
      </c>
    </row>
    <row r="220" spans="1:89" ht="13.8" thickTop="1" x14ac:dyDescent="0.25">
      <c r="A220" s="178"/>
    </row>
    <row r="222" spans="1:89" x14ac:dyDescent="0.25">
      <c r="A222" s="299">
        <f>+A191+1</f>
        <v>45268</v>
      </c>
      <c r="B222" s="299"/>
      <c r="C222" s="299"/>
      <c r="D222" s="299"/>
      <c r="BI222" s="298">
        <f>+BI191+1</f>
        <v>45268</v>
      </c>
      <c r="BJ222" s="298"/>
      <c r="BK222" s="298"/>
      <c r="BL222" s="298"/>
    </row>
    <row r="223" spans="1:89" ht="13.8" thickBot="1" x14ac:dyDescent="0.3">
      <c r="AE223" t="s">
        <v>84</v>
      </c>
    </row>
    <row r="224" spans="1:89" ht="14.4" thickTop="1" thickBot="1" x14ac:dyDescent="0.3">
      <c r="A224" s="290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0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0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35">
      <c r="A225" s="291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68" t="s">
        <v>14</v>
      </c>
      <c r="AC225" s="169" t="s">
        <v>15</v>
      </c>
      <c r="AE225" s="291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68" t="s">
        <v>14</v>
      </c>
      <c r="BG225" s="169" t="s">
        <v>15</v>
      </c>
      <c r="BI225" s="291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8" thickTop="1" x14ac:dyDescent="0.25">
      <c r="A226" s="119" t="s">
        <v>16</v>
      </c>
      <c r="B226" s="120"/>
      <c r="C226" s="177"/>
      <c r="D226" s="121"/>
      <c r="E226" s="172"/>
      <c r="F226" s="120"/>
      <c r="G226" s="122"/>
      <c r="H226" s="121"/>
      <c r="I226" s="172"/>
      <c r="J226" s="120"/>
      <c r="K226" s="122"/>
      <c r="L226" s="121"/>
      <c r="M226" s="120"/>
      <c r="N226" s="171"/>
      <c r="O226" s="173"/>
      <c r="P226" s="120"/>
      <c r="Q226" s="122"/>
      <c r="R226" s="121"/>
      <c r="S226" s="172"/>
      <c r="T226" s="120"/>
      <c r="U226" s="122"/>
      <c r="V226" s="121"/>
      <c r="W226" s="172"/>
      <c r="X226" s="120"/>
      <c r="Y226" s="122"/>
      <c r="Z226" s="21"/>
      <c r="AA226" s="176"/>
      <c r="AB226" s="162">
        <f t="shared" ref="AB226:AB249" si="2977">B226+D226+F226+H226+J226+L226+N226+P226+R226+T226+V226+X226+Z226</f>
        <v>0</v>
      </c>
      <c r="AC226" s="163">
        <f>C226+E226+G226+I226+K226+M226+O226+Q226+S226+U226+W226+Y226+AA226</f>
        <v>0</v>
      </c>
      <c r="AE226" s="254" t="str">
        <f>$AE$9</f>
        <v>07:00 - 07:59</v>
      </c>
      <c r="AF226" s="120">
        <f t="shared" ref="AF226:AO227" si="2978">SUMIF($A$9:$A$32,$AE226,B$226:B$249)</f>
        <v>1843</v>
      </c>
      <c r="AG226" s="177">
        <f t="shared" si="2978"/>
        <v>1725</v>
      </c>
      <c r="AH226" s="121">
        <f t="shared" si="2978"/>
        <v>1053</v>
      </c>
      <c r="AI226" s="172">
        <f t="shared" si="2978"/>
        <v>1017</v>
      </c>
      <c r="AJ226" s="120">
        <f t="shared" si="2978"/>
        <v>1366</v>
      </c>
      <c r="AK226" s="122">
        <f t="shared" si="2978"/>
        <v>1121</v>
      </c>
      <c r="AL226" s="121">
        <f t="shared" si="2978"/>
        <v>2161</v>
      </c>
      <c r="AM226" s="172">
        <f t="shared" si="2978"/>
        <v>2486</v>
      </c>
      <c r="AN226" s="120">
        <f t="shared" si="2978"/>
        <v>181</v>
      </c>
      <c r="AO226" s="122">
        <f t="shared" si="2978"/>
        <v>442</v>
      </c>
      <c r="AP226" s="121">
        <f t="shared" ref="AP226:AY227" si="2979">SUMIF($A$9:$A$32,$AE226,L$226:L$249)</f>
        <v>1102</v>
      </c>
      <c r="AQ226" s="120">
        <f t="shared" si="2979"/>
        <v>1543</v>
      </c>
      <c r="AR226" s="171">
        <f t="shared" si="2979"/>
        <v>2416</v>
      </c>
      <c r="AS226" s="173">
        <f t="shared" si="2979"/>
        <v>2529</v>
      </c>
      <c r="AT226" s="120">
        <f t="shared" si="2979"/>
        <v>1280</v>
      </c>
      <c r="AU226" s="122">
        <f t="shared" si="2979"/>
        <v>1134</v>
      </c>
      <c r="AV226" s="121">
        <f t="shared" si="2979"/>
        <v>1940</v>
      </c>
      <c r="AW226" s="172">
        <f t="shared" si="2979"/>
        <v>1431</v>
      </c>
      <c r="AX226" s="120">
        <f t="shared" si="2979"/>
        <v>448</v>
      </c>
      <c r="AY226" s="122">
        <f t="shared" si="2979"/>
        <v>492</v>
      </c>
      <c r="AZ226" s="121">
        <f t="shared" ref="AZ226:BE227" si="2980">SUMIF($A$9:$A$32,$AE226,V$226:V$249)</f>
        <v>1488</v>
      </c>
      <c r="BA226" s="172">
        <f t="shared" si="2980"/>
        <v>1744</v>
      </c>
      <c r="BB226" s="120">
        <f t="shared" si="2980"/>
        <v>1207</v>
      </c>
      <c r="BC226" s="122">
        <f t="shared" si="2980"/>
        <v>743</v>
      </c>
      <c r="BD226" s="21">
        <f t="shared" si="2980"/>
        <v>2563</v>
      </c>
      <c r="BE226" s="176">
        <f t="shared" si="2980"/>
        <v>2809</v>
      </c>
      <c r="BF226" s="162">
        <f>AF226+AH226+AJ226+AL226+AN226+AP226+AR226+AT226+AV226+AX226+AZ226+BB226+BD226</f>
        <v>19048</v>
      </c>
      <c r="BG226" s="163">
        <f>AG226+AI226+AK226+AM226+AO226+AQ226+AS226+AU226+AW226+AY226+BA226+BC226+BE226</f>
        <v>19216</v>
      </c>
      <c r="BI226" s="119" t="s">
        <v>16</v>
      </c>
      <c r="BJ226" s="123">
        <f>B226/B250</f>
        <v>0</v>
      </c>
      <c r="BK226" s="124">
        <f t="shared" ref="BK226" si="2981">C226/C250</f>
        <v>0</v>
      </c>
      <c r="BL226" s="125">
        <f t="shared" ref="BL226" si="2982">D226/D250</f>
        <v>0</v>
      </c>
      <c r="BM226" s="126">
        <f t="shared" ref="BM226" si="2983">E226/E250</f>
        <v>0</v>
      </c>
      <c r="BN226" s="123">
        <f t="shared" ref="BN226" si="2984">F226/F250</f>
        <v>0</v>
      </c>
      <c r="BO226" s="124">
        <f t="shared" ref="BO226" si="2985">G226/G250</f>
        <v>0</v>
      </c>
      <c r="BP226" s="125">
        <f t="shared" ref="BP226" si="2986">H226/H250</f>
        <v>0</v>
      </c>
      <c r="BQ226" s="126">
        <f t="shared" ref="BQ226" si="2987">I226/I250</f>
        <v>0</v>
      </c>
      <c r="BR226" s="123">
        <f t="shared" ref="BR226" si="2988">J226/J250</f>
        <v>0</v>
      </c>
      <c r="BS226" s="124">
        <f t="shared" ref="BS226" si="2989">K226/K250</f>
        <v>0</v>
      </c>
      <c r="BT226" s="125">
        <f t="shared" ref="BT226" si="2990">L226/L250</f>
        <v>0</v>
      </c>
      <c r="BU226" s="123">
        <f t="shared" ref="BU226" si="2991">M226/M250</f>
        <v>0</v>
      </c>
      <c r="BV226" s="127">
        <f t="shared" ref="BV226" si="2992">N226/N250</f>
        <v>0</v>
      </c>
      <c r="BW226" s="128">
        <f t="shared" ref="BW226" si="2993">O226/O250</f>
        <v>0</v>
      </c>
      <c r="BX226" s="123">
        <f t="shared" ref="BX226" si="2994">P226/P250</f>
        <v>0</v>
      </c>
      <c r="BY226" s="124">
        <f t="shared" ref="BY226" si="2995">Q226/Q250</f>
        <v>0</v>
      </c>
      <c r="BZ226" s="125">
        <f t="shared" ref="BZ226" si="2996">R226/R250</f>
        <v>0</v>
      </c>
      <c r="CA226" s="126">
        <f t="shared" ref="CA226" si="2997">S226/S250</f>
        <v>0</v>
      </c>
      <c r="CB226" s="123">
        <f t="shared" ref="CB226" si="2998">T226/T250</f>
        <v>0</v>
      </c>
      <c r="CC226" s="124">
        <f t="shared" ref="CC226" si="2999">U226/U250</f>
        <v>0</v>
      </c>
      <c r="CD226" s="125">
        <f t="shared" ref="CD226" si="3000">V226/V250</f>
        <v>0</v>
      </c>
      <c r="CE226" s="126">
        <f t="shared" ref="CE226" si="3001">W226/W250</f>
        <v>0</v>
      </c>
      <c r="CF226" s="123">
        <f t="shared" ref="CF226" si="3002">X226/X250</f>
        <v>0</v>
      </c>
      <c r="CG226" s="124">
        <f t="shared" ref="CG226" si="3003">Y226/Y250</f>
        <v>0</v>
      </c>
      <c r="CH226" s="125">
        <f t="shared" ref="CH226" si="3004">Z226/Z250</f>
        <v>0</v>
      </c>
      <c r="CI226" s="123">
        <f t="shared" ref="CI226" si="3005">AA226/AA250</f>
        <v>0</v>
      </c>
      <c r="CJ226" s="129">
        <f t="shared" ref="CJ226" si="3006">AB226/AB250</f>
        <v>0</v>
      </c>
      <c r="CK226" s="130">
        <f t="shared" ref="CK226" si="3007">AC226/AC250</f>
        <v>0</v>
      </c>
    </row>
    <row r="227" spans="1:89" x14ac:dyDescent="0.25">
      <c r="A227" s="131" t="s">
        <v>17</v>
      </c>
      <c r="B227" s="180">
        <v>375</v>
      </c>
      <c r="C227" s="181">
        <v>0</v>
      </c>
      <c r="D227" s="182">
        <v>284</v>
      </c>
      <c r="E227" s="183">
        <v>2</v>
      </c>
      <c r="F227" s="180">
        <v>383</v>
      </c>
      <c r="G227" s="184">
        <v>6</v>
      </c>
      <c r="H227" s="182">
        <v>417</v>
      </c>
      <c r="I227" s="183">
        <v>31</v>
      </c>
      <c r="J227" s="180">
        <v>9</v>
      </c>
      <c r="K227" s="184">
        <v>20</v>
      </c>
      <c r="L227" s="182">
        <v>46</v>
      </c>
      <c r="M227" s="180">
        <v>85</v>
      </c>
      <c r="N227" s="185">
        <v>202</v>
      </c>
      <c r="O227" s="186">
        <v>157</v>
      </c>
      <c r="P227" s="180">
        <v>93</v>
      </c>
      <c r="Q227" s="184">
        <v>66</v>
      </c>
      <c r="R227" s="182">
        <v>65</v>
      </c>
      <c r="S227" s="183">
        <v>72</v>
      </c>
      <c r="T227" s="180">
        <v>1</v>
      </c>
      <c r="U227" s="184">
        <v>0</v>
      </c>
      <c r="V227" s="182">
        <v>31</v>
      </c>
      <c r="W227" s="183">
        <v>0</v>
      </c>
      <c r="X227" s="180">
        <v>3</v>
      </c>
      <c r="Y227" s="184">
        <v>0</v>
      </c>
      <c r="Z227" s="182">
        <v>1</v>
      </c>
      <c r="AA227" s="180">
        <v>0</v>
      </c>
      <c r="AB227" s="162">
        <f t="shared" si="2977"/>
        <v>1910</v>
      </c>
      <c r="AC227" s="165">
        <f t="shared" ref="AC227:AC249" si="3008">SUM(C227,E227,G227,I227,K227,M227,O227,Q227,S227,U227,W227,Y227,AA227)</f>
        <v>439</v>
      </c>
      <c r="AE227" s="256" t="str">
        <f>$AE$10</f>
        <v>08:00 - 08:59</v>
      </c>
      <c r="AF227" s="120">
        <f t="shared" si="2978"/>
        <v>1912</v>
      </c>
      <c r="AG227" s="181">
        <f t="shared" si="2978"/>
        <v>1487</v>
      </c>
      <c r="AH227" s="182">
        <f t="shared" si="2978"/>
        <v>1038</v>
      </c>
      <c r="AI227" s="183">
        <f t="shared" si="2978"/>
        <v>884</v>
      </c>
      <c r="AJ227" s="180">
        <f t="shared" si="2978"/>
        <v>1155</v>
      </c>
      <c r="AK227" s="184">
        <f t="shared" si="2978"/>
        <v>861</v>
      </c>
      <c r="AL227" s="182">
        <f t="shared" si="2978"/>
        <v>2221</v>
      </c>
      <c r="AM227" s="183">
        <f t="shared" si="2978"/>
        <v>2182</v>
      </c>
      <c r="AN227" s="180">
        <f t="shared" si="2978"/>
        <v>222</v>
      </c>
      <c r="AO227" s="184">
        <f t="shared" si="2978"/>
        <v>403</v>
      </c>
      <c r="AP227" s="182">
        <f t="shared" si="2979"/>
        <v>841</v>
      </c>
      <c r="AQ227" s="180">
        <f t="shared" si="2979"/>
        <v>1525</v>
      </c>
      <c r="AR227" s="185">
        <f t="shared" si="2979"/>
        <v>2047</v>
      </c>
      <c r="AS227" s="186">
        <f t="shared" si="2979"/>
        <v>2160</v>
      </c>
      <c r="AT227" s="180">
        <f t="shared" si="2979"/>
        <v>1308</v>
      </c>
      <c r="AU227" s="184">
        <f t="shared" si="2979"/>
        <v>854</v>
      </c>
      <c r="AV227" s="182">
        <f t="shared" si="2979"/>
        <v>1837</v>
      </c>
      <c r="AW227" s="183">
        <f t="shared" si="2979"/>
        <v>1368</v>
      </c>
      <c r="AX227" s="180">
        <f t="shared" si="2979"/>
        <v>257</v>
      </c>
      <c r="AY227" s="184">
        <f t="shared" si="2979"/>
        <v>404</v>
      </c>
      <c r="AZ227" s="182">
        <f t="shared" si="2980"/>
        <v>1022</v>
      </c>
      <c r="BA227" s="183">
        <f t="shared" si="2980"/>
        <v>1923</v>
      </c>
      <c r="BB227" s="180">
        <f t="shared" si="2980"/>
        <v>1206</v>
      </c>
      <c r="BC227" s="184">
        <f t="shared" si="2980"/>
        <v>673</v>
      </c>
      <c r="BD227" s="182">
        <f t="shared" si="2980"/>
        <v>2704</v>
      </c>
      <c r="BE227" s="180">
        <f t="shared" si="2980"/>
        <v>2688</v>
      </c>
      <c r="BF227" s="164">
        <f>SUM(AF227,AH227,AJ227,AL227,AN227,AP227,AR227,AT227,AV227,AX227,AZ227,BB227,BD227)</f>
        <v>17770</v>
      </c>
      <c r="BG227" s="165">
        <f>SUM(AG227,AI227,AK227,AM227,AO227,AQ227,AS227,AU227,AW227,AY227,BA227,BC227,BE227)</f>
        <v>17412</v>
      </c>
      <c r="BI227" s="131" t="s">
        <v>17</v>
      </c>
      <c r="BJ227" s="123">
        <f>B227/B250</f>
        <v>1.1177680407761782E-2</v>
      </c>
      <c r="BK227" s="124">
        <f t="shared" ref="BK227" si="3009">C227/C250</f>
        <v>0</v>
      </c>
      <c r="BL227" s="125">
        <f t="shared" ref="BL227" si="3010">D227/D250</f>
        <v>1.7210035147254877E-2</v>
      </c>
      <c r="BM227" s="126">
        <f t="shared" ref="BM227" si="3011">E227/E250</f>
        <v>1.3400335008375211E-4</v>
      </c>
      <c r="BN227" s="123">
        <f t="shared" ref="BN227" si="3012">F227/F250</f>
        <v>2.098055327307587E-2</v>
      </c>
      <c r="BO227" s="124">
        <f t="shared" ref="BO227" si="3013">G227/G250</f>
        <v>3.2669062397909179E-4</v>
      </c>
      <c r="BP227" s="125">
        <f t="shared" ref="BP227" si="3014">H227/H250</f>
        <v>1.0271947975169967E-2</v>
      </c>
      <c r="BQ227" s="126">
        <f t="shared" ref="BQ227" si="3015">I227/I250</f>
        <v>7.0177027210576359E-4</v>
      </c>
      <c r="BR227" s="123">
        <f t="shared" ref="BR227" si="3016">J227/J250</f>
        <v>1.5485203028217482E-3</v>
      </c>
      <c r="BS227" s="124">
        <f t="shared" ref="BS227" si="3017">K227/K250</f>
        <v>3.1481189988981583E-3</v>
      </c>
      <c r="BT227" s="125">
        <f t="shared" ref="BT227" si="3018">L227/L250</f>
        <v>2.4835330957779936E-3</v>
      </c>
      <c r="BU227" s="123">
        <f t="shared" ref="BU227" si="3019">M227/M250</f>
        <v>3.9279112754158968E-3</v>
      </c>
      <c r="BV227" s="127">
        <f t="shared" ref="BV227" si="3020">N227/N250</f>
        <v>5.3187287711630111E-3</v>
      </c>
      <c r="BW227" s="128">
        <f t="shared" ref="BW227" si="3021">O227/O250</f>
        <v>4.2458825756551367E-3</v>
      </c>
      <c r="BX227" s="123">
        <f t="shared" ref="BX227" si="3022">P227/P250</f>
        <v>4.3713278495887192E-3</v>
      </c>
      <c r="BY227" s="124">
        <f t="shared" ref="BY227" si="3023">Q227/Q250</f>
        <v>3.6729923757582504E-3</v>
      </c>
      <c r="BZ227" s="125">
        <f t="shared" ref="BZ227" si="3024">R227/R250</f>
        <v>2.2227541633895293E-3</v>
      </c>
      <c r="CA227" s="126">
        <f t="shared" ref="CA227" si="3025">S227/S250</f>
        <v>2.7207799569209839E-3</v>
      </c>
      <c r="CB227" s="123">
        <f t="shared" ref="CB227" si="3026">T227/T250</f>
        <v>1.8982536066818528E-4</v>
      </c>
      <c r="CC227" s="124">
        <f t="shared" ref="CC227" si="3027">U227/U250</f>
        <v>0</v>
      </c>
      <c r="CD227" s="125">
        <f t="shared" ref="CD227" si="3028">V227/V250</f>
        <v>1.1790210322138973E-3</v>
      </c>
      <c r="CE227" s="126">
        <f t="shared" ref="CE227" si="3029">W227/W250</f>
        <v>0</v>
      </c>
      <c r="CF227" s="123">
        <f t="shared" ref="CF227" si="3030">X227/X250</f>
        <v>1.5954052329291641E-4</v>
      </c>
      <c r="CG227" s="124">
        <f t="shared" ref="CG227" si="3031">Y227/Y250</f>
        <v>0</v>
      </c>
      <c r="CH227" s="125">
        <f t="shared" ref="CH227" si="3032">Z227/Z250</f>
        <v>2.0534724218653743E-5</v>
      </c>
      <c r="CI227" s="123">
        <f t="shared" ref="CI227" si="3033">AA227/AA250</f>
        <v>0</v>
      </c>
      <c r="CJ227" s="129">
        <f t="shared" ref="CJ227" si="3034">AB227/AB250</f>
        <v>5.953939575306425E-3</v>
      </c>
      <c r="CK227" s="130">
        <f t="shared" ref="CK227" si="3035">AC227/AC250</f>
        <v>1.373140864234216E-3</v>
      </c>
    </row>
    <row r="228" spans="1:89" ht="13.8" thickBot="1" x14ac:dyDescent="0.3">
      <c r="A228" s="139" t="s">
        <v>18</v>
      </c>
      <c r="B228" s="187">
        <v>1440</v>
      </c>
      <c r="C228" s="188">
        <v>502</v>
      </c>
      <c r="D228" s="189">
        <v>1033</v>
      </c>
      <c r="E228" s="190">
        <v>262</v>
      </c>
      <c r="F228" s="187">
        <v>1408</v>
      </c>
      <c r="G228" s="191">
        <v>375</v>
      </c>
      <c r="H228" s="189">
        <v>1743</v>
      </c>
      <c r="I228" s="190">
        <v>892</v>
      </c>
      <c r="J228" s="187">
        <v>92</v>
      </c>
      <c r="K228" s="191">
        <v>238</v>
      </c>
      <c r="L228" s="189">
        <v>388</v>
      </c>
      <c r="M228" s="187">
        <v>975</v>
      </c>
      <c r="N228" s="192">
        <v>1364</v>
      </c>
      <c r="O228" s="193">
        <v>1406</v>
      </c>
      <c r="P228" s="187">
        <v>814</v>
      </c>
      <c r="Q228" s="191">
        <v>702</v>
      </c>
      <c r="R228" s="189">
        <v>1194</v>
      </c>
      <c r="S228" s="190">
        <v>769</v>
      </c>
      <c r="T228" s="187">
        <v>113</v>
      </c>
      <c r="U228" s="191">
        <v>474</v>
      </c>
      <c r="V228" s="189">
        <v>647</v>
      </c>
      <c r="W228" s="190">
        <v>1157</v>
      </c>
      <c r="X228" s="187">
        <v>837</v>
      </c>
      <c r="Y228" s="191">
        <v>699</v>
      </c>
      <c r="Z228" s="189">
        <v>2039</v>
      </c>
      <c r="AA228" s="187">
        <v>1492</v>
      </c>
      <c r="AB228" s="162">
        <f t="shared" si="2977"/>
        <v>13112</v>
      </c>
      <c r="AC228" s="165">
        <f t="shared" si="3008"/>
        <v>9943</v>
      </c>
      <c r="AE228" s="254"/>
      <c r="AF228" s="120"/>
      <c r="AG228" s="188"/>
      <c r="AH228" s="189"/>
      <c r="AI228" s="190"/>
      <c r="AJ228" s="187"/>
      <c r="AK228" s="191"/>
      <c r="AL228" s="189"/>
      <c r="AM228" s="190"/>
      <c r="AN228" s="187"/>
      <c r="AO228" s="191"/>
      <c r="AP228" s="189"/>
      <c r="AQ228" s="187"/>
      <c r="AR228" s="192"/>
      <c r="AS228" s="193"/>
      <c r="AT228" s="187"/>
      <c r="AU228" s="191"/>
      <c r="AV228" s="189"/>
      <c r="AW228" s="190"/>
      <c r="AX228" s="187"/>
      <c r="AY228" s="191"/>
      <c r="AZ228" s="189"/>
      <c r="BA228" s="190"/>
      <c r="BB228" s="187"/>
      <c r="BC228" s="191"/>
      <c r="BD228" s="189"/>
      <c r="BE228" s="187"/>
      <c r="BF228" s="164"/>
      <c r="BG228" s="165"/>
      <c r="BI228" s="139" t="s">
        <v>18</v>
      </c>
      <c r="BJ228" s="123">
        <f>B228/B250</f>
        <v>4.2922292765805239E-2</v>
      </c>
      <c r="BK228" s="124">
        <f t="shared" ref="BK228" si="3036">C228/C250</f>
        <v>1.5017799982050438E-2</v>
      </c>
      <c r="BL228" s="125">
        <f t="shared" ref="BL228" si="3037">D228/D250</f>
        <v>6.2598472912374262E-2</v>
      </c>
      <c r="BM228" s="126">
        <f t="shared" ref="BM228" si="3038">E228/E250</f>
        <v>1.7554438860971525E-2</v>
      </c>
      <c r="BN228" s="123">
        <f t="shared" ref="BN228" si="3039">F228/F250</f>
        <v>7.7129553546973428E-2</v>
      </c>
      <c r="BO228" s="124">
        <f t="shared" ref="BO228" si="3040">G228/G250</f>
        <v>2.0418163998693239E-2</v>
      </c>
      <c r="BP228" s="125">
        <f t="shared" ref="BP228" si="3041">H228/H250</f>
        <v>4.2935264558084538E-2</v>
      </c>
      <c r="BQ228" s="126">
        <f t="shared" ref="BQ228" si="3042">I228/I250</f>
        <v>2.0192873636075519E-2</v>
      </c>
      <c r="BR228" s="123">
        <f t="shared" ref="BR228" si="3043">J228/J250</f>
        <v>1.5829318651066758E-2</v>
      </c>
      <c r="BS228" s="124">
        <f t="shared" ref="BS228" si="3044">K228/K250</f>
        <v>3.7462616086888084E-2</v>
      </c>
      <c r="BT228" s="125">
        <f t="shared" ref="BT228" si="3045">L228/L250</f>
        <v>2.0948061764388296E-2</v>
      </c>
      <c r="BU228" s="123">
        <f t="shared" ref="BU228" si="3046">M228/M250</f>
        <v>4.5055452865064696E-2</v>
      </c>
      <c r="BV228" s="127">
        <f t="shared" ref="BV228" si="3047">N228/N250</f>
        <v>3.5914584375575979E-2</v>
      </c>
      <c r="BW228" s="128">
        <f t="shared" ref="BW228" si="3048">O228/O250</f>
        <v>3.8023636314465752E-2</v>
      </c>
      <c r="BX228" s="123">
        <f t="shared" ref="BX228" si="3049">P228/P250</f>
        <v>3.826086956521739E-2</v>
      </c>
      <c r="BY228" s="124">
        <f t="shared" ref="BY228" si="3050">Q228/Q250</f>
        <v>3.9067282542155933E-2</v>
      </c>
      <c r="BZ228" s="125">
        <f t="shared" ref="BZ228" si="3051">R228/R250</f>
        <v>4.0830284170570733E-2</v>
      </c>
      <c r="CA228" s="126">
        <f t="shared" ref="CA228" si="3052">S228/S250</f>
        <v>2.9059441484336621E-2</v>
      </c>
      <c r="CB228" s="123">
        <f t="shared" ref="CB228" si="3053">T228/T250</f>
        <v>2.1450265755504936E-2</v>
      </c>
      <c r="CC228" s="124">
        <f t="shared" ref="CC228" si="3054">U228/U250</f>
        <v>8.8747425575734881E-2</v>
      </c>
      <c r="CD228" s="125">
        <f t="shared" ref="CD228" si="3055">V228/V250</f>
        <v>2.4607309930399727E-2</v>
      </c>
      <c r="CE228" s="126">
        <f t="shared" ref="CE228" si="3056">W228/W250</f>
        <v>3.4574468085106384E-2</v>
      </c>
      <c r="CF228" s="123">
        <f t="shared" ref="CF228" si="3057">X228/X250</f>
        <v>4.4511805998723675E-2</v>
      </c>
      <c r="CG228" s="124">
        <f t="shared" ref="CG228" si="3058">Y228/Y250</f>
        <v>7.2457758888773718E-2</v>
      </c>
      <c r="CH228" s="125">
        <f t="shared" ref="CH228" si="3059">Z228/Z250</f>
        <v>4.1870302681834982E-2</v>
      </c>
      <c r="CI228" s="123">
        <f t="shared" ref="CI228" si="3060">AA228/AA250</f>
        <v>2.9278439529818089E-2</v>
      </c>
      <c r="CJ228" s="129">
        <f t="shared" ref="CJ228" si="3061">AB228/AB250</f>
        <v>4.087332759760097E-2</v>
      </c>
      <c r="CK228" s="130">
        <f t="shared" ref="CK228" si="3062">AC228/AC250</f>
        <v>3.1100545815673824E-2</v>
      </c>
    </row>
    <row r="229" spans="1:89" ht="14.4" thickTop="1" thickBot="1" x14ac:dyDescent="0.3">
      <c r="A229" s="131" t="s">
        <v>19</v>
      </c>
      <c r="B229" s="180">
        <v>1730</v>
      </c>
      <c r="C229" s="181">
        <v>1709</v>
      </c>
      <c r="D229" s="182">
        <v>1032</v>
      </c>
      <c r="E229" s="183">
        <v>860</v>
      </c>
      <c r="F229" s="180">
        <v>1562</v>
      </c>
      <c r="G229" s="184">
        <v>1002</v>
      </c>
      <c r="H229" s="182">
        <v>2137</v>
      </c>
      <c r="I229" s="183">
        <v>2048</v>
      </c>
      <c r="J229" s="180">
        <v>147</v>
      </c>
      <c r="K229" s="184">
        <v>405</v>
      </c>
      <c r="L229" s="182">
        <v>1039</v>
      </c>
      <c r="M229" s="180">
        <v>1352</v>
      </c>
      <c r="N229" s="185">
        <v>2335</v>
      </c>
      <c r="O229" s="186">
        <v>2197</v>
      </c>
      <c r="P229" s="180">
        <v>1435</v>
      </c>
      <c r="Q229" s="184">
        <v>1174</v>
      </c>
      <c r="R229" s="182">
        <v>1728</v>
      </c>
      <c r="S229" s="183">
        <v>1465</v>
      </c>
      <c r="T229" s="180">
        <v>272</v>
      </c>
      <c r="U229" s="184">
        <v>675</v>
      </c>
      <c r="V229" s="182">
        <v>1346</v>
      </c>
      <c r="W229" s="183">
        <v>1655</v>
      </c>
      <c r="X229" s="180">
        <v>1300</v>
      </c>
      <c r="Y229" s="184">
        <v>699</v>
      </c>
      <c r="Z229" s="182">
        <v>2400</v>
      </c>
      <c r="AA229" s="180">
        <v>2563</v>
      </c>
      <c r="AB229" s="162">
        <f t="shared" si="2977"/>
        <v>18463</v>
      </c>
      <c r="AC229" s="165">
        <f t="shared" si="3008"/>
        <v>17804</v>
      </c>
      <c r="AE229" s="251" t="s">
        <v>13</v>
      </c>
      <c r="AF229" s="14">
        <f t="shared" ref="AF229:BG229" si="3063">SUM(AF226:AF228)</f>
        <v>3755</v>
      </c>
      <c r="AG229" s="1">
        <f t="shared" si="3063"/>
        <v>3212</v>
      </c>
      <c r="AH229" s="14">
        <f t="shared" si="3063"/>
        <v>2091</v>
      </c>
      <c r="AI229" s="1">
        <f t="shared" si="3063"/>
        <v>1901</v>
      </c>
      <c r="AJ229" s="14">
        <f t="shared" si="3063"/>
        <v>2521</v>
      </c>
      <c r="AK229" s="1">
        <f t="shared" si="3063"/>
        <v>1982</v>
      </c>
      <c r="AL229" s="14">
        <f t="shared" si="3063"/>
        <v>4382</v>
      </c>
      <c r="AM229" s="1">
        <f t="shared" si="3063"/>
        <v>4668</v>
      </c>
      <c r="AN229" s="14">
        <f t="shared" si="3063"/>
        <v>403</v>
      </c>
      <c r="AO229" s="1">
        <f t="shared" si="3063"/>
        <v>845</v>
      </c>
      <c r="AP229" s="14">
        <f t="shared" si="3063"/>
        <v>1943</v>
      </c>
      <c r="AQ229" s="1">
        <f t="shared" si="3063"/>
        <v>3068</v>
      </c>
      <c r="AR229" s="14">
        <f t="shared" si="3063"/>
        <v>4463</v>
      </c>
      <c r="AS229" s="1">
        <f t="shared" si="3063"/>
        <v>4689</v>
      </c>
      <c r="AT229" s="14">
        <f t="shared" si="3063"/>
        <v>2588</v>
      </c>
      <c r="AU229" s="1">
        <f t="shared" si="3063"/>
        <v>1988</v>
      </c>
      <c r="AV229" s="14">
        <f t="shared" si="3063"/>
        <v>3777</v>
      </c>
      <c r="AW229" s="1">
        <f t="shared" si="3063"/>
        <v>2799</v>
      </c>
      <c r="AX229" s="14">
        <f t="shared" si="3063"/>
        <v>705</v>
      </c>
      <c r="AY229" s="1">
        <f t="shared" si="3063"/>
        <v>896</v>
      </c>
      <c r="AZ229" s="14">
        <f t="shared" si="3063"/>
        <v>2510</v>
      </c>
      <c r="BA229" s="1">
        <f t="shared" si="3063"/>
        <v>3667</v>
      </c>
      <c r="BB229" s="14">
        <f t="shared" si="3063"/>
        <v>2413</v>
      </c>
      <c r="BC229" s="1">
        <f t="shared" si="3063"/>
        <v>1416</v>
      </c>
      <c r="BD229" s="14">
        <f t="shared" si="3063"/>
        <v>5267</v>
      </c>
      <c r="BE229" s="1">
        <f t="shared" si="3063"/>
        <v>5497</v>
      </c>
      <c r="BF229" s="166">
        <f t="shared" si="3063"/>
        <v>36818</v>
      </c>
      <c r="BG229" s="167">
        <f t="shared" si="3063"/>
        <v>36628</v>
      </c>
      <c r="BI229" s="131" t="s">
        <v>19</v>
      </c>
      <c r="BJ229" s="123">
        <f>B229/B250</f>
        <v>5.1566365614474349E-2</v>
      </c>
      <c r="BK229" s="124">
        <f t="shared" ref="BK229" si="3064">C229/C250</f>
        <v>5.112633499865378E-2</v>
      </c>
      <c r="BL229" s="125">
        <f t="shared" ref="BL229" si="3065">D229/D250</f>
        <v>6.2537874197067023E-2</v>
      </c>
      <c r="BM229" s="126">
        <f t="shared" ref="BM229" si="3066">E229/E250</f>
        <v>5.7621440536013403E-2</v>
      </c>
      <c r="BN229" s="123">
        <f t="shared" ref="BN229" si="3067">F229/F250</f>
        <v>8.5565598466173648E-2</v>
      </c>
      <c r="BO229" s="124">
        <f t="shared" ref="BO229" si="3068">G229/G250</f>
        <v>5.4557334204508333E-2</v>
      </c>
      <c r="BP229" s="125">
        <f t="shared" ref="BP229" si="3069">H229/H250</f>
        <v>5.2640654251650411E-2</v>
      </c>
      <c r="BQ229" s="126">
        <f t="shared" ref="BQ229" si="3070">I229/I250</f>
        <v>4.6362113460406577E-2</v>
      </c>
      <c r="BR229" s="123">
        <f t="shared" ref="BR229" si="3071">J229/J250</f>
        <v>2.5292498279421885E-2</v>
      </c>
      <c r="BS229" s="124">
        <f t="shared" ref="BS229" si="3072">K229/K250</f>
        <v>6.3749409727687709E-2</v>
      </c>
      <c r="BT229" s="125">
        <f t="shared" ref="BT229" si="3073">L229/L250</f>
        <v>5.6095454054637728E-2</v>
      </c>
      <c r="BU229" s="123">
        <f t="shared" ref="BU229" si="3074">M229/M250</f>
        <v>6.2476894639556378E-2</v>
      </c>
      <c r="BV229" s="127">
        <f t="shared" ref="BV229" si="3075">N229/N250</f>
        <v>6.1481344953790255E-2</v>
      </c>
      <c r="BW229" s="128">
        <f t="shared" ref="BW229" si="3076">O229/O250</f>
        <v>5.941531222111042E-2</v>
      </c>
      <c r="BX229" s="123">
        <f t="shared" ref="BX229" si="3077">P229/P250</f>
        <v>6.7450058754406586E-2</v>
      </c>
      <c r="BY229" s="124">
        <f t="shared" ref="BY229" si="3078">Q229/Q250</f>
        <v>6.533474316879069E-2</v>
      </c>
      <c r="BZ229" s="125">
        <f t="shared" ref="BZ229" si="3079">R229/R250</f>
        <v>5.9091064528263175E-2</v>
      </c>
      <c r="CA229" s="126">
        <f t="shared" ref="CA229" si="3080">S229/S250</f>
        <v>5.5360314401239466E-2</v>
      </c>
      <c r="CB229" s="123">
        <f t="shared" ref="CB229" si="3081">T229/T250</f>
        <v>5.1632498101746395E-2</v>
      </c>
      <c r="CC229" s="124">
        <f t="shared" ref="CC229" si="3082">U229/U250</f>
        <v>0.12638082756038196</v>
      </c>
      <c r="CD229" s="125">
        <f t="shared" ref="CD229" si="3083">V229/V250</f>
        <v>5.1192332559996959E-2</v>
      </c>
      <c r="CE229" s="126">
        <f t="shared" ref="CE229" si="3084">W229/W250</f>
        <v>4.9456131962706193E-2</v>
      </c>
      <c r="CF229" s="123">
        <f t="shared" ref="CF229" si="3085">X229/X250</f>
        <v>6.9134226760263776E-2</v>
      </c>
      <c r="CG229" s="124">
        <f t="shared" ref="CG229" si="3086">Y229/Y250</f>
        <v>7.2457758888773718E-2</v>
      </c>
      <c r="CH229" s="125">
        <f t="shared" ref="CH229" si="3087">Z229/Z250</f>
        <v>4.9283338124768983E-2</v>
      </c>
      <c r="CI229" s="123">
        <f t="shared" ref="CI229" si="3088">AA229/AA250</f>
        <v>5.0295335465766595E-2</v>
      </c>
      <c r="CJ229" s="129">
        <f t="shared" ref="CJ229" si="3089">AB229/AB250</f>
        <v>5.7553710146011794E-2</v>
      </c>
      <c r="CK229" s="130">
        <f t="shared" ref="CK229" si="3090">AC229/AC250</f>
        <v>5.5688838147667383E-2</v>
      </c>
    </row>
    <row r="230" spans="1:89" ht="13.8" thickTop="1" x14ac:dyDescent="0.25">
      <c r="A230" s="139" t="s">
        <v>20</v>
      </c>
      <c r="B230" s="266">
        <v>1843</v>
      </c>
      <c r="C230" s="267">
        <v>1725</v>
      </c>
      <c r="D230" s="268">
        <v>1053</v>
      </c>
      <c r="E230" s="269">
        <v>1017</v>
      </c>
      <c r="F230" s="266">
        <v>1366</v>
      </c>
      <c r="G230" s="270">
        <v>1121</v>
      </c>
      <c r="H230" s="268">
        <v>2161</v>
      </c>
      <c r="I230" s="269">
        <v>2486</v>
      </c>
      <c r="J230" s="266">
        <v>181</v>
      </c>
      <c r="K230" s="270">
        <v>442</v>
      </c>
      <c r="L230" s="268">
        <v>1102</v>
      </c>
      <c r="M230" s="266">
        <v>1543</v>
      </c>
      <c r="N230" s="271">
        <v>2416</v>
      </c>
      <c r="O230" s="272">
        <v>2529</v>
      </c>
      <c r="P230" s="266">
        <v>1280</v>
      </c>
      <c r="Q230" s="270">
        <v>1134</v>
      </c>
      <c r="R230" s="268">
        <v>1940</v>
      </c>
      <c r="S230" s="269">
        <v>1431</v>
      </c>
      <c r="T230" s="266">
        <v>448</v>
      </c>
      <c r="U230" s="270">
        <v>492</v>
      </c>
      <c r="V230" s="268">
        <v>1488</v>
      </c>
      <c r="W230" s="269">
        <v>1744</v>
      </c>
      <c r="X230" s="266">
        <v>1207</v>
      </c>
      <c r="Y230" s="270">
        <v>743</v>
      </c>
      <c r="Z230" s="268">
        <v>2563</v>
      </c>
      <c r="AA230" s="266">
        <v>2809</v>
      </c>
      <c r="AB230" s="286">
        <f t="shared" si="2977"/>
        <v>19048</v>
      </c>
      <c r="AC230" s="287">
        <f t="shared" si="3008"/>
        <v>19216</v>
      </c>
      <c r="BI230" s="139" t="s">
        <v>20</v>
      </c>
      <c r="BJ230" s="123">
        <f>B230/B250</f>
        <v>5.4934573310679899E-2</v>
      </c>
      <c r="BK230" s="124">
        <f t="shared" ref="BK230" si="3091">C230/C250</f>
        <v>5.1604989978161368E-2</v>
      </c>
      <c r="BL230" s="125">
        <f t="shared" ref="BL230" si="3092">D230/D250</f>
        <v>6.3810447218518973E-2</v>
      </c>
      <c r="BM230" s="126">
        <f t="shared" ref="BM230" si="3093">E230/E250</f>
        <v>6.8140703517587942E-2</v>
      </c>
      <c r="BN230" s="123">
        <f t="shared" ref="BN230" si="3094">F230/F250</f>
        <v>7.4828814023555193E-2</v>
      </c>
      <c r="BO230" s="124">
        <f t="shared" ref="BO230" si="3095">G230/G250</f>
        <v>6.1036698246760321E-2</v>
      </c>
      <c r="BP230" s="125">
        <f t="shared" ref="BP230" si="3096">H230/H250</f>
        <v>5.3231845502019905E-2</v>
      </c>
      <c r="BQ230" s="126">
        <f t="shared" ref="BQ230" si="3097">I230/I250</f>
        <v>5.6277448272739623E-2</v>
      </c>
      <c r="BR230" s="123">
        <f t="shared" ref="BR230" si="3098">J230/J250</f>
        <v>3.1142463867859602E-2</v>
      </c>
      <c r="BS230" s="124">
        <f t="shared" ref="BS230" si="3099">K230/K250</f>
        <v>6.9573429875649295E-2</v>
      </c>
      <c r="BT230" s="125">
        <f t="shared" ref="BT230" si="3100">L230/L250</f>
        <v>5.9496814598855412E-2</v>
      </c>
      <c r="BU230" s="123">
        <f t="shared" ref="BU230" si="3101">M230/M250</f>
        <v>7.1303142329020339E-2</v>
      </c>
      <c r="BV230" s="127">
        <f t="shared" ref="BV230" si="3102">N230/N250</f>
        <v>6.3614102530345717E-2</v>
      </c>
      <c r="BW230" s="128">
        <f t="shared" ref="BW230" si="3103">O230/O250</f>
        <v>6.8393866457527652E-2</v>
      </c>
      <c r="BX230" s="123">
        <f t="shared" ref="BX230" si="3104">P230/P250</f>
        <v>6.0164512338425381E-2</v>
      </c>
      <c r="BY230" s="124">
        <f t="shared" ref="BY230" si="3105">Q230/Q250</f>
        <v>6.310868718348267E-2</v>
      </c>
      <c r="BZ230" s="125">
        <f t="shared" ref="BZ230" si="3106">R230/R250</f>
        <v>6.6340662722702864E-2</v>
      </c>
      <c r="CA230" s="126">
        <f t="shared" ref="CA230" si="3107">S230/S250</f>
        <v>5.4075501643804556E-2</v>
      </c>
      <c r="CB230" s="123">
        <f t="shared" ref="CB230" si="3108">T230/T250</f>
        <v>8.5041761579346994E-2</v>
      </c>
      <c r="CC230" s="124">
        <f t="shared" ref="CC230" si="3109">U230/U250</f>
        <v>9.211758097734507E-2</v>
      </c>
      <c r="CD230" s="125">
        <f t="shared" ref="CD230" si="3110">V230/V250</f>
        <v>5.6593009546267066E-2</v>
      </c>
      <c r="CE230" s="126">
        <f t="shared" ref="CE230" si="3111">W230/W250</f>
        <v>5.2115706430791296E-2</v>
      </c>
      <c r="CF230" s="123">
        <f t="shared" ref="CF230" si="3112">X230/X250</f>
        <v>6.418847053818337E-2</v>
      </c>
      <c r="CG230" s="124">
        <f t="shared" ref="CG230" si="3113">Y230/Y250</f>
        <v>7.7018762309526284E-2</v>
      </c>
      <c r="CH230" s="125">
        <f t="shared" ref="CH230" si="3114">Z230/Z250</f>
        <v>5.2630498172409543E-2</v>
      </c>
      <c r="CI230" s="123">
        <f t="shared" ref="CI230" si="3115">AA230/AA250</f>
        <v>5.5122745736768772E-2</v>
      </c>
      <c r="CJ230" s="129">
        <f t="shared" ref="CJ230" si="3116">AB230/AB250</f>
        <v>5.9377298968815072E-2</v>
      </c>
      <c r="CK230" s="130">
        <f t="shared" ref="CK230" si="3117">AC230/AC250</f>
        <v>6.0105409674543718E-2</v>
      </c>
    </row>
    <row r="231" spans="1:89" ht="13.8" thickBot="1" x14ac:dyDescent="0.3">
      <c r="A231" s="131" t="s">
        <v>21</v>
      </c>
      <c r="B231" s="273">
        <v>1912</v>
      </c>
      <c r="C231" s="274">
        <v>1487</v>
      </c>
      <c r="D231" s="275">
        <v>1038</v>
      </c>
      <c r="E231" s="276">
        <v>884</v>
      </c>
      <c r="F231" s="273">
        <v>1155</v>
      </c>
      <c r="G231" s="277">
        <v>861</v>
      </c>
      <c r="H231" s="275">
        <v>2221</v>
      </c>
      <c r="I231" s="276">
        <v>2182</v>
      </c>
      <c r="J231" s="273">
        <v>222</v>
      </c>
      <c r="K231" s="277">
        <v>403</v>
      </c>
      <c r="L231" s="275">
        <v>841</v>
      </c>
      <c r="M231" s="273">
        <v>1525</v>
      </c>
      <c r="N231" s="278">
        <v>2047</v>
      </c>
      <c r="O231" s="279">
        <v>2160</v>
      </c>
      <c r="P231" s="273">
        <v>1308</v>
      </c>
      <c r="Q231" s="277">
        <v>854</v>
      </c>
      <c r="R231" s="275">
        <v>1837</v>
      </c>
      <c r="S231" s="276">
        <v>1368</v>
      </c>
      <c r="T231" s="273">
        <v>257</v>
      </c>
      <c r="U231" s="277">
        <v>404</v>
      </c>
      <c r="V231" s="275">
        <v>1022</v>
      </c>
      <c r="W231" s="276">
        <v>1923</v>
      </c>
      <c r="X231" s="273">
        <v>1206</v>
      </c>
      <c r="Y231" s="277">
        <v>673</v>
      </c>
      <c r="Z231" s="275">
        <v>2704</v>
      </c>
      <c r="AA231" s="273">
        <v>2688</v>
      </c>
      <c r="AB231" s="286">
        <f t="shared" si="2977"/>
        <v>17770</v>
      </c>
      <c r="AC231" s="287">
        <f t="shared" si="3008"/>
        <v>17412</v>
      </c>
      <c r="AE231" t="s">
        <v>85</v>
      </c>
      <c r="BI231" s="131" t="s">
        <v>21</v>
      </c>
      <c r="BJ231" s="123">
        <f>B231/B250</f>
        <v>5.6991266505708071E-2</v>
      </c>
      <c r="BK231" s="124">
        <f t="shared" ref="BK231" si="3118">C231/C250</f>
        <v>4.448499715798606E-2</v>
      </c>
      <c r="BL231" s="125">
        <f t="shared" ref="BL231" si="3119">D231/D250</f>
        <v>6.2901466488910429E-2</v>
      </c>
      <c r="BM231" s="126">
        <f t="shared" ref="BM231" si="3120">E231/E250</f>
        <v>5.9229480737018426E-2</v>
      </c>
      <c r="BN231" s="123">
        <f t="shared" ref="BN231" si="3121">F231/F250</f>
        <v>6.3270336894001647E-2</v>
      </c>
      <c r="BO231" s="124">
        <f t="shared" ref="BO231" si="3122">G231/G250</f>
        <v>4.6880104540999674E-2</v>
      </c>
      <c r="BP231" s="125">
        <f t="shared" ref="BP231" si="3123">H231/H250</f>
        <v>5.4709823627943639E-2</v>
      </c>
      <c r="BQ231" s="126">
        <f t="shared" ref="BQ231" si="3124">I231/I250</f>
        <v>4.939557205596052E-2</v>
      </c>
      <c r="BR231" s="123">
        <f t="shared" ref="BR231" si="3125">J231/J250</f>
        <v>3.8196834136269786E-2</v>
      </c>
      <c r="BS231" s="124">
        <f t="shared" ref="BS231" si="3126">K231/K250</f>
        <v>6.3434597827797895E-2</v>
      </c>
      <c r="BT231" s="125">
        <f t="shared" ref="BT231" si="3127">L231/L250</f>
        <v>4.5405463772810711E-2</v>
      </c>
      <c r="BU231" s="123">
        <f t="shared" ref="BU231" si="3128">M231/M250</f>
        <v>7.0471349353049911E-2</v>
      </c>
      <c r="BV231" s="127">
        <f t="shared" ref="BV231" si="3129">N231/N250</f>
        <v>5.389820690381527E-2</v>
      </c>
      <c r="BW231" s="128">
        <f t="shared" ref="BW231" si="3130">O231/O250</f>
        <v>5.8414690212835005E-2</v>
      </c>
      <c r="BX231" s="123">
        <f t="shared" ref="BX231" si="3131">P231/P250</f>
        <v>6.1480611045828436E-2</v>
      </c>
      <c r="BY231" s="124">
        <f t="shared" ref="BY231" si="3132">Q231/Q250</f>
        <v>4.7526295286326452E-2</v>
      </c>
      <c r="BZ231" s="125">
        <f t="shared" ref="BZ231" si="3133">R231/R250</f>
        <v>6.2818452279177928E-2</v>
      </c>
      <c r="CA231" s="126">
        <f t="shared" ref="CA231" si="3134">S231/S250</f>
        <v>5.1694819181498694E-2</v>
      </c>
      <c r="CB231" s="123">
        <f t="shared" ref="CB231" si="3135">T231/T250</f>
        <v>4.8785117691723612E-2</v>
      </c>
      <c r="CC231" s="124">
        <f t="shared" ref="CC231" si="3136">U231/U250</f>
        <v>7.5641265680584158E-2</v>
      </c>
      <c r="CD231" s="125">
        <f t="shared" ref="CD231" si="3137">V231/V250</f>
        <v>3.886966112653558E-2</v>
      </c>
      <c r="CE231" s="126">
        <f t="shared" ref="CE231" si="3138">W231/W250</f>
        <v>5.7464738226153479E-2</v>
      </c>
      <c r="CF231" s="123">
        <f t="shared" ref="CF231" si="3139">X231/X250</f>
        <v>6.4135290363752387E-2</v>
      </c>
      <c r="CG231" s="124">
        <f t="shared" ref="CG231" si="3140">Y231/Y250</f>
        <v>6.9762620503783554E-2</v>
      </c>
      <c r="CH231" s="125">
        <f t="shared" ref="CH231" si="3141">Z231/Z250</f>
        <v>5.5525894287239724E-2</v>
      </c>
      <c r="CI231" s="123">
        <f t="shared" ref="CI231" si="3142">AA231/AA250</f>
        <v>5.2748287839243312E-2</v>
      </c>
      <c r="CJ231" s="129">
        <f t="shared" ref="CJ231" si="3143">AB231/AB250</f>
        <v>5.5393458771306373E-2</v>
      </c>
      <c r="CK231" s="130">
        <f t="shared" ref="CK231" si="3144">AC231/AC250</f>
        <v>5.4462707808761203E-2</v>
      </c>
    </row>
    <row r="232" spans="1:89" ht="14.4" thickTop="1" thickBot="1" x14ac:dyDescent="0.3">
      <c r="A232" s="139" t="s">
        <v>22</v>
      </c>
      <c r="B232" s="187">
        <v>1922</v>
      </c>
      <c r="C232" s="188">
        <v>1717</v>
      </c>
      <c r="D232" s="189">
        <v>1118</v>
      </c>
      <c r="E232" s="190">
        <v>791</v>
      </c>
      <c r="F232" s="187">
        <v>1238</v>
      </c>
      <c r="G232" s="191">
        <v>680</v>
      </c>
      <c r="H232" s="189">
        <v>2530</v>
      </c>
      <c r="I232" s="190">
        <v>2184</v>
      </c>
      <c r="J232" s="187">
        <v>194</v>
      </c>
      <c r="K232" s="191">
        <v>502</v>
      </c>
      <c r="L232" s="189">
        <v>707</v>
      </c>
      <c r="M232" s="187">
        <v>1575</v>
      </c>
      <c r="N232" s="192">
        <v>1877</v>
      </c>
      <c r="O232" s="193">
        <v>2590</v>
      </c>
      <c r="P232" s="187">
        <v>1317</v>
      </c>
      <c r="Q232" s="191">
        <v>804</v>
      </c>
      <c r="R232" s="189">
        <v>2013</v>
      </c>
      <c r="S232" s="190">
        <v>1264</v>
      </c>
      <c r="T232" s="187">
        <v>205</v>
      </c>
      <c r="U232" s="191">
        <v>306</v>
      </c>
      <c r="V232" s="189">
        <v>936</v>
      </c>
      <c r="W232" s="190">
        <v>2237</v>
      </c>
      <c r="X232" s="187">
        <v>1117</v>
      </c>
      <c r="Y232" s="191">
        <v>547</v>
      </c>
      <c r="Z232" s="189">
        <v>2754</v>
      </c>
      <c r="AA232" s="187">
        <v>2937</v>
      </c>
      <c r="AB232" s="162">
        <f t="shared" si="2977"/>
        <v>17928</v>
      </c>
      <c r="AC232" s="165">
        <f t="shared" si="3008"/>
        <v>18134</v>
      </c>
      <c r="AE232" s="290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39" t="s">
        <v>22</v>
      </c>
      <c r="BJ232" s="123">
        <f>B232/B250</f>
        <v>5.7289337983248381E-2</v>
      </c>
      <c r="BK232" s="124">
        <f t="shared" ref="BK232" si="3145">C232/C250</f>
        <v>5.1365662488407578E-2</v>
      </c>
      <c r="BL232" s="125">
        <f t="shared" ref="BL232" si="3146">D232/D250</f>
        <v>6.7749363713489275E-2</v>
      </c>
      <c r="BM232" s="126">
        <f t="shared" ref="BM232" si="3147">E232/E250</f>
        <v>5.2998324958123955E-2</v>
      </c>
      <c r="BN232" s="123">
        <f t="shared" ref="BN232" si="3148">F232/F250</f>
        <v>6.781703642837579E-2</v>
      </c>
      <c r="BO232" s="124">
        <f t="shared" ref="BO232" si="3149">G232/G250</f>
        <v>3.7024937384297067E-2</v>
      </c>
      <c r="BP232" s="125">
        <f t="shared" ref="BP232" si="3150">H232/H250</f>
        <v>6.2321410976450879E-2</v>
      </c>
      <c r="BQ232" s="126">
        <f t="shared" ref="BQ232" si="3151">I232/I250</f>
        <v>4.9440847557386695E-2</v>
      </c>
      <c r="BR232" s="123">
        <f t="shared" ref="BR232" si="3152">J232/J250</f>
        <v>3.3379215416379907E-2</v>
      </c>
      <c r="BS232" s="124">
        <f t="shared" ref="BS232" si="3153">K232/K250</f>
        <v>7.9017786872343773E-2</v>
      </c>
      <c r="BT232" s="125">
        <f t="shared" ref="BT232" si="3154">L232/L250</f>
        <v>3.8170823885109596E-2</v>
      </c>
      <c r="BU232" s="123">
        <f t="shared" ref="BU232" si="3155">M232/M250</f>
        <v>7.2781885397412205E-2</v>
      </c>
      <c r="BV232" s="127">
        <f t="shared" ref="BV232" si="3156">N232/N250</f>
        <v>4.942204902709392E-2</v>
      </c>
      <c r="BW232" s="128">
        <f t="shared" ref="BW232" si="3157">O232/O250</f>
        <v>7.0043540579279015E-2</v>
      </c>
      <c r="BX232" s="123">
        <f t="shared" ref="BX232" si="3158">P232/P250</f>
        <v>6.1903642773207992E-2</v>
      </c>
      <c r="BY232" s="124">
        <f t="shared" ref="BY232" si="3159">Q232/Q250</f>
        <v>4.4743725304691416E-2</v>
      </c>
      <c r="BZ232" s="125">
        <f t="shared" ref="BZ232" si="3160">R232/R250</f>
        <v>6.8836986629278799E-2</v>
      </c>
      <c r="CA232" s="126">
        <f t="shared" ref="CA232" si="3161">S232/S250</f>
        <v>4.7764803688168385E-2</v>
      </c>
      <c r="CB232" s="123">
        <f t="shared" ref="CB232" si="3162">T232/T250</f>
        <v>3.8914198936977978E-2</v>
      </c>
      <c r="CC232" s="124">
        <f t="shared" ref="CC232" si="3163">U232/U250</f>
        <v>5.7292641827373154E-2</v>
      </c>
      <c r="CD232" s="125">
        <f t="shared" ref="CD232" si="3164">V232/V250</f>
        <v>3.559882858555509E-2</v>
      </c>
      <c r="CE232" s="126">
        <f t="shared" ref="CE232" si="3165">W232/W250</f>
        <v>6.6847956012431264E-2</v>
      </c>
      <c r="CF232" s="123">
        <f t="shared" ref="CF232" si="3166">X232/X250</f>
        <v>5.9402254839395874E-2</v>
      </c>
      <c r="CG232" s="124">
        <f t="shared" ref="CG232" si="3167">Y232/Y250</f>
        <v>5.6701565253446669E-2</v>
      </c>
      <c r="CH232" s="125">
        <f t="shared" ref="CH232" si="3168">Z232/Z250</f>
        <v>5.6552630498172413E-2</v>
      </c>
      <c r="CI232" s="123">
        <f t="shared" ref="CI232" si="3169">AA232/AA250</f>
        <v>5.7634568967208935E-2</v>
      </c>
      <c r="CJ232" s="129">
        <f t="shared" ref="CJ232" si="3170">AB232/AB250</f>
        <v>5.5885983615755808E-2</v>
      </c>
      <c r="CK232" s="130">
        <f t="shared" ref="CK232" si="3171">AC232/AC250</f>
        <v>5.6721039708481254E-2</v>
      </c>
    </row>
    <row r="233" spans="1:89" ht="15" thickTop="1" thickBot="1" x14ac:dyDescent="0.35">
      <c r="A233" s="131" t="s">
        <v>23</v>
      </c>
      <c r="B233" s="180">
        <v>1925</v>
      </c>
      <c r="C233" s="181">
        <v>1511</v>
      </c>
      <c r="D233" s="182">
        <v>1041</v>
      </c>
      <c r="E233" s="183">
        <v>640</v>
      </c>
      <c r="F233" s="180">
        <v>1136</v>
      </c>
      <c r="G233" s="184">
        <v>606</v>
      </c>
      <c r="H233" s="182">
        <v>2321</v>
      </c>
      <c r="I233" s="183">
        <v>2285</v>
      </c>
      <c r="J233" s="180">
        <v>192</v>
      </c>
      <c r="K233" s="184">
        <v>703</v>
      </c>
      <c r="L233" s="182">
        <v>465</v>
      </c>
      <c r="M233" s="180">
        <v>1487</v>
      </c>
      <c r="N233" s="185">
        <v>1860</v>
      </c>
      <c r="O233" s="186">
        <v>2101</v>
      </c>
      <c r="P233" s="180">
        <v>1290</v>
      </c>
      <c r="Q233" s="184">
        <v>721</v>
      </c>
      <c r="R233" s="182">
        <v>1981</v>
      </c>
      <c r="S233" s="183">
        <v>1110</v>
      </c>
      <c r="T233" s="180">
        <v>218</v>
      </c>
      <c r="U233" s="184">
        <v>244</v>
      </c>
      <c r="V233" s="182">
        <v>854</v>
      </c>
      <c r="W233" s="183">
        <v>2421</v>
      </c>
      <c r="X233" s="180">
        <v>997</v>
      </c>
      <c r="Y233" s="184">
        <v>428</v>
      </c>
      <c r="Z233" s="182">
        <v>2859</v>
      </c>
      <c r="AA233" s="180">
        <v>2845</v>
      </c>
      <c r="AB233" s="162">
        <f t="shared" si="2977"/>
        <v>17139</v>
      </c>
      <c r="AC233" s="165">
        <f t="shared" si="3008"/>
        <v>17102</v>
      </c>
      <c r="AE233" s="291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68" t="s">
        <v>14</v>
      </c>
      <c r="BG233" s="169" t="s">
        <v>15</v>
      </c>
      <c r="BI233" s="131" t="s">
        <v>23</v>
      </c>
      <c r="BJ233" s="123">
        <f>B233/B250</f>
        <v>5.7378759426510474E-2</v>
      </c>
      <c r="BK233" s="124">
        <f t="shared" ref="BK233" si="3172">C233/C250</f>
        <v>4.5202979627247432E-2</v>
      </c>
      <c r="BL233" s="125">
        <f t="shared" ref="BL233" si="3173">D233/D250</f>
        <v>6.3083262634832146E-2</v>
      </c>
      <c r="BM233" s="126">
        <f t="shared" ref="BM233" si="3174">E233/E250</f>
        <v>4.2881072026800672E-2</v>
      </c>
      <c r="BN233" s="123">
        <f t="shared" ref="BN233" si="3175">F233/F250</f>
        <v>6.2229526157217198E-2</v>
      </c>
      <c r="BO233" s="124">
        <f t="shared" ref="BO233" si="3176">G233/G250</f>
        <v>3.2995753021888272E-2</v>
      </c>
      <c r="BP233" s="125">
        <f t="shared" ref="BP233" si="3177">H233/H250</f>
        <v>5.7173120504483199E-2</v>
      </c>
      <c r="BQ233" s="126">
        <f t="shared" ref="BQ233" si="3178">I233/I250</f>
        <v>5.1727260379408703E-2</v>
      </c>
      <c r="BR233" s="123">
        <f t="shared" ref="BR233" si="3179">J233/J250</f>
        <v>3.3035099793530628E-2</v>
      </c>
      <c r="BS233" s="124">
        <f t="shared" ref="BS233" si="3180">K233/K250</f>
        <v>0.11065638281127027</v>
      </c>
      <c r="BT233" s="125">
        <f t="shared" ref="BT233" si="3181">L233/L250</f>
        <v>2.5105280207321022E-2</v>
      </c>
      <c r="BU233" s="123">
        <f t="shared" ref="BU233" si="3182">M233/M250</f>
        <v>6.8715341959334569E-2</v>
      </c>
      <c r="BV233" s="127">
        <f t="shared" ref="BV233" si="3183">N233/N250</f>
        <v>4.8974433239421786E-2</v>
      </c>
      <c r="BW233" s="128">
        <f t="shared" ref="BW233" si="3184">O233/O250</f>
        <v>5.6819103767206641E-2</v>
      </c>
      <c r="BX233" s="123">
        <f t="shared" ref="BX233" si="3185">P233/P250</f>
        <v>6.0634547591069329E-2</v>
      </c>
      <c r="BY233" s="124">
        <f t="shared" ref="BY233" si="3186">Q233/Q250</f>
        <v>4.0124659135177251E-2</v>
      </c>
      <c r="BZ233" s="125">
        <f t="shared" ref="BZ233" si="3187">R233/R250</f>
        <v>6.7742707656533188E-2</v>
      </c>
      <c r="CA233" s="126">
        <f t="shared" ref="CA233" si="3188">S233/S250</f>
        <v>4.1945357669198505E-2</v>
      </c>
      <c r="CB233" s="123">
        <f t="shared" ref="CB233" si="3189">T233/T250</f>
        <v>4.1381928625664387E-2</v>
      </c>
      <c r="CC233" s="124">
        <f t="shared" ref="CC233" si="3190">U233/U250</f>
        <v>4.5684328777382516E-2</v>
      </c>
      <c r="CD233" s="125">
        <f t="shared" ref="CD233" si="3191">V233/V250</f>
        <v>3.2480127790666717E-2</v>
      </c>
      <c r="CE233" s="126">
        <f t="shared" ref="CE233" si="3192">W233/W250</f>
        <v>7.2346402103753288E-2</v>
      </c>
      <c r="CF233" s="123">
        <f t="shared" ref="CF233" si="3193">X233/X250</f>
        <v>5.3020633907679214E-2</v>
      </c>
      <c r="CG233" s="124">
        <f t="shared" ref="CG233" si="3194">Y233/Y250</f>
        <v>4.4366124183684047E-2</v>
      </c>
      <c r="CH233" s="125">
        <f t="shared" ref="CH233" si="3195">Z233/Z250</f>
        <v>5.8708776541131054E-2</v>
      </c>
      <c r="CI233" s="123">
        <f t="shared" ref="CI233" si="3196">AA233/AA250</f>
        <v>5.5829196020330069E-2</v>
      </c>
      <c r="CJ233" s="129">
        <f t="shared" ref="CJ233" si="3197">AB233/AB250</f>
        <v>5.3426476639359594E-2</v>
      </c>
      <c r="CK233" s="130">
        <f t="shared" ref="CK233" si="3198">AC233/AC250</f>
        <v>5.349306391829968E-2</v>
      </c>
    </row>
    <row r="234" spans="1:89" ht="13.8" thickTop="1" x14ac:dyDescent="0.25">
      <c r="A234" s="139" t="s">
        <v>24</v>
      </c>
      <c r="B234" s="194">
        <v>2028</v>
      </c>
      <c r="C234" s="188">
        <v>1736</v>
      </c>
      <c r="D234" s="189">
        <v>1018</v>
      </c>
      <c r="E234" s="190">
        <v>651</v>
      </c>
      <c r="F234" s="187">
        <v>1153</v>
      </c>
      <c r="G234" s="191">
        <v>639</v>
      </c>
      <c r="H234" s="189">
        <v>2415</v>
      </c>
      <c r="I234" s="190">
        <v>2176</v>
      </c>
      <c r="J234" s="187">
        <v>186</v>
      </c>
      <c r="K234" s="191">
        <v>573</v>
      </c>
      <c r="L234" s="189">
        <v>533</v>
      </c>
      <c r="M234" s="187">
        <v>1564</v>
      </c>
      <c r="N234" s="192">
        <v>1737</v>
      </c>
      <c r="O234" s="195">
        <v>2253</v>
      </c>
      <c r="P234" s="187">
        <v>1404</v>
      </c>
      <c r="Q234" s="191">
        <v>614</v>
      </c>
      <c r="R234" s="189">
        <v>1964</v>
      </c>
      <c r="S234" s="190">
        <v>1180</v>
      </c>
      <c r="T234" s="187">
        <v>222</v>
      </c>
      <c r="U234" s="191">
        <v>222</v>
      </c>
      <c r="V234" s="189">
        <v>830</v>
      </c>
      <c r="W234" s="196">
        <v>2344</v>
      </c>
      <c r="X234" s="187">
        <v>1109</v>
      </c>
      <c r="Y234" s="191">
        <v>399</v>
      </c>
      <c r="Z234" s="189">
        <v>2849</v>
      </c>
      <c r="AA234" s="187">
        <v>2886</v>
      </c>
      <c r="AB234" s="162">
        <f t="shared" si="2977"/>
        <v>17448</v>
      </c>
      <c r="AC234" s="165">
        <f t="shared" si="3008"/>
        <v>17237</v>
      </c>
      <c r="AE234" s="254" t="str">
        <f>$AE$17</f>
        <v>17:00 - 17:59</v>
      </c>
      <c r="AF234" s="120">
        <f t="shared" ref="AF234:AO235" si="3199">SUMIF($A$9:$A$32,$AE234,B$226:B$249)</f>
        <v>2144</v>
      </c>
      <c r="AG234" s="177">
        <f t="shared" si="3199"/>
        <v>2812</v>
      </c>
      <c r="AH234" s="121">
        <f t="shared" si="3199"/>
        <v>1001</v>
      </c>
      <c r="AI234" s="172">
        <f t="shared" si="3199"/>
        <v>1111</v>
      </c>
      <c r="AJ234" s="120">
        <f t="shared" si="3199"/>
        <v>1024</v>
      </c>
      <c r="AK234" s="122">
        <f t="shared" si="3199"/>
        <v>1763</v>
      </c>
      <c r="AL234" s="121">
        <f t="shared" si="3199"/>
        <v>2831</v>
      </c>
      <c r="AM234" s="172">
        <f t="shared" si="3199"/>
        <v>3487</v>
      </c>
      <c r="AN234" s="120">
        <f t="shared" si="3199"/>
        <v>626</v>
      </c>
      <c r="AO234" s="122">
        <f t="shared" si="3199"/>
        <v>301</v>
      </c>
      <c r="AP234" s="121">
        <f t="shared" ref="AP234:AY235" si="3200">SUMIF($A$9:$A$32,$AE234,L$226:L$249)</f>
        <v>1881</v>
      </c>
      <c r="AQ234" s="120">
        <f t="shared" si="3200"/>
        <v>1025</v>
      </c>
      <c r="AR234" s="171">
        <f t="shared" si="3200"/>
        <v>2788</v>
      </c>
      <c r="AS234" s="173">
        <f t="shared" si="3200"/>
        <v>2331</v>
      </c>
      <c r="AT234" s="120">
        <f t="shared" si="3200"/>
        <v>1420</v>
      </c>
      <c r="AU234" s="122">
        <f t="shared" si="3200"/>
        <v>1318</v>
      </c>
      <c r="AV234" s="121">
        <f t="shared" si="3200"/>
        <v>1901</v>
      </c>
      <c r="AW234" s="172">
        <f t="shared" si="3200"/>
        <v>2472</v>
      </c>
      <c r="AX234" s="120">
        <f t="shared" si="3200"/>
        <v>479</v>
      </c>
      <c r="AY234" s="122">
        <f t="shared" si="3200"/>
        <v>263</v>
      </c>
      <c r="AZ234" s="121">
        <f t="shared" ref="AZ234:BE235" si="3201">SUMIF($A$9:$A$32,$AE234,V$226:V$249)</f>
        <v>2186</v>
      </c>
      <c r="BA234" s="172">
        <f t="shared" si="3201"/>
        <v>2212</v>
      </c>
      <c r="BB234" s="120">
        <f t="shared" si="3201"/>
        <v>1436</v>
      </c>
      <c r="BC234" s="122">
        <f t="shared" si="3201"/>
        <v>683</v>
      </c>
      <c r="BD234" s="21">
        <f t="shared" si="3201"/>
        <v>3710</v>
      </c>
      <c r="BE234" s="176">
        <f t="shared" si="3201"/>
        <v>4044</v>
      </c>
      <c r="BF234" s="162">
        <f>AF234+AH234+AJ234+AL234+AN234+AP234+AR234+AT234+AV234+AX234+AZ234+BB234+BD234</f>
        <v>23427</v>
      </c>
      <c r="BG234" s="163">
        <f>AG234+AI234+AK234+AM234+AO234+AQ234+AS234+AU234+AW234+AY234+BA234+BC234+BE234</f>
        <v>23822</v>
      </c>
      <c r="BI234" s="139" t="s">
        <v>24</v>
      </c>
      <c r="BJ234" s="123">
        <f>B234/B250</f>
        <v>6.0448895645175714E-2</v>
      </c>
      <c r="BK234" s="124">
        <f t="shared" ref="BK234" si="3202">C234/C250</f>
        <v>5.1934065276572829E-2</v>
      </c>
      <c r="BL234" s="125">
        <f t="shared" ref="BL234" si="3203">D234/D250</f>
        <v>6.1689492182765725E-2</v>
      </c>
      <c r="BM234" s="126">
        <f t="shared" ref="BM234" si="3204">E234/E250</f>
        <v>4.361809045226131E-2</v>
      </c>
      <c r="BN234" s="123">
        <f t="shared" ref="BN234" si="3205">F234/F250</f>
        <v>6.3160777869076964E-2</v>
      </c>
      <c r="BO234" s="124">
        <f t="shared" ref="BO234" si="3206">G234/G250</f>
        <v>3.4792551453773274E-2</v>
      </c>
      <c r="BP234" s="125">
        <f t="shared" ref="BP234" si="3207">H234/H250</f>
        <v>5.9488619568430386E-2</v>
      </c>
      <c r="BQ234" s="126">
        <f t="shared" ref="BQ234" si="3208">I234/I250</f>
        <v>4.9259745551681985E-2</v>
      </c>
      <c r="BR234" s="123">
        <f t="shared" ref="BR234" si="3209">J234/J250</f>
        <v>3.2002752924982794E-2</v>
      </c>
      <c r="BS234" s="124">
        <f t="shared" ref="BS234" si="3210">K234/K250</f>
        <v>9.0193609318432233E-2</v>
      </c>
      <c r="BT234" s="125">
        <f t="shared" ref="BT234" si="3211">L234/L250</f>
        <v>2.8776590001079797E-2</v>
      </c>
      <c r="BU234" s="123">
        <f t="shared" ref="BU234" si="3212">M234/M250</f>
        <v>7.2273567467652497E-2</v>
      </c>
      <c r="BV234" s="127">
        <f t="shared" ref="BV234" si="3213">N234/N250</f>
        <v>4.5735801363911636E-2</v>
      </c>
      <c r="BW234" s="128">
        <f t="shared" ref="BW234" si="3214">O234/O250</f>
        <v>6.0929767152554291E-2</v>
      </c>
      <c r="BX234" s="123">
        <f t="shared" ref="BX234" si="3215">P234/P250</f>
        <v>6.5992949471210344E-2</v>
      </c>
      <c r="BY234" s="124">
        <f t="shared" ref="BY234" si="3216">Q234/Q250</f>
        <v>3.4169959374478268E-2</v>
      </c>
      <c r="BZ234" s="125">
        <f t="shared" ref="BZ234" si="3217">R234/R250</f>
        <v>6.7161371952262086E-2</v>
      </c>
      <c r="CA234" s="126">
        <f t="shared" ref="CA234" si="3218">S234/S250</f>
        <v>4.4590560405093904E-2</v>
      </c>
      <c r="CB234" s="123">
        <f t="shared" ref="CB234" si="3219">T234/T250</f>
        <v>4.2141230068337129E-2</v>
      </c>
      <c r="CC234" s="124">
        <f t="shared" ref="CC234" si="3220">U234/U250</f>
        <v>4.1565249953192288E-2</v>
      </c>
      <c r="CD234" s="125">
        <f t="shared" ref="CD234" si="3221">V234/V250</f>
        <v>3.156733731411402E-2</v>
      </c>
      <c r="CE234" s="126">
        <f t="shared" ref="CE234" si="3222">W234/W250</f>
        <v>7.0045421945971797E-2</v>
      </c>
      <c r="CF234" s="123">
        <f t="shared" ref="CF234" si="3223">X234/X250</f>
        <v>5.8976813443948096E-2</v>
      </c>
      <c r="CG234" s="124">
        <f t="shared" ref="CG234" si="3224">Y234/Y250</f>
        <v>4.1360008292733494E-2</v>
      </c>
      <c r="CH234" s="125">
        <f t="shared" ref="CH234" si="3225">Z234/Z250</f>
        <v>5.8503429298944518E-2</v>
      </c>
      <c r="CI234" s="123">
        <f t="shared" ref="CI234" si="3226">AA234/AA250</f>
        <v>5.663376439883043E-2</v>
      </c>
      <c r="CJ234" s="129">
        <f t="shared" ref="CJ234" si="3227">AB234/AB250</f>
        <v>5.4389705607301837E-2</v>
      </c>
      <c r="CK234" s="130">
        <f t="shared" ref="CK234" si="3228">AC234/AC250</f>
        <v>5.3915328193178083E-2</v>
      </c>
    </row>
    <row r="235" spans="1:89" x14ac:dyDescent="0.25">
      <c r="A235" s="131" t="s">
        <v>25</v>
      </c>
      <c r="B235" s="197">
        <v>1851</v>
      </c>
      <c r="C235" s="181">
        <v>1822</v>
      </c>
      <c r="D235" s="182">
        <v>1097</v>
      </c>
      <c r="E235" s="183">
        <v>546</v>
      </c>
      <c r="F235" s="180">
        <v>1165</v>
      </c>
      <c r="G235" s="184">
        <v>619</v>
      </c>
      <c r="H235" s="182">
        <v>2491</v>
      </c>
      <c r="I235" s="183">
        <v>2233</v>
      </c>
      <c r="J235" s="180">
        <v>276</v>
      </c>
      <c r="K235" s="181">
        <v>469</v>
      </c>
      <c r="L235" s="182">
        <v>549</v>
      </c>
      <c r="M235" s="180">
        <v>1464</v>
      </c>
      <c r="N235" s="185">
        <v>1766</v>
      </c>
      <c r="O235" s="198">
        <v>2227</v>
      </c>
      <c r="P235" s="180">
        <v>1386</v>
      </c>
      <c r="Q235" s="181">
        <v>753</v>
      </c>
      <c r="R235" s="182">
        <v>1765</v>
      </c>
      <c r="S235" s="183">
        <v>1180</v>
      </c>
      <c r="T235" s="189">
        <v>214</v>
      </c>
      <c r="U235" s="180">
        <v>256</v>
      </c>
      <c r="V235" s="182">
        <v>929</v>
      </c>
      <c r="W235" s="199">
        <v>2716</v>
      </c>
      <c r="X235" s="180">
        <v>1093</v>
      </c>
      <c r="Y235" s="184">
        <v>400</v>
      </c>
      <c r="Z235" s="182">
        <v>3059</v>
      </c>
      <c r="AA235" s="180">
        <v>2754</v>
      </c>
      <c r="AB235" s="162">
        <f t="shared" si="2977"/>
        <v>17641</v>
      </c>
      <c r="AC235" s="165">
        <f t="shared" si="3008"/>
        <v>17439</v>
      </c>
      <c r="AE235" s="256" t="str">
        <f>$AE$18</f>
        <v>18:00 - 18:59</v>
      </c>
      <c r="AF235" s="120">
        <f t="shared" si="3199"/>
        <v>2065</v>
      </c>
      <c r="AG235" s="181">
        <f t="shared" si="3199"/>
        <v>2400</v>
      </c>
      <c r="AH235" s="182">
        <f t="shared" si="3199"/>
        <v>813</v>
      </c>
      <c r="AI235" s="183">
        <f t="shared" si="3199"/>
        <v>1088</v>
      </c>
      <c r="AJ235" s="180">
        <f t="shared" si="3199"/>
        <v>856</v>
      </c>
      <c r="AK235" s="184">
        <f t="shared" si="3199"/>
        <v>1655</v>
      </c>
      <c r="AL235" s="182">
        <f t="shared" si="3199"/>
        <v>2638</v>
      </c>
      <c r="AM235" s="183">
        <f t="shared" si="3199"/>
        <v>3509</v>
      </c>
      <c r="AN235" s="180">
        <f t="shared" si="3199"/>
        <v>525</v>
      </c>
      <c r="AO235" s="184">
        <f t="shared" si="3199"/>
        <v>285</v>
      </c>
      <c r="AP235" s="182">
        <f t="shared" si="3200"/>
        <v>1816</v>
      </c>
      <c r="AQ235" s="180">
        <f t="shared" si="3200"/>
        <v>902</v>
      </c>
      <c r="AR235" s="185">
        <f t="shared" si="3200"/>
        <v>2800</v>
      </c>
      <c r="AS235" s="186">
        <f t="shared" si="3200"/>
        <v>1996</v>
      </c>
      <c r="AT235" s="180">
        <f t="shared" si="3200"/>
        <v>1130</v>
      </c>
      <c r="AU235" s="184">
        <f t="shared" si="3200"/>
        <v>1460</v>
      </c>
      <c r="AV235" s="182">
        <f t="shared" si="3200"/>
        <v>1569</v>
      </c>
      <c r="AW235" s="183">
        <f t="shared" si="3200"/>
        <v>2271</v>
      </c>
      <c r="AX235" s="180">
        <f t="shared" si="3200"/>
        <v>467</v>
      </c>
      <c r="AY235" s="184">
        <f t="shared" si="3200"/>
        <v>253</v>
      </c>
      <c r="AZ235" s="182">
        <f t="shared" si="3201"/>
        <v>2288</v>
      </c>
      <c r="BA235" s="183">
        <f t="shared" si="3201"/>
        <v>1897</v>
      </c>
      <c r="BB235" s="180">
        <f t="shared" si="3201"/>
        <v>1356</v>
      </c>
      <c r="BC235" s="184">
        <f t="shared" si="3201"/>
        <v>563</v>
      </c>
      <c r="BD235" s="182">
        <f t="shared" si="3201"/>
        <v>3196</v>
      </c>
      <c r="BE235" s="180">
        <f t="shared" si="3201"/>
        <v>3628</v>
      </c>
      <c r="BF235" s="164">
        <f>SUM(AF235,AH235,AJ235,AL235,AN235,AP235,AR235,AT235,AV235,AX235,AZ235,BB235,BD235)</f>
        <v>21519</v>
      </c>
      <c r="BG235" s="165">
        <f>SUM(AG235,AI235,AK235,AM235,AO235,AQ235,AS235,AU235,AW235,AY235,BA235,BC235,BE235)</f>
        <v>21907</v>
      </c>
      <c r="BI235" s="131" t="s">
        <v>25</v>
      </c>
      <c r="BJ235" s="123">
        <f>B235/B250</f>
        <v>5.5173030492712154E-2</v>
      </c>
      <c r="BK235" s="124">
        <f t="shared" ref="BK235" si="3229">C235/C250</f>
        <v>5.4506835791426095E-2</v>
      </c>
      <c r="BL235" s="125">
        <f t="shared" ref="BL235" si="3230">D235/D250</f>
        <v>6.6476790692037324E-2</v>
      </c>
      <c r="BM235" s="126">
        <f t="shared" ref="BM235" si="3231">E235/E250</f>
        <v>3.658291457286432E-2</v>
      </c>
      <c r="BN235" s="123">
        <f t="shared" ref="BN235" si="3232">F235/F250</f>
        <v>6.3818132018625032E-2</v>
      </c>
      <c r="BO235" s="124">
        <f t="shared" ref="BO235" si="3233">G235/G250</f>
        <v>3.3703582707176306E-2</v>
      </c>
      <c r="BP235" s="125">
        <f t="shared" ref="BP235" si="3234">H235/H250</f>
        <v>6.1360725194600452E-2</v>
      </c>
      <c r="BQ235" s="126">
        <f t="shared" ref="BQ235" si="3235">I235/I250</f>
        <v>5.0550097342328064E-2</v>
      </c>
      <c r="BR235" s="123">
        <f t="shared" ref="BR235" si="3236">J235/J250</f>
        <v>4.7487955953200274E-2</v>
      </c>
      <c r="BS235" s="124">
        <f t="shared" ref="BS235" si="3237">K235/K250</f>
        <v>7.3823390524161814E-2</v>
      </c>
      <c r="BT235" s="125">
        <f t="shared" ref="BT235" si="3238">L235/L250</f>
        <v>2.9640427599611274E-2</v>
      </c>
      <c r="BU235" s="123">
        <f t="shared" ref="BU235" si="3239">M235/M250</f>
        <v>6.765249537892791E-2</v>
      </c>
      <c r="BV235" s="127">
        <f t="shared" ref="BV235" si="3240">N235/N250</f>
        <v>4.6499381236999392E-2</v>
      </c>
      <c r="BW235" s="128">
        <f t="shared" ref="BW235" si="3241">O235/O250</f>
        <v>6.0226627362955351E-2</v>
      </c>
      <c r="BX235" s="123">
        <f t="shared" ref="BX235" si="3242">P235/P250</f>
        <v>6.514688601645123E-2</v>
      </c>
      <c r="BY235" s="124">
        <f t="shared" ref="BY235" si="3243">Q235/Q250</f>
        <v>4.1905503923423675E-2</v>
      </c>
      <c r="BZ235" s="125">
        <f t="shared" ref="BZ235" si="3244">R235/R250</f>
        <v>6.035632459050029E-2</v>
      </c>
      <c r="CA235" s="126">
        <f t="shared" ref="CA235" si="3245">S235/S250</f>
        <v>4.4590560405093904E-2</v>
      </c>
      <c r="CB235" s="123">
        <f t="shared" ref="CB235" si="3246">T235/T250</f>
        <v>4.0622627182991651E-2</v>
      </c>
      <c r="CC235" s="124">
        <f t="shared" ref="CC235" si="3247">U235/U250</f>
        <v>4.793109904512264E-2</v>
      </c>
      <c r="CD235" s="125">
        <f t="shared" ref="CD235" si="3248">V235/V250</f>
        <v>3.5332598029893886E-2</v>
      </c>
      <c r="CE235" s="126">
        <f t="shared" ref="CE235" si="3249">W235/W250</f>
        <v>8.1161845565383695E-2</v>
      </c>
      <c r="CF235" s="123">
        <f t="shared" ref="CF235" si="3250">X235/X250</f>
        <v>5.8125930653052542E-2</v>
      </c>
      <c r="CG235" s="124">
        <f t="shared" ref="CG235" si="3251">Y235/Y250</f>
        <v>4.1463667461386959E-2</v>
      </c>
      <c r="CH235" s="125">
        <f t="shared" ref="CH235" si="3252">Z235/Z250</f>
        <v>6.28157213848618E-2</v>
      </c>
      <c r="CI235" s="123">
        <f t="shared" ref="CI235" si="3253">AA235/AA250</f>
        <v>5.4043446692439018E-2</v>
      </c>
      <c r="CJ235" s="129">
        <f t="shared" ref="CJ235" si="3254">AB235/AB250</f>
        <v>5.499133405653437E-2</v>
      </c>
      <c r="CK235" s="130">
        <f t="shared" ref="CK235" si="3255">AC235/AC250</f>
        <v>5.4547160663736882E-2</v>
      </c>
    </row>
    <row r="236" spans="1:89" ht="13.8" thickBot="1" x14ac:dyDescent="0.3">
      <c r="A236" s="139" t="s">
        <v>26</v>
      </c>
      <c r="B236" s="194">
        <v>1992</v>
      </c>
      <c r="C236" s="188">
        <v>1969</v>
      </c>
      <c r="D236" s="189">
        <v>942</v>
      </c>
      <c r="E236" s="190">
        <v>742</v>
      </c>
      <c r="F236" s="187">
        <v>977</v>
      </c>
      <c r="G236" s="191">
        <v>703</v>
      </c>
      <c r="H236" s="189">
        <v>2629</v>
      </c>
      <c r="I236" s="190">
        <v>2267</v>
      </c>
      <c r="J236" s="187">
        <v>325</v>
      </c>
      <c r="K236" s="188">
        <v>454</v>
      </c>
      <c r="L236" s="189">
        <v>744</v>
      </c>
      <c r="M236" s="187">
        <v>1451</v>
      </c>
      <c r="N236" s="192">
        <v>1836</v>
      </c>
      <c r="O236" s="195">
        <v>2218</v>
      </c>
      <c r="P236" s="187">
        <v>1256</v>
      </c>
      <c r="Q236" s="188">
        <v>800</v>
      </c>
      <c r="R236" s="189">
        <v>1841</v>
      </c>
      <c r="S236" s="190">
        <v>1235</v>
      </c>
      <c r="T236" s="187">
        <v>161</v>
      </c>
      <c r="U236" s="191">
        <v>254</v>
      </c>
      <c r="V236" s="189">
        <v>1148</v>
      </c>
      <c r="W236" s="196">
        <v>2290</v>
      </c>
      <c r="X236" s="187">
        <v>977</v>
      </c>
      <c r="Y236" s="191">
        <v>406</v>
      </c>
      <c r="Z236" s="189">
        <v>2976</v>
      </c>
      <c r="AA236" s="187">
        <v>2685</v>
      </c>
      <c r="AB236" s="162">
        <f t="shared" si="2977"/>
        <v>17804</v>
      </c>
      <c r="AC236" s="165">
        <f t="shared" si="3008"/>
        <v>17474</v>
      </c>
      <c r="AE236" s="254"/>
      <c r="AF236" s="120"/>
      <c r="AG236" s="188"/>
      <c r="AH236" s="189"/>
      <c r="AI236" s="190"/>
      <c r="AJ236" s="187"/>
      <c r="AK236" s="191"/>
      <c r="AL236" s="189"/>
      <c r="AM236" s="190"/>
      <c r="AN236" s="187"/>
      <c r="AO236" s="191"/>
      <c r="AP236" s="189"/>
      <c r="AQ236" s="187"/>
      <c r="AR236" s="192"/>
      <c r="AS236" s="193"/>
      <c r="AT236" s="187"/>
      <c r="AU236" s="191"/>
      <c r="AV236" s="189"/>
      <c r="AW236" s="190"/>
      <c r="AX236" s="187"/>
      <c r="AY236" s="191"/>
      <c r="AZ236" s="189"/>
      <c r="BA236" s="190"/>
      <c r="BB236" s="187"/>
      <c r="BC236" s="191"/>
      <c r="BD236" s="189"/>
      <c r="BE236" s="187"/>
      <c r="BF236" s="164"/>
      <c r="BG236" s="165"/>
      <c r="BI236" s="139" t="s">
        <v>26</v>
      </c>
      <c r="BJ236" s="123">
        <f>B236/B250</f>
        <v>5.9375838326030585E-2</v>
      </c>
      <c r="BK236" s="124">
        <f t="shared" ref="BK236" si="3256">C236/C250</f>
        <v>5.8904478415652016E-2</v>
      </c>
      <c r="BL236" s="125">
        <f t="shared" ref="BL236" si="3257">D236/D250</f>
        <v>5.7083989819415829E-2</v>
      </c>
      <c r="BM236" s="126">
        <f t="shared" ref="BM236" si="3258">E236/E250</f>
        <v>4.9715242881072028E-2</v>
      </c>
      <c r="BN236" s="123">
        <f t="shared" ref="BN236" si="3259">F236/F250</f>
        <v>5.3519583675705286E-2</v>
      </c>
      <c r="BO236" s="124">
        <f t="shared" ref="BO236" si="3260">G236/G250</f>
        <v>3.8277251442883589E-2</v>
      </c>
      <c r="BP236" s="125">
        <f t="shared" ref="BP236" si="3261">H236/H250</f>
        <v>6.4760074884225041E-2</v>
      </c>
      <c r="BQ236" s="126">
        <f t="shared" ref="BQ236" si="3262">I236/I250</f>
        <v>5.13197808665731E-2</v>
      </c>
      <c r="BR236" s="123">
        <f t="shared" ref="BR236" si="3263">J236/J250</f>
        <v>5.5918788713007574E-2</v>
      </c>
      <c r="BS236" s="124">
        <f t="shared" ref="BS236" si="3264">K236/K250</f>
        <v>7.1462301274988191E-2</v>
      </c>
      <c r="BT236" s="125">
        <f t="shared" ref="BT236" si="3265">L236/L250</f>
        <v>4.0168448331713638E-2</v>
      </c>
      <c r="BU236" s="123">
        <f t="shared" ref="BU236" si="3266">M236/M250</f>
        <v>6.7051756007393715E-2</v>
      </c>
      <c r="BV236" s="127">
        <f t="shared" ref="BV236" si="3267">N236/N250</f>
        <v>4.8342505068590537E-2</v>
      </c>
      <c r="BW236" s="128">
        <f t="shared" ref="BW236" si="3268">O236/O250</f>
        <v>5.9983232820401869E-2</v>
      </c>
      <c r="BX236" s="123">
        <f t="shared" ref="BX236" si="3269">P236/P250</f>
        <v>5.9036427732079906E-2</v>
      </c>
      <c r="BY236" s="124">
        <f t="shared" ref="BY236" si="3270">Q236/Q250</f>
        <v>4.4521119706160607E-2</v>
      </c>
      <c r="BZ236" s="125">
        <f t="shared" ref="BZ236" si="3271">R236/R250</f>
        <v>6.2955237150771129E-2</v>
      </c>
      <c r="CA236" s="126">
        <f t="shared" ref="CA236" si="3272">S236/S250</f>
        <v>4.6668933983297432E-2</v>
      </c>
      <c r="CB236" s="123">
        <f t="shared" ref="CB236" si="3273">T236/T250</f>
        <v>3.0561883067577827E-2</v>
      </c>
      <c r="CC236" s="124">
        <f t="shared" ref="CC236" si="3274">U236/U250</f>
        <v>4.7556637333832613E-2</v>
      </c>
      <c r="CD236" s="125">
        <f t="shared" ref="CD236" si="3275">V236/V250</f>
        <v>4.3661811128437228E-2</v>
      </c>
      <c r="CE236" s="126">
        <f t="shared" ref="CE236" si="3276">W236/W250</f>
        <v>6.8431747549605543E-2</v>
      </c>
      <c r="CF236" s="123">
        <f t="shared" ref="CF236" si="3277">X236/X250</f>
        <v>5.1957030419059774E-2</v>
      </c>
      <c r="CG236" s="124">
        <f t="shared" ref="CG236" si="3278">Y236/Y250</f>
        <v>4.2085622473307764E-2</v>
      </c>
      <c r="CH236" s="125">
        <f t="shared" ref="CH236" si="3279">Z236/Z250</f>
        <v>6.1111339274713537E-2</v>
      </c>
      <c r="CI236" s="123">
        <f t="shared" ref="CI236" si="3280">AA236/AA250</f>
        <v>5.2689416982279871E-2</v>
      </c>
      <c r="CJ236" s="129">
        <f t="shared" ref="CJ236" si="3281">AB236/AB250</f>
        <v>5.549944513023853E-2</v>
      </c>
      <c r="CK236" s="130">
        <f t="shared" ref="CK236" si="3282">AC236/AC250</f>
        <v>5.4656636586853505E-2</v>
      </c>
    </row>
    <row r="237" spans="1:89" ht="14.4" thickTop="1" thickBot="1" x14ac:dyDescent="0.3">
      <c r="A237" s="131" t="s">
        <v>27</v>
      </c>
      <c r="B237" s="197">
        <v>1977</v>
      </c>
      <c r="C237" s="181">
        <v>2027</v>
      </c>
      <c r="D237" s="182">
        <v>913</v>
      </c>
      <c r="E237" s="183">
        <v>697</v>
      </c>
      <c r="F237" s="180">
        <v>996</v>
      </c>
      <c r="G237" s="184">
        <v>834</v>
      </c>
      <c r="H237" s="182">
        <v>2391</v>
      </c>
      <c r="I237" s="183">
        <v>2259</v>
      </c>
      <c r="J237" s="180">
        <v>400</v>
      </c>
      <c r="K237" s="181">
        <v>407</v>
      </c>
      <c r="L237" s="182">
        <v>920</v>
      </c>
      <c r="M237" s="180">
        <v>1273</v>
      </c>
      <c r="N237" s="185">
        <v>1977</v>
      </c>
      <c r="O237" s="198">
        <v>2037</v>
      </c>
      <c r="P237" s="180">
        <v>1290</v>
      </c>
      <c r="Q237" s="181">
        <v>918</v>
      </c>
      <c r="R237" s="182">
        <v>1699</v>
      </c>
      <c r="S237" s="183">
        <v>1433</v>
      </c>
      <c r="T237" s="180">
        <v>265</v>
      </c>
      <c r="U237" s="184">
        <v>297</v>
      </c>
      <c r="V237" s="182">
        <v>1316</v>
      </c>
      <c r="W237" s="199">
        <v>1814</v>
      </c>
      <c r="X237" s="180">
        <v>1058</v>
      </c>
      <c r="Y237" s="184">
        <v>425</v>
      </c>
      <c r="Z237" s="182">
        <v>2851</v>
      </c>
      <c r="AA237" s="180">
        <v>3434</v>
      </c>
      <c r="AB237" s="162">
        <f t="shared" si="2977"/>
        <v>18053</v>
      </c>
      <c r="AC237" s="165">
        <f t="shared" si="3008"/>
        <v>17855</v>
      </c>
      <c r="AE237" s="251" t="s">
        <v>13</v>
      </c>
      <c r="AF237" s="14">
        <f t="shared" ref="AF237:BG237" si="3283">SUM(AF234:AF236)</f>
        <v>4209</v>
      </c>
      <c r="AG237" s="1">
        <f t="shared" si="3283"/>
        <v>5212</v>
      </c>
      <c r="AH237" s="14">
        <f t="shared" si="3283"/>
        <v>1814</v>
      </c>
      <c r="AI237" s="1">
        <f t="shared" si="3283"/>
        <v>2199</v>
      </c>
      <c r="AJ237" s="14">
        <f t="shared" si="3283"/>
        <v>1880</v>
      </c>
      <c r="AK237" s="1">
        <f t="shared" si="3283"/>
        <v>3418</v>
      </c>
      <c r="AL237" s="14">
        <f t="shared" si="3283"/>
        <v>5469</v>
      </c>
      <c r="AM237" s="1">
        <f t="shared" si="3283"/>
        <v>6996</v>
      </c>
      <c r="AN237" s="14">
        <f t="shared" si="3283"/>
        <v>1151</v>
      </c>
      <c r="AO237" s="1">
        <f t="shared" si="3283"/>
        <v>586</v>
      </c>
      <c r="AP237" s="14">
        <f t="shared" si="3283"/>
        <v>3697</v>
      </c>
      <c r="AQ237" s="1">
        <f t="shared" si="3283"/>
        <v>1927</v>
      </c>
      <c r="AR237" s="14">
        <f t="shared" si="3283"/>
        <v>5588</v>
      </c>
      <c r="AS237" s="1">
        <f t="shared" si="3283"/>
        <v>4327</v>
      </c>
      <c r="AT237" s="14">
        <f t="shared" si="3283"/>
        <v>2550</v>
      </c>
      <c r="AU237" s="1">
        <f t="shared" si="3283"/>
        <v>2778</v>
      </c>
      <c r="AV237" s="14">
        <f t="shared" si="3283"/>
        <v>3470</v>
      </c>
      <c r="AW237" s="1">
        <f t="shared" si="3283"/>
        <v>4743</v>
      </c>
      <c r="AX237" s="14">
        <f t="shared" si="3283"/>
        <v>946</v>
      </c>
      <c r="AY237" s="1">
        <f t="shared" si="3283"/>
        <v>516</v>
      </c>
      <c r="AZ237" s="14">
        <f t="shared" si="3283"/>
        <v>4474</v>
      </c>
      <c r="BA237" s="1">
        <f t="shared" si="3283"/>
        <v>4109</v>
      </c>
      <c r="BB237" s="14">
        <f t="shared" si="3283"/>
        <v>2792</v>
      </c>
      <c r="BC237" s="1">
        <f t="shared" si="3283"/>
        <v>1246</v>
      </c>
      <c r="BD237" s="14">
        <f t="shared" si="3283"/>
        <v>6906</v>
      </c>
      <c r="BE237" s="1">
        <f t="shared" si="3283"/>
        <v>7672</v>
      </c>
      <c r="BF237" s="166">
        <f t="shared" si="3283"/>
        <v>44946</v>
      </c>
      <c r="BG237" s="167">
        <f t="shared" si="3283"/>
        <v>45729</v>
      </c>
      <c r="BI237" s="131" t="s">
        <v>27</v>
      </c>
      <c r="BJ237" s="123">
        <f>B237/B250</f>
        <v>5.8928731109720113E-2</v>
      </c>
      <c r="BK237" s="124">
        <f t="shared" ref="BK237" si="3284">C237/C250</f>
        <v>6.0639602716367008E-2</v>
      </c>
      <c r="BL237" s="125">
        <f t="shared" ref="BL237" si="3285">D237/D250</f>
        <v>5.5326627075506001E-2</v>
      </c>
      <c r="BM237" s="126">
        <f t="shared" ref="BM237" si="3286">E237/E250</f>
        <v>4.6700167504187602E-2</v>
      </c>
      <c r="BN237" s="123">
        <f t="shared" ref="BN237" si="3287">F237/F250</f>
        <v>5.4560394412489728E-2</v>
      </c>
      <c r="BO237" s="124">
        <f t="shared" ref="BO237" si="3288">G237/G250</f>
        <v>4.540999673309376E-2</v>
      </c>
      <c r="BP237" s="125">
        <f t="shared" ref="BP237" si="3289">H237/H250</f>
        <v>5.8897428318060892E-2</v>
      </c>
      <c r="BQ237" s="126">
        <f t="shared" ref="BQ237" si="3290">I237/I250</f>
        <v>5.1138678860868383E-2</v>
      </c>
      <c r="BR237" s="123">
        <f t="shared" ref="BR237" si="3291">J237/J250</f>
        <v>6.8823124569855468E-2</v>
      </c>
      <c r="BS237" s="124">
        <f t="shared" ref="BS237" si="3292">K237/K250</f>
        <v>6.4064221627577522E-2</v>
      </c>
      <c r="BT237" s="125">
        <f t="shared" ref="BT237" si="3293">L237/L250</f>
        <v>4.9670661915559876E-2</v>
      </c>
      <c r="BU237" s="123">
        <f t="shared" ref="BU237" si="3294">M237/M250</f>
        <v>5.8826247689463956E-2</v>
      </c>
      <c r="BV237" s="127">
        <f t="shared" ref="BV237" si="3295">N237/N250</f>
        <v>5.2055083072224125E-2</v>
      </c>
      <c r="BW237" s="128">
        <f t="shared" ref="BW237" si="3296">O237/O250</f>
        <v>5.5088298131270787E-2</v>
      </c>
      <c r="BX237" s="123">
        <f t="shared" ref="BX237" si="3297">P237/P250</f>
        <v>6.0634547591069329E-2</v>
      </c>
      <c r="BY237" s="124">
        <f t="shared" ref="BY237" si="3298">Q237/Q250</f>
        <v>5.1087984862819298E-2</v>
      </c>
      <c r="BZ237" s="125">
        <f t="shared" ref="BZ237" si="3299">R237/R250</f>
        <v>5.8099374209212462E-2</v>
      </c>
      <c r="CA237" s="126">
        <f t="shared" ref="CA237" si="3300">S237/S250</f>
        <v>5.4151078864830143E-2</v>
      </c>
      <c r="CB237" s="123">
        <f t="shared" ref="CB237" si="3301">T237/T250</f>
        <v>5.0303720577069097E-2</v>
      </c>
      <c r="CC237" s="124">
        <f t="shared" ref="CC237" si="3302">U237/U250</f>
        <v>5.560756412656806E-2</v>
      </c>
      <c r="CD237" s="125">
        <f t="shared" ref="CD237" si="3303">V237/V250</f>
        <v>5.0051344464306091E-2</v>
      </c>
      <c r="CE237" s="126">
        <f t="shared" ref="CE237" si="3304">W237/W250</f>
        <v>5.4207506574229021E-2</v>
      </c>
      <c r="CF237" s="123">
        <f t="shared" ref="CF237" si="3305">X237/X250</f>
        <v>5.6264624547968517E-2</v>
      </c>
      <c r="CG237" s="124">
        <f t="shared" ref="CG237" si="3306">Y237/Y250</f>
        <v>4.4055146677723644E-2</v>
      </c>
      <c r="CH237" s="125">
        <f t="shared" ref="CH237" si="3307">Z237/Z250</f>
        <v>5.8544498747381823E-2</v>
      </c>
      <c r="CI237" s="123">
        <f t="shared" ref="CI237" si="3308">AA237/AA250</f>
        <v>6.7387507604152352E-2</v>
      </c>
      <c r="CJ237" s="129">
        <f t="shared" ref="CJ237" si="3309">AB237/AB250</f>
        <v>5.6275639347124026E-2</v>
      </c>
      <c r="CK237" s="130">
        <f t="shared" ref="CK237" si="3310">AC237/AC250</f>
        <v>5.5848360207065892E-2</v>
      </c>
    </row>
    <row r="238" spans="1:89" ht="13.8" thickTop="1" x14ac:dyDescent="0.25">
      <c r="A238" s="139" t="s">
        <v>28</v>
      </c>
      <c r="B238" s="194">
        <v>2070</v>
      </c>
      <c r="C238" s="188">
        <v>2379</v>
      </c>
      <c r="D238" s="189">
        <v>911</v>
      </c>
      <c r="E238" s="190">
        <v>972</v>
      </c>
      <c r="F238" s="187">
        <v>847</v>
      </c>
      <c r="G238" s="191">
        <v>1161</v>
      </c>
      <c r="H238" s="189">
        <v>2579</v>
      </c>
      <c r="I238" s="190">
        <v>3064</v>
      </c>
      <c r="J238" s="187">
        <v>484</v>
      </c>
      <c r="K238" s="188">
        <v>344</v>
      </c>
      <c r="L238" s="189">
        <v>1491</v>
      </c>
      <c r="M238" s="187">
        <v>1124</v>
      </c>
      <c r="N238" s="192">
        <v>2612</v>
      </c>
      <c r="O238" s="195">
        <v>1994</v>
      </c>
      <c r="P238" s="187">
        <v>1489</v>
      </c>
      <c r="Q238" s="188">
        <v>1029</v>
      </c>
      <c r="R238" s="189">
        <v>1811</v>
      </c>
      <c r="S238" s="190">
        <v>1744</v>
      </c>
      <c r="T238" s="187">
        <v>414</v>
      </c>
      <c r="U238" s="191">
        <v>182</v>
      </c>
      <c r="V238" s="189">
        <v>1925</v>
      </c>
      <c r="W238" s="196">
        <v>2021</v>
      </c>
      <c r="X238" s="187">
        <v>1205</v>
      </c>
      <c r="Y238" s="191">
        <v>482</v>
      </c>
      <c r="Z238" s="189">
        <v>3143</v>
      </c>
      <c r="AA238" s="187">
        <v>3550</v>
      </c>
      <c r="AB238" s="162">
        <f t="shared" si="2977"/>
        <v>20981</v>
      </c>
      <c r="AC238" s="165">
        <f t="shared" si="3008"/>
        <v>20046</v>
      </c>
      <c r="BI238" s="139" t="s">
        <v>28</v>
      </c>
      <c r="BJ238" s="123">
        <f>B238/B250</f>
        <v>6.1700795850845036E-2</v>
      </c>
      <c r="BK238" s="124">
        <f t="shared" ref="BK238" si="3311">C238/C250</f>
        <v>7.117001226553385E-2</v>
      </c>
      <c r="BL238" s="125">
        <f t="shared" ref="BL238" si="3312">D238/D250</f>
        <v>5.5205429644891529E-2</v>
      </c>
      <c r="BM238" s="126">
        <f t="shared" ref="BM238" si="3313">E238/E250</f>
        <v>6.5125628140703523E-2</v>
      </c>
      <c r="BN238" s="123">
        <f t="shared" ref="BN238" si="3314">F238/F250</f>
        <v>4.6398247055601208E-2</v>
      </c>
      <c r="BO238" s="124">
        <f t="shared" ref="BO238" si="3315">G238/G250</f>
        <v>6.321463573995427E-2</v>
      </c>
      <c r="BP238" s="125">
        <f t="shared" ref="BP238" si="3316">H238/H250</f>
        <v>6.3528426445955272E-2</v>
      </c>
      <c r="BQ238" s="126">
        <f t="shared" ref="BQ238" si="3317">I238/I250</f>
        <v>6.9362068184905146E-2</v>
      </c>
      <c r="BR238" s="123">
        <f t="shared" ref="BR238" si="3318">J238/J250</f>
        <v>8.327598072952512E-2</v>
      </c>
      <c r="BS238" s="124">
        <f t="shared" ref="BS238" si="3319">K238/K250</f>
        <v>5.4147646781048324E-2</v>
      </c>
      <c r="BT238" s="125">
        <f t="shared" ref="BT238" si="3320">L238/L250</f>
        <v>8.0498866213151929E-2</v>
      </c>
      <c r="BU238" s="123">
        <f t="shared" ref="BU238" si="3321">M238/M250</f>
        <v>5.1940850277264326E-2</v>
      </c>
      <c r="BV238" s="127">
        <f t="shared" ref="BV238" si="3322">N238/N250</f>
        <v>6.877484925880091E-2</v>
      </c>
      <c r="BW238" s="128">
        <f t="shared" ref="BW238" si="3323">O238/O250</f>
        <v>5.3925413094626388E-2</v>
      </c>
      <c r="BX238" s="123">
        <f t="shared" ref="BX238" si="3324">P238/P250</f>
        <v>6.9988249118683898E-2</v>
      </c>
      <c r="BY238" s="124">
        <f t="shared" ref="BY238" si="3325">Q238/Q250</f>
        <v>5.7265290222049084E-2</v>
      </c>
      <c r="BZ238" s="125">
        <f t="shared" ref="BZ238" si="3326">R238/R250</f>
        <v>6.1929350613822112E-2</v>
      </c>
      <c r="CA238" s="126">
        <f t="shared" ref="CA238" si="3327">S238/S250</f>
        <v>6.5903336734308274E-2</v>
      </c>
      <c r="CB238" s="123">
        <f t="shared" ref="CB238" si="3328">T238/T250</f>
        <v>7.8587699316628706E-2</v>
      </c>
      <c r="CC238" s="124">
        <f t="shared" ref="CC238" si="3329">U238/U250</f>
        <v>3.4076015727391877E-2</v>
      </c>
      <c r="CD238" s="125">
        <f t="shared" ref="CD238" si="3330">V238/V250</f>
        <v>7.321340280683071E-2</v>
      </c>
      <c r="CE238" s="126">
        <f t="shared" ref="CE238" si="3331">W238/W250</f>
        <v>6.0393258426966294E-2</v>
      </c>
      <c r="CF238" s="123">
        <f t="shared" ref="CF238" si="3332">X238/X250</f>
        <v>6.4082110189321417E-2</v>
      </c>
      <c r="CG238" s="124">
        <f t="shared" ref="CG238" si="3333">Y238/Y250</f>
        <v>4.9963719290971285E-2</v>
      </c>
      <c r="CH238" s="125">
        <f t="shared" ref="CH238" si="3334">Z238/Z250</f>
        <v>6.4540638219228716E-2</v>
      </c>
      <c r="CI238" s="123">
        <f t="shared" ref="CI238" si="3335">AA238/AA250</f>
        <v>6.9663847406738755E-2</v>
      </c>
      <c r="CJ238" s="129">
        <f t="shared" ref="CJ238" si="3336">AB238/AB250</f>
        <v>6.5402935198693252E-2</v>
      </c>
      <c r="CK238" s="130">
        <f t="shared" ref="CK238" si="3337">AC238/AC250</f>
        <v>6.2701552994166493E-2</v>
      </c>
    </row>
    <row r="239" spans="1:89" x14ac:dyDescent="0.25">
      <c r="A239" s="131" t="s">
        <v>29</v>
      </c>
      <c r="B239" s="197">
        <v>2454</v>
      </c>
      <c r="C239" s="181">
        <v>2553</v>
      </c>
      <c r="D239" s="182">
        <v>1174</v>
      </c>
      <c r="E239" s="183">
        <v>1069</v>
      </c>
      <c r="F239" s="180">
        <v>1073</v>
      </c>
      <c r="G239" s="184">
        <v>1741</v>
      </c>
      <c r="H239" s="182">
        <v>2874</v>
      </c>
      <c r="I239" s="183">
        <v>3709</v>
      </c>
      <c r="J239" s="180">
        <v>638</v>
      </c>
      <c r="K239" s="181">
        <v>286</v>
      </c>
      <c r="L239" s="182">
        <v>1723</v>
      </c>
      <c r="M239" s="180">
        <v>1171</v>
      </c>
      <c r="N239" s="185">
        <v>3046</v>
      </c>
      <c r="O239" s="198">
        <v>2200</v>
      </c>
      <c r="P239" s="180">
        <v>1721</v>
      </c>
      <c r="Q239" s="181">
        <v>1242</v>
      </c>
      <c r="R239" s="182">
        <v>1902</v>
      </c>
      <c r="S239" s="183">
        <v>2017</v>
      </c>
      <c r="T239" s="180">
        <v>703</v>
      </c>
      <c r="U239" s="184">
        <v>223</v>
      </c>
      <c r="V239" s="182">
        <v>2188</v>
      </c>
      <c r="W239" s="199">
        <v>2101</v>
      </c>
      <c r="X239" s="180">
        <v>1458</v>
      </c>
      <c r="Y239" s="184">
        <v>535</v>
      </c>
      <c r="Z239" s="182">
        <v>3406</v>
      </c>
      <c r="AA239" s="180">
        <v>4132</v>
      </c>
      <c r="AB239" s="162">
        <f t="shared" si="2977"/>
        <v>24360</v>
      </c>
      <c r="AC239" s="165">
        <f t="shared" si="3008"/>
        <v>22979</v>
      </c>
      <c r="BI239" s="131" t="s">
        <v>29</v>
      </c>
      <c r="BJ239" s="123">
        <f>B239/B250</f>
        <v>7.31467405883931E-2</v>
      </c>
      <c r="BK239" s="124">
        <f t="shared" ref="BK239" si="3338">C239/C250</f>
        <v>7.6375385167678819E-2</v>
      </c>
      <c r="BL239" s="125">
        <f t="shared" ref="BL239" si="3339">D239/D250</f>
        <v>7.1142891770694466E-2</v>
      </c>
      <c r="BM239" s="126">
        <f t="shared" ref="BM239" si="3340">E239/E250</f>
        <v>7.1624790619765497E-2</v>
      </c>
      <c r="BN239" s="123">
        <f t="shared" ref="BN239" si="3341">F239/F250</f>
        <v>5.8778416872089838E-2</v>
      </c>
      <c r="BO239" s="124">
        <f t="shared" ref="BO239" si="3342">G239/G250</f>
        <v>9.4794729391266472E-2</v>
      </c>
      <c r="BP239" s="125">
        <f t="shared" ref="BP239" si="3343">H239/H250</f>
        <v>7.0795152231746969E-2</v>
      </c>
      <c r="BQ239" s="126">
        <f t="shared" ref="BQ239" si="3344">I239/I250</f>
        <v>8.3963417394847653E-2</v>
      </c>
      <c r="BR239" s="123">
        <f t="shared" ref="BR239" si="3345">J239/J250</f>
        <v>0.10977288368891948</v>
      </c>
      <c r="BS239" s="124">
        <f t="shared" ref="BS239" si="3346">K239/K250</f>
        <v>4.5018101684243667E-2</v>
      </c>
      <c r="BT239" s="125">
        <f t="shared" ref="BT239" si="3347">L239/L250</f>
        <v>9.3024511391858328E-2</v>
      </c>
      <c r="BU239" s="123">
        <f t="shared" ref="BU239" si="3348">M239/M250</f>
        <v>5.4112754158964882E-2</v>
      </c>
      <c r="BV239" s="127">
        <f t="shared" ref="BV239" si="3349">N239/N250</f>
        <v>8.0202217014665997E-2</v>
      </c>
      <c r="BW239" s="128">
        <f t="shared" ref="BW239" si="3350">O239/O250</f>
        <v>5.9496443735294911E-2</v>
      </c>
      <c r="BX239" s="123">
        <f t="shared" ref="BX239" si="3351">P239/P250</f>
        <v>8.0893066980023506E-2</v>
      </c>
      <c r="BY239" s="124">
        <f t="shared" ref="BY239" si="3352">Q239/Q250</f>
        <v>6.9119038343814346E-2</v>
      </c>
      <c r="BZ239" s="125">
        <f t="shared" ref="BZ239" si="3353">R239/R250</f>
        <v>6.5041206442567445E-2</v>
      </c>
      <c r="CA239" s="126">
        <f t="shared" ref="CA239" si="3354">S239/S250</f>
        <v>7.6219627404300341E-2</v>
      </c>
      <c r="CB239" s="123">
        <f t="shared" ref="CB239" si="3355">T239/T250</f>
        <v>0.13344722854973423</v>
      </c>
      <c r="CC239" s="124">
        <f t="shared" ref="CC239" si="3356">U239/U250</f>
        <v>4.1752480808837297E-2</v>
      </c>
      <c r="CD239" s="125">
        <f t="shared" ref="CD239" si="3357">V239/V250</f>
        <v>8.3216065112387327E-2</v>
      </c>
      <c r="CE239" s="126">
        <f t="shared" ref="CE239" si="3358">W239/W250</f>
        <v>6.2783887162323693E-2</v>
      </c>
      <c r="CF239" s="123">
        <f t="shared" ref="CF239" si="3359">X239/X250</f>
        <v>7.7536694320357369E-2</v>
      </c>
      <c r="CG239" s="124">
        <f t="shared" ref="CG239" si="3360">Y239/Y250</f>
        <v>5.5457655229605059E-2</v>
      </c>
      <c r="CH239" s="125">
        <f t="shared" ref="CH239" si="3361">Z239/Z250</f>
        <v>6.9941270688734652E-2</v>
      </c>
      <c r="CI239" s="123">
        <f t="shared" ref="CI239" si="3362">AA239/AA250</f>
        <v>8.1084793657646342E-2</v>
      </c>
      <c r="CJ239" s="129">
        <f t="shared" ref="CJ239" si="3363">AB239/AB250</f>
        <v>7.5936108929039015E-2</v>
      </c>
      <c r="CK239" s="130">
        <f t="shared" ref="CK239" si="3364">AC239/AC250</f>
        <v>7.187563535133952E-2</v>
      </c>
    </row>
    <row r="240" spans="1:89" x14ac:dyDescent="0.25">
      <c r="A240" s="139" t="s">
        <v>30</v>
      </c>
      <c r="B240" s="280">
        <v>2144</v>
      </c>
      <c r="C240" s="267">
        <v>2812</v>
      </c>
      <c r="D240" s="268">
        <v>1001</v>
      </c>
      <c r="E240" s="269">
        <v>1111</v>
      </c>
      <c r="F240" s="266">
        <v>1024</v>
      </c>
      <c r="G240" s="270">
        <v>1763</v>
      </c>
      <c r="H240" s="268">
        <v>2831</v>
      </c>
      <c r="I240" s="269">
        <v>3487</v>
      </c>
      <c r="J240" s="266">
        <v>626</v>
      </c>
      <c r="K240" s="267">
        <v>301</v>
      </c>
      <c r="L240" s="268">
        <v>1881</v>
      </c>
      <c r="M240" s="266">
        <v>1025</v>
      </c>
      <c r="N240" s="271">
        <v>2788</v>
      </c>
      <c r="O240" s="281">
        <v>2331</v>
      </c>
      <c r="P240" s="266">
        <v>1420</v>
      </c>
      <c r="Q240" s="267">
        <v>1318</v>
      </c>
      <c r="R240" s="268">
        <v>1901</v>
      </c>
      <c r="S240" s="269">
        <v>2472</v>
      </c>
      <c r="T240" s="266">
        <v>479</v>
      </c>
      <c r="U240" s="270">
        <v>263</v>
      </c>
      <c r="V240" s="268">
        <v>2186</v>
      </c>
      <c r="W240" s="282">
        <v>2212</v>
      </c>
      <c r="X240" s="266">
        <v>1436</v>
      </c>
      <c r="Y240" s="270">
        <v>683</v>
      </c>
      <c r="Z240" s="268">
        <v>3710</v>
      </c>
      <c r="AA240" s="266">
        <v>4044</v>
      </c>
      <c r="AB240" s="286">
        <f t="shared" si="2977"/>
        <v>23427</v>
      </c>
      <c r="AC240" s="287">
        <f t="shared" si="3008"/>
        <v>23822</v>
      </c>
      <c r="BI240" s="139" t="s">
        <v>30</v>
      </c>
      <c r="BJ240" s="123">
        <f>B240/B250</f>
        <v>6.3906524784643357E-2</v>
      </c>
      <c r="BK240" s="124">
        <f t="shared" ref="BK240" si="3365">C240/C250</f>
        <v>8.4123612648457829E-2</v>
      </c>
      <c r="BL240" s="125">
        <f t="shared" ref="BL240" si="3366">D240/D250</f>
        <v>6.0659314022542724E-2</v>
      </c>
      <c r="BM240" s="126">
        <f t="shared" ref="BM240" si="3367">E240/E250</f>
        <v>7.4438860971524287E-2</v>
      </c>
      <c r="BN240" s="123">
        <f t="shared" ref="BN240" si="3368">F240/F250</f>
        <v>5.6094220761435221E-2</v>
      </c>
      <c r="BO240" s="124">
        <f t="shared" ref="BO240" si="3369">G240/G250</f>
        <v>9.5992595012523135E-2</v>
      </c>
      <c r="BP240" s="125">
        <f t="shared" ref="BP240" si="3370">H240/H250</f>
        <v>6.9735934574834957E-2</v>
      </c>
      <c r="BQ240" s="126">
        <f t="shared" ref="BQ240" si="3371">I240/I250</f>
        <v>7.8937836736541853E-2</v>
      </c>
      <c r="BR240" s="123">
        <f t="shared" ref="BR240" si="3372">J240/J250</f>
        <v>0.10770818995182381</v>
      </c>
      <c r="BS240" s="124">
        <f t="shared" ref="BS240" si="3373">K240/K250</f>
        <v>4.7379190933417283E-2</v>
      </c>
      <c r="BT240" s="125">
        <f t="shared" ref="BT240" si="3374">L240/L250</f>
        <v>0.10155490767735666</v>
      </c>
      <c r="BU240" s="123">
        <f t="shared" ref="BU240" si="3375">M240/M250</f>
        <v>4.736598890942699E-2</v>
      </c>
      <c r="BV240" s="127">
        <f t="shared" ref="BV240" si="3376">N240/N250</f>
        <v>7.3408989178230077E-2</v>
      </c>
      <c r="BW240" s="128">
        <f t="shared" ref="BW240" si="3377">O240/O250</f>
        <v>6.3039186521351112E-2</v>
      </c>
      <c r="BX240" s="123">
        <f t="shared" ref="BX240" si="3378">P240/P250</f>
        <v>6.6745005875440661E-2</v>
      </c>
      <c r="BY240" s="124">
        <f t="shared" ref="BY240" si="3379">Q240/Q250</f>
        <v>7.3348544715899605E-2</v>
      </c>
      <c r="BZ240" s="125">
        <f t="shared" ref="BZ240" si="3380">R240/R250</f>
        <v>6.5007010224669148E-2</v>
      </c>
      <c r="CA240" s="126">
        <f t="shared" ref="CA240" si="3381">S240/S250</f>
        <v>9.3413445187620445E-2</v>
      </c>
      <c r="CB240" s="123">
        <f t="shared" ref="CB240" si="3382">T240/T250</f>
        <v>9.0926347760060741E-2</v>
      </c>
      <c r="CC240" s="124">
        <f t="shared" ref="CC240" si="3383">U240/U250</f>
        <v>4.9241715034637708E-2</v>
      </c>
      <c r="CD240" s="125">
        <f t="shared" ref="CD240" si="3384">V240/V250</f>
        <v>8.3139999239341275E-2</v>
      </c>
      <c r="CE240" s="126">
        <f t="shared" ref="CE240" si="3385">W240/W250</f>
        <v>6.6100884532632076E-2</v>
      </c>
      <c r="CF240" s="123">
        <f t="shared" ref="CF240" si="3386">X240/X250</f>
        <v>7.6366730482875983E-2</v>
      </c>
      <c r="CG240" s="124">
        <f t="shared" ref="CG240" si="3387">Y240/Y250</f>
        <v>7.0799212190318234E-2</v>
      </c>
      <c r="CH240" s="125">
        <f t="shared" ref="CH240" si="3388">Z240/Z250</f>
        <v>7.6183826851205394E-2</v>
      </c>
      <c r="CI240" s="123">
        <f t="shared" ref="CI240" si="3389">AA240/AA250</f>
        <v>7.9357915186718739E-2</v>
      </c>
      <c r="CJ240" s="129">
        <f t="shared" ref="CJ240" si="3390">AB240/AB250</f>
        <v>7.3027718550106605E-2</v>
      </c>
      <c r="CK240" s="130">
        <f t="shared" ref="CK240" si="3391">AC240/AC250</f>
        <v>7.4512441156691325E-2</v>
      </c>
    </row>
    <row r="241" spans="1:89" x14ac:dyDescent="0.25">
      <c r="A241" s="131" t="s">
        <v>31</v>
      </c>
      <c r="B241" s="283">
        <v>2065</v>
      </c>
      <c r="C241" s="274">
        <v>2400</v>
      </c>
      <c r="D241" s="275">
        <v>813</v>
      </c>
      <c r="E241" s="276">
        <v>1088</v>
      </c>
      <c r="F241" s="273">
        <v>856</v>
      </c>
      <c r="G241" s="277">
        <v>1655</v>
      </c>
      <c r="H241" s="275">
        <v>2638</v>
      </c>
      <c r="I241" s="276">
        <v>3509</v>
      </c>
      <c r="J241" s="273">
        <v>525</v>
      </c>
      <c r="K241" s="274">
        <v>285</v>
      </c>
      <c r="L241" s="275">
        <v>1816</v>
      </c>
      <c r="M241" s="273">
        <v>902</v>
      </c>
      <c r="N241" s="278">
        <v>2800</v>
      </c>
      <c r="O241" s="284">
        <v>1996</v>
      </c>
      <c r="P241" s="273">
        <v>1130</v>
      </c>
      <c r="Q241" s="274">
        <v>1460</v>
      </c>
      <c r="R241" s="275">
        <v>1569</v>
      </c>
      <c r="S241" s="276">
        <v>2271</v>
      </c>
      <c r="T241" s="273">
        <v>467</v>
      </c>
      <c r="U241" s="277">
        <v>253</v>
      </c>
      <c r="V241" s="275">
        <v>2288</v>
      </c>
      <c r="W241" s="285">
        <v>1897</v>
      </c>
      <c r="X241" s="273">
        <v>1356</v>
      </c>
      <c r="Y241" s="277">
        <v>563</v>
      </c>
      <c r="Z241" s="275">
        <v>3196</v>
      </c>
      <c r="AA241" s="273">
        <v>3628</v>
      </c>
      <c r="AB241" s="286">
        <f t="shared" si="2977"/>
        <v>21519</v>
      </c>
      <c r="AC241" s="287">
        <f t="shared" si="3008"/>
        <v>21907</v>
      </c>
      <c r="BI241" s="131" t="s">
        <v>31</v>
      </c>
      <c r="BJ241" s="123">
        <f>B241/B250</f>
        <v>6.1551760112074874E-2</v>
      </c>
      <c r="BK241" s="124">
        <f t="shared" ref="BK241" si="3392">C241/C250</f>
        <v>7.1798246926137552E-2</v>
      </c>
      <c r="BL241" s="125">
        <f t="shared" ref="BL241" si="3393">D241/D250</f>
        <v>4.9266755544782451E-2</v>
      </c>
      <c r="BM241" s="126">
        <f t="shared" ref="BM241" si="3394">E241/E250</f>
        <v>7.2897822445561145E-2</v>
      </c>
      <c r="BN241" s="123">
        <f t="shared" ref="BN241" si="3395">F241/F250</f>
        <v>4.6891262667762258E-2</v>
      </c>
      <c r="BO241" s="124">
        <f t="shared" ref="BO241" si="3396">G241/G250</f>
        <v>9.0112163780899493E-2</v>
      </c>
      <c r="BP241" s="125">
        <f t="shared" ref="BP241" si="3397">H241/H250</f>
        <v>6.4981771603113608E-2</v>
      </c>
      <c r="BQ241" s="126">
        <f t="shared" ref="BQ241" si="3398">I241/I250</f>
        <v>7.9435867252229814E-2</v>
      </c>
      <c r="BR241" s="123">
        <f t="shared" ref="BR241" si="3399">J241/J250</f>
        <v>9.0330350997935308E-2</v>
      </c>
      <c r="BS241" s="124">
        <f t="shared" ref="BS241" si="3400">K241/K250</f>
        <v>4.486069573429876E-2</v>
      </c>
      <c r="BT241" s="125">
        <f t="shared" ref="BT241" si="3401">L241/L250</f>
        <v>9.8045567433322531E-2</v>
      </c>
      <c r="BU241" s="123">
        <f t="shared" ref="BU241" si="3402">M241/M250</f>
        <v>4.168207024029575E-2</v>
      </c>
      <c r="BV241" s="127">
        <f t="shared" ref="BV241" si="3403">N241/N250</f>
        <v>7.3724953263645698E-2</v>
      </c>
      <c r="BW241" s="128">
        <f t="shared" ref="BW241" si="3404">O241/O250</f>
        <v>5.3979500770749388E-2</v>
      </c>
      <c r="BX241" s="123">
        <f t="shared" ref="BX241" si="3405">P241/P250</f>
        <v>5.3113983548766154E-2</v>
      </c>
      <c r="BY241" s="124">
        <f t="shared" ref="BY241" si="3406">Q241/Q250</f>
        <v>8.1251043463743108E-2</v>
      </c>
      <c r="BZ241" s="125">
        <f t="shared" ref="BZ241" si="3407">R241/R250</f>
        <v>5.3653865882433406E-2</v>
      </c>
      <c r="CA241" s="126">
        <f t="shared" ref="CA241" si="3408">S241/S250</f>
        <v>8.5817934474549371E-2</v>
      </c>
      <c r="CB241" s="123">
        <f t="shared" ref="CB241" si="3409">T241/T250</f>
        <v>8.864844343204252E-2</v>
      </c>
      <c r="CC241" s="124">
        <f t="shared" ref="CC241" si="3410">U241/U250</f>
        <v>4.7369406478187603E-2</v>
      </c>
      <c r="CD241" s="125">
        <f t="shared" ref="CD241" si="3411">V241/V250</f>
        <v>8.7019358764690219E-2</v>
      </c>
      <c r="CE241" s="126">
        <f t="shared" ref="CE241" si="3412">W241/W250</f>
        <v>5.6687783887162321E-2</v>
      </c>
      <c r="CF241" s="123">
        <f t="shared" ref="CF241" si="3413">X241/X250</f>
        <v>7.211231652839821E-2</v>
      </c>
      <c r="CG241" s="124">
        <f t="shared" ref="CG241" si="3414">Y241/Y250</f>
        <v>5.8360111951902147E-2</v>
      </c>
      <c r="CH241" s="125">
        <f t="shared" ref="CH241" si="3415">Z241/Z250</f>
        <v>6.562897860281737E-2</v>
      </c>
      <c r="CI241" s="123">
        <f t="shared" ref="CI241" si="3416">AA241/AA250</f>
        <v>7.1194489687788229E-2</v>
      </c>
      <c r="CJ241" s="129">
        <f t="shared" ref="CJ241" si="3417">AB241/AB250</f>
        <v>6.7080013466502081E-2</v>
      </c>
      <c r="CK241" s="130">
        <f t="shared" ref="CK241" si="3418">AC241/AC250</f>
        <v>6.852254422045323E-2</v>
      </c>
    </row>
    <row r="242" spans="1:89" x14ac:dyDescent="0.25">
      <c r="A242" s="139" t="s">
        <v>32</v>
      </c>
      <c r="B242" s="194">
        <v>2203</v>
      </c>
      <c r="C242" s="188">
        <v>2582</v>
      </c>
      <c r="D242" s="189">
        <v>793</v>
      </c>
      <c r="E242" s="190">
        <v>1039</v>
      </c>
      <c r="F242" s="187">
        <v>681</v>
      </c>
      <c r="G242" s="191">
        <v>1449</v>
      </c>
      <c r="H242" s="189">
        <v>2293</v>
      </c>
      <c r="I242" s="190">
        <v>3244</v>
      </c>
      <c r="J242" s="187">
        <v>447</v>
      </c>
      <c r="K242" s="188">
        <v>182</v>
      </c>
      <c r="L242" s="189">
        <v>1458</v>
      </c>
      <c r="M242" s="187">
        <v>902</v>
      </c>
      <c r="N242" s="192">
        <v>2635</v>
      </c>
      <c r="O242" s="195">
        <v>1949</v>
      </c>
      <c r="P242" s="187">
        <v>938</v>
      </c>
      <c r="Q242" s="188">
        <v>1425</v>
      </c>
      <c r="R242" s="189">
        <v>1404</v>
      </c>
      <c r="S242" s="190">
        <v>1968</v>
      </c>
      <c r="T242" s="187">
        <v>354</v>
      </c>
      <c r="U242" s="191">
        <v>222</v>
      </c>
      <c r="V242" s="189">
        <v>2290</v>
      </c>
      <c r="W242" s="196">
        <v>1715</v>
      </c>
      <c r="X242" s="187">
        <v>950</v>
      </c>
      <c r="Y242" s="191">
        <v>638</v>
      </c>
      <c r="Z242" s="189">
        <v>3016</v>
      </c>
      <c r="AA242" s="187">
        <v>3163</v>
      </c>
      <c r="AB242" s="162">
        <f t="shared" si="2977"/>
        <v>19462</v>
      </c>
      <c r="AC242" s="165">
        <f t="shared" si="3008"/>
        <v>20478</v>
      </c>
      <c r="BI242" s="139" t="s">
        <v>32</v>
      </c>
      <c r="BJ242" s="123">
        <f>B242/B250</f>
        <v>6.5665146502131205E-2</v>
      </c>
      <c r="BK242" s="124">
        <f t="shared" ref="BK242" si="3419">C242/C250</f>
        <v>7.7242947318036312E-2</v>
      </c>
      <c r="BL242" s="125">
        <f t="shared" ref="BL242" si="3420">D242/D250</f>
        <v>4.8054781238637739E-2</v>
      </c>
      <c r="BM242" s="126">
        <f t="shared" ref="BM242" si="3421">E242/E250</f>
        <v>6.9614740368509218E-2</v>
      </c>
      <c r="BN242" s="123">
        <f t="shared" ref="BN242" si="3422">F242/F250</f>
        <v>3.7304847986852914E-2</v>
      </c>
      <c r="BO242" s="124">
        <f t="shared" ref="BO242" si="3423">G242/G250</f>
        <v>7.8895785690950668E-2</v>
      </c>
      <c r="BP242" s="125">
        <f t="shared" ref="BP242" si="3424">H242/H250</f>
        <v>5.6483397379052121E-2</v>
      </c>
      <c r="BQ242" s="126">
        <f t="shared" ref="BQ242" si="3425">I242/I250</f>
        <v>7.34368633132612E-2</v>
      </c>
      <c r="BR242" s="123">
        <f t="shared" ref="BR242" si="3426">J242/J250</f>
        <v>7.6909841706813489E-2</v>
      </c>
      <c r="BS242" s="124">
        <f t="shared" ref="BS242" si="3427">K242/K250</f>
        <v>2.864788288997324E-2</v>
      </c>
      <c r="BT242" s="125">
        <f t="shared" ref="BT242" si="3428">L242/L250</f>
        <v>7.8717201166180764E-2</v>
      </c>
      <c r="BU242" s="123">
        <f t="shared" ref="BU242" si="3429">M242/M250</f>
        <v>4.168207024029575E-2</v>
      </c>
      <c r="BV242" s="127">
        <f t="shared" ref="BV242" si="3430">N242/N250</f>
        <v>6.9380447089180869E-2</v>
      </c>
      <c r="BW242" s="128">
        <f t="shared" ref="BW242" si="3431">O242/O250</f>
        <v>5.2708440381858991E-2</v>
      </c>
      <c r="BX242" s="123">
        <f t="shared" ref="BX242" si="3432">P242/P250</f>
        <v>4.4089306698002352E-2</v>
      </c>
      <c r="BY242" s="124">
        <f t="shared" ref="BY242" si="3433">Q242/Q250</f>
        <v>7.9303244476598589E-2</v>
      </c>
      <c r="BZ242" s="125">
        <f t="shared" ref="BZ242" si="3434">R242/R250</f>
        <v>4.8011489929213828E-2</v>
      </c>
      <c r="CA242" s="126">
        <f t="shared" ref="CA242" si="3435">S242/S250</f>
        <v>7.436798548917356E-2</v>
      </c>
      <c r="CB242" s="123">
        <f t="shared" ref="CB242" si="3436">T242/T250</f>
        <v>6.7198177676537588E-2</v>
      </c>
      <c r="CC242" s="124">
        <f t="shared" ref="CC242" si="3437">U242/U250</f>
        <v>4.1565249953192288E-2</v>
      </c>
      <c r="CD242" s="125">
        <f t="shared" ref="CD242" si="3438">V242/V250</f>
        <v>8.7095424637736285E-2</v>
      </c>
      <c r="CE242" s="126">
        <f t="shared" ref="CE242" si="3439">W242/W250</f>
        <v>5.1249103514224244E-2</v>
      </c>
      <c r="CF242" s="123">
        <f t="shared" ref="CF242" si="3440">X242/X250</f>
        <v>5.0521165709423527E-2</v>
      </c>
      <c r="CG242" s="124">
        <f t="shared" ref="CG242" si="3441">Y242/Y250</f>
        <v>6.6134549600912196E-2</v>
      </c>
      <c r="CH242" s="125">
        <f t="shared" ref="CH242" si="3442">Z242/Z250</f>
        <v>6.1932728243459689E-2</v>
      </c>
      <c r="CI242" s="123">
        <f t="shared" ref="CI242" si="3443">AA242/AA250</f>
        <v>6.2069506858454838E-2</v>
      </c>
      <c r="CJ242" s="129">
        <f t="shared" ref="CJ242" si="3444">AB242/AB250</f>
        <v>6.0667838751106623E-2</v>
      </c>
      <c r="CK242" s="130">
        <f t="shared" ref="CK242" si="3445">AC242/AC250</f>
        <v>6.4052798673777389E-2</v>
      </c>
    </row>
    <row r="243" spans="1:89" x14ac:dyDescent="0.25">
      <c r="A243" s="131" t="s">
        <v>33</v>
      </c>
      <c r="B243" s="197">
        <v>2613</v>
      </c>
      <c r="C243" s="181">
        <v>1933</v>
      </c>
      <c r="D243" s="182">
        <v>814</v>
      </c>
      <c r="E243" s="183">
        <v>1024</v>
      </c>
      <c r="F243" s="180">
        <v>811</v>
      </c>
      <c r="G243" s="184">
        <v>1249</v>
      </c>
      <c r="H243" s="182">
        <v>2448</v>
      </c>
      <c r="I243" s="183">
        <v>2650</v>
      </c>
      <c r="J243" s="180">
        <v>387</v>
      </c>
      <c r="K243" s="181">
        <v>170</v>
      </c>
      <c r="L243" s="182">
        <v>1278</v>
      </c>
      <c r="M243" s="180">
        <v>1171</v>
      </c>
      <c r="N243" s="185">
        <v>2166</v>
      </c>
      <c r="O243" s="198">
        <v>2308</v>
      </c>
      <c r="P243" s="180">
        <v>848</v>
      </c>
      <c r="Q243" s="181">
        <v>1409</v>
      </c>
      <c r="R243" s="182">
        <v>1326</v>
      </c>
      <c r="S243" s="183">
        <v>1764</v>
      </c>
      <c r="T243" s="180">
        <v>233</v>
      </c>
      <c r="U243" s="184">
        <v>303</v>
      </c>
      <c r="V243" s="182">
        <v>2170</v>
      </c>
      <c r="W243" s="199">
        <v>1788</v>
      </c>
      <c r="X243" s="180">
        <v>786</v>
      </c>
      <c r="Y243" s="184">
        <v>722</v>
      </c>
      <c r="Z243" s="182">
        <v>2837</v>
      </c>
      <c r="AA243" s="180">
        <v>2718</v>
      </c>
      <c r="AB243" s="162">
        <f t="shared" si="2977"/>
        <v>18717</v>
      </c>
      <c r="AC243" s="165">
        <f t="shared" si="3008"/>
        <v>19209</v>
      </c>
      <c r="BI243" s="131" t="s">
        <v>33</v>
      </c>
      <c r="BJ243" s="123">
        <f>B243/B250</f>
        <v>7.7886077081284089E-2</v>
      </c>
      <c r="BK243" s="124">
        <f t="shared" ref="BK243" si="3446">C243/C250</f>
        <v>5.7827504711759951E-2</v>
      </c>
      <c r="BL243" s="125">
        <f t="shared" ref="BL243" si="3447">D243/D250</f>
        <v>4.9327354260089683E-2</v>
      </c>
      <c r="BM243" s="126">
        <f t="shared" ref="BM243" si="3448">E243/E250</f>
        <v>6.8609715242881078E-2</v>
      </c>
      <c r="BN243" s="123">
        <f t="shared" ref="BN243" si="3449">F243/F250</f>
        <v>4.4426184606956999E-2</v>
      </c>
      <c r="BO243" s="124">
        <f t="shared" ref="BO243" si="3450">G243/G250</f>
        <v>6.8006098224980938E-2</v>
      </c>
      <c r="BP243" s="125">
        <f t="shared" ref="BP243" si="3451">H243/H250</f>
        <v>6.030150753768844E-2</v>
      </c>
      <c r="BQ243" s="126">
        <f t="shared" ref="BQ243" si="3452">I243/I250</f>
        <v>5.9990039389686244E-2</v>
      </c>
      <c r="BR243" s="123">
        <f t="shared" ref="BR243" si="3453">J243/J250</f>
        <v>6.6586373021335174E-2</v>
      </c>
      <c r="BS243" s="124">
        <f t="shared" ref="BS243" si="3454">K243/K250</f>
        <v>2.6759011490634345E-2</v>
      </c>
      <c r="BT243" s="125">
        <f t="shared" ref="BT243" si="3455">L243/L250</f>
        <v>6.8999028182701649E-2</v>
      </c>
      <c r="BU243" s="123">
        <f t="shared" ref="BU243" si="3456">M243/M250</f>
        <v>5.4112754158964882E-2</v>
      </c>
      <c r="BV243" s="127">
        <f t="shared" ref="BV243" si="3457">N243/N250</f>
        <v>5.703151741752021E-2</v>
      </c>
      <c r="BW243" s="128">
        <f t="shared" ref="BW243" si="3458">O243/O250</f>
        <v>6.2417178245936664E-2</v>
      </c>
      <c r="BX243" s="123">
        <f t="shared" ref="BX243" si="3459">P243/P250</f>
        <v>3.9858989424206813E-2</v>
      </c>
      <c r="BY243" s="124">
        <f t="shared" ref="BY243" si="3460">Q243/Q250</f>
        <v>7.8412822082475381E-2</v>
      </c>
      <c r="BZ243" s="125">
        <f t="shared" ref="BZ243" si="3461">R243/R250</f>
        <v>4.5344184933146396E-2</v>
      </c>
      <c r="CA243" s="126">
        <f t="shared" ref="CA243" si="3462">S243/S250</f>
        <v>6.6659108944564102E-2</v>
      </c>
      <c r="CB243" s="123">
        <f t="shared" ref="CB243" si="3463">T243/T250</f>
        <v>4.422930903568717E-2</v>
      </c>
      <c r="CC243" s="124">
        <f t="shared" ref="CC243" si="3464">U243/U250</f>
        <v>5.6730949260438118E-2</v>
      </c>
      <c r="CD243" s="125">
        <f t="shared" ref="CD243" si="3465">V243/V250</f>
        <v>8.2531472254972801E-2</v>
      </c>
      <c r="CE243" s="126">
        <f t="shared" ref="CE243" si="3466">W243/W250</f>
        <v>5.343055223523787E-2</v>
      </c>
      <c r="CF243" s="123">
        <f t="shared" ref="CF243" si="3467">X243/X250</f>
        <v>4.1799617102744095E-2</v>
      </c>
      <c r="CG243" s="124">
        <f t="shared" ref="CG243" si="3468">Y243/Y250</f>
        <v>7.4841919767803466E-2</v>
      </c>
      <c r="CH243" s="125">
        <f t="shared" ref="CH243" si="3469">Z243/Z250</f>
        <v>5.8257012608320669E-2</v>
      </c>
      <c r="CI243" s="123">
        <f t="shared" ref="CI243" si="3470">AA243/AA250</f>
        <v>5.3336996408877728E-2</v>
      </c>
      <c r="CJ243" s="129">
        <f t="shared" ref="CJ243" si="3471">AB243/AB250</f>
        <v>5.8345490592152022E-2</v>
      </c>
      <c r="CK243" s="130">
        <f t="shared" ref="CK243" si="3472">AC243/AC250</f>
        <v>6.0083514489920394E-2</v>
      </c>
    </row>
    <row r="244" spans="1:89" x14ac:dyDescent="0.25">
      <c r="A244" s="139" t="s">
        <v>34</v>
      </c>
      <c r="B244" s="194">
        <v>1005</v>
      </c>
      <c r="C244" s="188">
        <v>1604</v>
      </c>
      <c r="D244" s="189">
        <v>416</v>
      </c>
      <c r="E244" s="190">
        <v>902</v>
      </c>
      <c r="F244" s="187">
        <v>408</v>
      </c>
      <c r="G244" s="191">
        <v>1174</v>
      </c>
      <c r="H244" s="189">
        <v>1343</v>
      </c>
      <c r="I244" s="190">
        <v>2454</v>
      </c>
      <c r="J244" s="187">
        <v>363</v>
      </c>
      <c r="K244" s="188">
        <v>122</v>
      </c>
      <c r="L244" s="189">
        <v>1088</v>
      </c>
      <c r="M244" s="187">
        <v>885</v>
      </c>
      <c r="N244" s="192">
        <v>1875</v>
      </c>
      <c r="O244" s="195">
        <v>1983</v>
      </c>
      <c r="P244" s="187">
        <v>694</v>
      </c>
      <c r="Q244" s="188">
        <v>1297</v>
      </c>
      <c r="R244" s="189">
        <v>1106</v>
      </c>
      <c r="S244" s="190">
        <v>1500</v>
      </c>
      <c r="T244" s="187">
        <v>197</v>
      </c>
      <c r="U244" s="191">
        <v>264</v>
      </c>
      <c r="V244" s="189">
        <v>2222</v>
      </c>
      <c r="W244" s="196">
        <v>1379</v>
      </c>
      <c r="X244" s="187">
        <v>635</v>
      </c>
      <c r="Y244" s="191">
        <v>578</v>
      </c>
      <c r="Z244" s="189">
        <v>2235</v>
      </c>
      <c r="AA244" s="187">
        <v>2493</v>
      </c>
      <c r="AB244" s="162">
        <f t="shared" si="2977"/>
        <v>13587</v>
      </c>
      <c r="AC244" s="165">
        <f t="shared" si="3008"/>
        <v>16635</v>
      </c>
      <c r="BI244" s="139" t="s">
        <v>34</v>
      </c>
      <c r="BJ244" s="123">
        <f>B244/B250</f>
        <v>2.9956183492801575E-2</v>
      </c>
      <c r="BK244" s="124">
        <f t="shared" ref="BK244" si="3473">C244/C250</f>
        <v>4.7985161695635263E-2</v>
      </c>
      <c r="BL244" s="125">
        <f t="shared" ref="BL244" si="3474">D244/D250</f>
        <v>2.5209065567809961E-2</v>
      </c>
      <c r="BM244" s="126">
        <f t="shared" ref="BM244" si="3475">E244/E250</f>
        <v>6.0435510887772194E-2</v>
      </c>
      <c r="BN244" s="123">
        <f t="shared" ref="BN244" si="3476">F244/F250</f>
        <v>2.2350041084634346E-2</v>
      </c>
      <c r="BO244" s="124">
        <f t="shared" ref="BO244" si="3477">G244/G250</f>
        <v>6.3922465425242297E-2</v>
      </c>
      <c r="BP244" s="125">
        <f t="shared" ref="BP244" si="3478">H244/H250</f>
        <v>3.3082077051926298E-2</v>
      </c>
      <c r="BQ244" s="126">
        <f t="shared" ref="BQ244" si="3479">I244/I250</f>
        <v>5.555304024992077E-2</v>
      </c>
      <c r="BR244" s="123">
        <f t="shared" ref="BR244" si="3480">J244/J250</f>
        <v>6.2456985547143844E-2</v>
      </c>
      <c r="BS244" s="124">
        <f t="shared" ref="BS244" si="3481">K244/K250</f>
        <v>1.9203525893278766E-2</v>
      </c>
      <c r="BT244" s="125">
        <f t="shared" ref="BT244" si="3482">L244/L250</f>
        <v>5.8740956700140373E-2</v>
      </c>
      <c r="BU244" s="123">
        <f t="shared" ref="BU244" si="3483">M244/M250</f>
        <v>4.0896487985212567E-2</v>
      </c>
      <c r="BV244" s="127">
        <f t="shared" ref="BV244" si="3484">N244/N250</f>
        <v>4.9369388346191319E-2</v>
      </c>
      <c r="BW244" s="128">
        <f t="shared" ref="BW244" si="3485">O244/O250</f>
        <v>5.3627930875949914E-2</v>
      </c>
      <c r="BX244" s="123">
        <f t="shared" ref="BX244" si="3486">P244/P250</f>
        <v>3.2620446533490013E-2</v>
      </c>
      <c r="BY244" s="124">
        <f t="shared" ref="BY244" si="3487">Q244/Q250</f>
        <v>7.2179865323612882E-2</v>
      </c>
      <c r="BZ244" s="125">
        <f t="shared" ref="BZ244" si="3488">R244/R250</f>
        <v>3.7821016995520297E-2</v>
      </c>
      <c r="CA244" s="126">
        <f t="shared" ref="CA244" si="3489">S244/S250</f>
        <v>5.6682915769187166E-2</v>
      </c>
      <c r="CB244" s="123">
        <f t="shared" ref="CB244" si="3490">T244/T250</f>
        <v>3.73955960516325E-2</v>
      </c>
      <c r="CC244" s="124">
        <f t="shared" ref="CC244" si="3491">U244/U250</f>
        <v>4.9428945890282718E-2</v>
      </c>
      <c r="CD244" s="125">
        <f t="shared" ref="CD244" si="3492">V244/V250</f>
        <v>8.4509184954170313E-2</v>
      </c>
      <c r="CE244" s="126">
        <f t="shared" ref="CE244" si="3493">W244/W250</f>
        <v>4.1208462825723165E-2</v>
      </c>
      <c r="CF244" s="123">
        <f t="shared" ref="CF244" si="3494">X244/X250</f>
        <v>3.3769410763667303E-2</v>
      </c>
      <c r="CG244" s="124">
        <f t="shared" ref="CG244" si="3495">Y244/Y250</f>
        <v>5.9914999481704159E-2</v>
      </c>
      <c r="CH244" s="125">
        <f t="shared" ref="CH244" si="3496">Z244/Z250</f>
        <v>4.5895108628691117E-2</v>
      </c>
      <c r="CI244" s="123">
        <f t="shared" ref="CI244" si="3497">AA244/AA250</f>
        <v>4.8921682136619633E-2</v>
      </c>
      <c r="CJ244" s="129">
        <f t="shared" ref="CJ244" si="3498">AB244/AB250</f>
        <v>4.2354019376800209E-2</v>
      </c>
      <c r="CK244" s="130">
        <f t="shared" ref="CK244" si="3499">AC244/AC250</f>
        <v>5.2032342315572168E-2</v>
      </c>
    </row>
    <row r="245" spans="1:89" x14ac:dyDescent="0.25">
      <c r="A245" s="131" t="s">
        <v>35</v>
      </c>
      <c r="B245" s="197">
        <v>0</v>
      </c>
      <c r="C245" s="181">
        <v>959</v>
      </c>
      <c r="D245" s="182">
        <v>11</v>
      </c>
      <c r="E245" s="183">
        <v>628</v>
      </c>
      <c r="F245" s="180">
        <v>16</v>
      </c>
      <c r="G245" s="184">
        <v>728</v>
      </c>
      <c r="H245" s="182">
        <v>134</v>
      </c>
      <c r="I245" s="183">
        <v>1014</v>
      </c>
      <c r="J245" s="180">
        <v>118</v>
      </c>
      <c r="K245" s="181">
        <v>47</v>
      </c>
      <c r="L245" s="182">
        <v>453</v>
      </c>
      <c r="M245" s="180">
        <v>166</v>
      </c>
      <c r="N245" s="185">
        <v>640</v>
      </c>
      <c r="O245" s="198">
        <v>341</v>
      </c>
      <c r="P245" s="180">
        <v>162</v>
      </c>
      <c r="Q245" s="181">
        <v>249</v>
      </c>
      <c r="R245" s="182">
        <v>197</v>
      </c>
      <c r="S245" s="183">
        <v>220</v>
      </c>
      <c r="T245" s="180">
        <v>45</v>
      </c>
      <c r="U245" s="184">
        <v>7</v>
      </c>
      <c r="V245" s="182">
        <v>477</v>
      </c>
      <c r="W245" s="199">
        <v>50</v>
      </c>
      <c r="X245" s="180">
        <v>74</v>
      </c>
      <c r="Y245" s="184">
        <v>27</v>
      </c>
      <c r="Z245" s="182">
        <v>100</v>
      </c>
      <c r="AA245" s="180">
        <v>138</v>
      </c>
      <c r="AB245" s="162">
        <f t="shared" si="2977"/>
        <v>2427</v>
      </c>
      <c r="AC245" s="165">
        <f t="shared" si="3008"/>
        <v>4574</v>
      </c>
      <c r="BI245" s="131" t="s">
        <v>35</v>
      </c>
      <c r="BJ245" s="123">
        <f>B245/B250</f>
        <v>0</v>
      </c>
      <c r="BK245" s="124">
        <f t="shared" ref="BK245" si="3500">C245/C250</f>
        <v>2.8689382834235798E-2</v>
      </c>
      <c r="BL245" s="125">
        <f t="shared" ref="BL245" si="3501">D245/D250</f>
        <v>6.6658586837959038E-4</v>
      </c>
      <c r="BM245" s="126">
        <f t="shared" ref="BM245" si="3502">E245/E250</f>
        <v>4.207705192629816E-2</v>
      </c>
      <c r="BN245" s="123">
        <f t="shared" ref="BN245" si="3503">F245/F250</f>
        <v>8.7647219939742532E-4</v>
      </c>
      <c r="BO245" s="124">
        <f t="shared" ref="BO245" si="3504">G245/G250</f>
        <v>3.9638462376129807E-2</v>
      </c>
      <c r="BP245" s="125">
        <f t="shared" ref="BP245" si="3505">H245/H250</f>
        <v>3.300817814563011E-3</v>
      </c>
      <c r="BQ245" s="126">
        <f t="shared" ref="BQ245" si="3506">I245/I250</f>
        <v>2.2954679223072396E-2</v>
      </c>
      <c r="BR245" s="123">
        <f t="shared" ref="BR245" si="3507">J245/J250</f>
        <v>2.0302821748107363E-2</v>
      </c>
      <c r="BS245" s="124">
        <f t="shared" ref="BS245" si="3508">K245/K250</f>
        <v>7.3980796474106721E-3</v>
      </c>
      <c r="BT245" s="125">
        <f t="shared" ref="BT245" si="3509">L245/L250</f>
        <v>2.4457402008422415E-2</v>
      </c>
      <c r="BU245" s="123">
        <f t="shared" ref="BU245" si="3510">M245/M250</f>
        <v>7.6709796672828094E-3</v>
      </c>
      <c r="BV245" s="127">
        <f t="shared" ref="BV245" si="3511">N245/N250</f>
        <v>1.6851417888833303E-2</v>
      </c>
      <c r="BW245" s="128">
        <f t="shared" ref="BW245" si="3512">O245/O250</f>
        <v>9.2219487789707115E-3</v>
      </c>
      <c r="BX245" s="123">
        <f t="shared" ref="BX245" si="3513">P245/P250</f>
        <v>7.6145710928319623E-3</v>
      </c>
      <c r="BY245" s="124">
        <f t="shared" ref="BY245" si="3514">Q245/Q250</f>
        <v>1.385719850854249E-2</v>
      </c>
      <c r="BZ245" s="125">
        <f t="shared" ref="BZ245" si="3515">R245/R250</f>
        <v>6.7366549259651881E-3</v>
      </c>
      <c r="CA245" s="126">
        <f t="shared" ref="CA245" si="3516">S245/S250</f>
        <v>8.3134943128141178E-3</v>
      </c>
      <c r="CB245" s="123">
        <f t="shared" ref="CB245" si="3517">T245/T250</f>
        <v>8.5421412300683373E-3</v>
      </c>
      <c r="CC245" s="124">
        <f t="shared" ref="CC245" si="3518">U245/U250</f>
        <v>1.3106159895150721E-3</v>
      </c>
      <c r="CD245" s="125">
        <f t="shared" ref="CD245" si="3519">V245/V250</f>
        <v>1.8141710721484804E-2</v>
      </c>
      <c r="CE245" s="126">
        <f t="shared" ref="CE245" si="3520">W245/W250</f>
        <v>1.4941429595983745E-3</v>
      </c>
      <c r="CF245" s="123">
        <f t="shared" ref="CF245" si="3521">X245/X250</f>
        <v>3.9353329078919376E-3</v>
      </c>
      <c r="CG245" s="124">
        <f t="shared" ref="CG245" si="3522">Y245/Y250</f>
        <v>2.7987975536436197E-3</v>
      </c>
      <c r="CH245" s="125">
        <f t="shared" ref="CH245" si="3523">Z245/Z250</f>
        <v>2.0534724218653744E-3</v>
      </c>
      <c r="CI245" s="123">
        <f t="shared" ref="CI245" si="3524">AA245/AA250</f>
        <v>2.708059420318295E-3</v>
      </c>
      <c r="CJ245" s="129">
        <f t="shared" ref="CJ245" si="3525">AB245/AB250</f>
        <v>7.5655556802453894E-3</v>
      </c>
      <c r="CK245" s="130">
        <f t="shared" ref="CK245" si="3526">AC245/AC250</f>
        <v>1.4306939209583836E-2</v>
      </c>
    </row>
    <row r="246" spans="1:89" x14ac:dyDescent="0.25">
      <c r="A246" s="139" t="s">
        <v>36</v>
      </c>
      <c r="B246" s="194"/>
      <c r="C246" s="188"/>
      <c r="D246" s="189"/>
      <c r="E246" s="190"/>
      <c r="F246" s="187"/>
      <c r="G246" s="191"/>
      <c r="H246" s="189"/>
      <c r="I246" s="190"/>
      <c r="J246" s="187"/>
      <c r="K246" s="191"/>
      <c r="L246" s="189"/>
      <c r="M246" s="187"/>
      <c r="N246" s="192"/>
      <c r="O246" s="195"/>
      <c r="P246" s="187"/>
      <c r="Q246" s="191"/>
      <c r="R246" s="189"/>
      <c r="S246" s="190"/>
      <c r="T246" s="187"/>
      <c r="U246" s="191"/>
      <c r="V246" s="189"/>
      <c r="W246" s="190"/>
      <c r="X246" s="187"/>
      <c r="Y246" s="191"/>
      <c r="Z246" s="189"/>
      <c r="AA246" s="187"/>
      <c r="AB246" s="162">
        <f t="shared" si="2977"/>
        <v>0</v>
      </c>
      <c r="AC246" s="165">
        <f t="shared" si="3008"/>
        <v>0</v>
      </c>
      <c r="BI246" s="139" t="s">
        <v>36</v>
      </c>
      <c r="BJ246" s="123">
        <f>B246/B250</f>
        <v>0</v>
      </c>
      <c r="BK246" s="124">
        <f t="shared" ref="BK246" si="3527">C246/C250</f>
        <v>0</v>
      </c>
      <c r="BL246" s="125">
        <f t="shared" ref="BL246" si="3528">D246/D250</f>
        <v>0</v>
      </c>
      <c r="BM246" s="126">
        <f t="shared" ref="BM246" si="3529">E246/E250</f>
        <v>0</v>
      </c>
      <c r="BN246" s="123">
        <f t="shared" ref="BN246" si="3530">F246/F250</f>
        <v>0</v>
      </c>
      <c r="BO246" s="124">
        <f t="shared" ref="BO246" si="3531">G246/G250</f>
        <v>0</v>
      </c>
      <c r="BP246" s="125">
        <f t="shared" ref="BP246" si="3532">H246/H250</f>
        <v>0</v>
      </c>
      <c r="BQ246" s="126">
        <f t="shared" ref="BQ246" si="3533">I246/I250</f>
        <v>0</v>
      </c>
      <c r="BR246" s="123">
        <f t="shared" ref="BR246" si="3534">J246/J250</f>
        <v>0</v>
      </c>
      <c r="BS246" s="124">
        <f t="shared" ref="BS246" si="3535">K246/K250</f>
        <v>0</v>
      </c>
      <c r="BT246" s="125">
        <f t="shared" ref="BT246" si="3536">L246/L250</f>
        <v>0</v>
      </c>
      <c r="BU246" s="123">
        <f t="shared" ref="BU246" si="3537">M246/M250</f>
        <v>0</v>
      </c>
      <c r="BV246" s="127">
        <f t="shared" ref="BV246" si="3538">N246/N250</f>
        <v>0</v>
      </c>
      <c r="BW246" s="128">
        <f t="shared" ref="BW246" si="3539">O246/O250</f>
        <v>0</v>
      </c>
      <c r="BX246" s="123">
        <f t="shared" ref="BX246" si="3540">P246/P250</f>
        <v>0</v>
      </c>
      <c r="BY246" s="124">
        <f t="shared" ref="BY246" si="3541">Q246/Q250</f>
        <v>0</v>
      </c>
      <c r="BZ246" s="125">
        <f t="shared" ref="BZ246" si="3542">R246/R250</f>
        <v>0</v>
      </c>
      <c r="CA246" s="126">
        <f t="shared" ref="CA246" si="3543">S246/S250</f>
        <v>0</v>
      </c>
      <c r="CB246" s="123">
        <f t="shared" ref="CB246" si="3544">T246/T250</f>
        <v>0</v>
      </c>
      <c r="CC246" s="124">
        <f t="shared" ref="CC246" si="3545">U246/U250</f>
        <v>0</v>
      </c>
      <c r="CD246" s="125">
        <f t="shared" ref="CD246" si="3546">V246/V250</f>
        <v>0</v>
      </c>
      <c r="CE246" s="126">
        <f t="shared" ref="CE246" si="3547">W246/W250</f>
        <v>0</v>
      </c>
      <c r="CF246" s="123">
        <f t="shared" ref="CF246" si="3548">X246/X250</f>
        <v>0</v>
      </c>
      <c r="CG246" s="124">
        <f t="shared" ref="CG246" si="3549">Y246/Y250</f>
        <v>0</v>
      </c>
      <c r="CH246" s="125">
        <f t="shared" ref="CH246" si="3550">Z246/Z250</f>
        <v>0</v>
      </c>
      <c r="CI246" s="123">
        <f t="shared" ref="CI246" si="3551">AA246/AA250</f>
        <v>0</v>
      </c>
      <c r="CJ246" s="129">
        <f t="shared" ref="CJ246" si="3552">AB246/AB250</f>
        <v>0</v>
      </c>
      <c r="CK246" s="130">
        <f t="shared" ref="CK246" si="3553">AC246/AC250</f>
        <v>0</v>
      </c>
    </row>
    <row r="247" spans="1:89" x14ac:dyDescent="0.25">
      <c r="A247" s="131" t="s">
        <v>37</v>
      </c>
      <c r="B247" s="56"/>
      <c r="C247" s="57"/>
      <c r="D247" s="133"/>
      <c r="E247" s="134"/>
      <c r="F247" s="132"/>
      <c r="G247" s="135"/>
      <c r="H247" s="133"/>
      <c r="I247" s="134"/>
      <c r="J247" s="132"/>
      <c r="K247" s="135"/>
      <c r="L247" s="133"/>
      <c r="M247" s="132"/>
      <c r="N247" s="136"/>
      <c r="O247" s="137"/>
      <c r="P247" s="132"/>
      <c r="Q247" s="135"/>
      <c r="R247" s="133"/>
      <c r="S247" s="134"/>
      <c r="T247" s="132"/>
      <c r="U247" s="135"/>
      <c r="V247" s="133"/>
      <c r="W247" s="134"/>
      <c r="X247" s="132"/>
      <c r="Y247" s="135"/>
      <c r="Z247" s="138"/>
      <c r="AA247" s="2"/>
      <c r="AB247" s="162">
        <f t="shared" si="2977"/>
        <v>0</v>
      </c>
      <c r="AC247" s="165">
        <f t="shared" si="3008"/>
        <v>0</v>
      </c>
      <c r="BI247" s="131" t="s">
        <v>37</v>
      </c>
      <c r="BJ247" s="123">
        <f>B247/B250</f>
        <v>0</v>
      </c>
      <c r="BK247" s="124">
        <f t="shared" ref="BK247" si="3554">C247/C250</f>
        <v>0</v>
      </c>
      <c r="BL247" s="125">
        <f t="shared" ref="BL247" si="3555">D247/D250</f>
        <v>0</v>
      </c>
      <c r="BM247" s="126">
        <f t="shared" ref="BM247" si="3556">E247/E250</f>
        <v>0</v>
      </c>
      <c r="BN247" s="123">
        <f t="shared" ref="BN247" si="3557">F247/F250</f>
        <v>0</v>
      </c>
      <c r="BO247" s="124">
        <f t="shared" ref="BO247" si="3558">G247/G250</f>
        <v>0</v>
      </c>
      <c r="BP247" s="125">
        <f t="shared" ref="BP247" si="3559">H247/H250</f>
        <v>0</v>
      </c>
      <c r="BQ247" s="126">
        <f t="shared" ref="BQ247" si="3560">I247/I250</f>
        <v>0</v>
      </c>
      <c r="BR247" s="123">
        <f t="shared" ref="BR247" si="3561">J247/J250</f>
        <v>0</v>
      </c>
      <c r="BS247" s="124">
        <f t="shared" ref="BS247" si="3562">K247/K250</f>
        <v>0</v>
      </c>
      <c r="BT247" s="125">
        <f t="shared" ref="BT247" si="3563">L247/L250</f>
        <v>0</v>
      </c>
      <c r="BU247" s="123">
        <f t="shared" ref="BU247" si="3564">M247/M250</f>
        <v>0</v>
      </c>
      <c r="BV247" s="127">
        <f t="shared" ref="BV247" si="3565">N247/N250</f>
        <v>0</v>
      </c>
      <c r="BW247" s="128">
        <f t="shared" ref="BW247" si="3566">O247/O250</f>
        <v>0</v>
      </c>
      <c r="BX247" s="123">
        <f t="shared" ref="BX247" si="3567">P247/P250</f>
        <v>0</v>
      </c>
      <c r="BY247" s="124">
        <f t="shared" ref="BY247" si="3568">Q247/Q250</f>
        <v>0</v>
      </c>
      <c r="BZ247" s="125">
        <f t="shared" ref="BZ247" si="3569">R247/R250</f>
        <v>0</v>
      </c>
      <c r="CA247" s="126">
        <f t="shared" ref="CA247" si="3570">S247/S250</f>
        <v>0</v>
      </c>
      <c r="CB247" s="123">
        <f t="shared" ref="CB247" si="3571">T247/T250</f>
        <v>0</v>
      </c>
      <c r="CC247" s="124">
        <f t="shared" ref="CC247" si="3572">U247/U250</f>
        <v>0</v>
      </c>
      <c r="CD247" s="125">
        <f t="shared" ref="CD247" si="3573">V247/V250</f>
        <v>0</v>
      </c>
      <c r="CE247" s="126">
        <f t="shared" ref="CE247" si="3574">W247/W250</f>
        <v>0</v>
      </c>
      <c r="CF247" s="123">
        <f t="shared" ref="CF247" si="3575">X247/X250</f>
        <v>0</v>
      </c>
      <c r="CG247" s="124">
        <f t="shared" ref="CG247" si="3576">Y247/Y250</f>
        <v>0</v>
      </c>
      <c r="CH247" s="125">
        <f t="shared" ref="CH247" si="3577">Z247/Z250</f>
        <v>0</v>
      </c>
      <c r="CI247" s="123">
        <f t="shared" ref="CI247" si="3578">AA247/AA250</f>
        <v>0</v>
      </c>
      <c r="CJ247" s="129">
        <f t="shared" ref="CJ247" si="3579">AB247/AB250</f>
        <v>0</v>
      </c>
      <c r="CK247" s="130">
        <f t="shared" ref="CK247" si="3580">AC247/AC250</f>
        <v>0</v>
      </c>
    </row>
    <row r="248" spans="1:89" x14ac:dyDescent="0.25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62">
        <f t="shared" si="2977"/>
        <v>0</v>
      </c>
      <c r="AC248" s="165">
        <f t="shared" si="3008"/>
        <v>0</v>
      </c>
      <c r="BI248" s="139" t="s">
        <v>38</v>
      </c>
      <c r="BJ248" s="123">
        <f>B248/B250</f>
        <v>0</v>
      </c>
      <c r="BK248" s="124">
        <f t="shared" ref="BK248" si="3581">C248/C250</f>
        <v>0</v>
      </c>
      <c r="BL248" s="125">
        <f t="shared" ref="BL248" si="3582">D248/D250</f>
        <v>0</v>
      </c>
      <c r="BM248" s="126">
        <f t="shared" ref="BM248" si="3583">E248/E250</f>
        <v>0</v>
      </c>
      <c r="BN248" s="123">
        <f t="shared" ref="BN248" si="3584">F248/F250</f>
        <v>0</v>
      </c>
      <c r="BO248" s="124">
        <f t="shared" ref="BO248" si="3585">G248/G250</f>
        <v>0</v>
      </c>
      <c r="BP248" s="125">
        <f t="shared" ref="BP248" si="3586">H248/H250</f>
        <v>0</v>
      </c>
      <c r="BQ248" s="126">
        <f t="shared" ref="BQ248" si="3587">I248/I250</f>
        <v>0</v>
      </c>
      <c r="BR248" s="123">
        <f t="shared" ref="BR248" si="3588">J248/J250</f>
        <v>0</v>
      </c>
      <c r="BS248" s="124">
        <f t="shared" ref="BS248" si="3589">K248/K250</f>
        <v>0</v>
      </c>
      <c r="BT248" s="125">
        <f t="shared" ref="BT248" si="3590">L248/L250</f>
        <v>0</v>
      </c>
      <c r="BU248" s="123">
        <f t="shared" ref="BU248" si="3591">M248/M250</f>
        <v>0</v>
      </c>
      <c r="BV248" s="127">
        <f t="shared" ref="BV248" si="3592">N248/N250</f>
        <v>0</v>
      </c>
      <c r="BW248" s="128">
        <f t="shared" ref="BW248" si="3593">O248/O250</f>
        <v>0</v>
      </c>
      <c r="BX248" s="123">
        <f t="shared" ref="BX248" si="3594">P248/P250</f>
        <v>0</v>
      </c>
      <c r="BY248" s="124">
        <f t="shared" ref="BY248" si="3595">Q248/Q250</f>
        <v>0</v>
      </c>
      <c r="BZ248" s="125">
        <f t="shared" ref="BZ248" si="3596">R248/R250</f>
        <v>0</v>
      </c>
      <c r="CA248" s="126">
        <f t="shared" ref="CA248" si="3597">S248/S250</f>
        <v>0</v>
      </c>
      <c r="CB248" s="123">
        <f t="shared" ref="CB248" si="3598">T248/T250</f>
        <v>0</v>
      </c>
      <c r="CC248" s="124">
        <f t="shared" ref="CC248" si="3599">U248/U250</f>
        <v>0</v>
      </c>
      <c r="CD248" s="125">
        <f t="shared" ref="CD248" si="3600">V248/V250</f>
        <v>0</v>
      </c>
      <c r="CE248" s="126">
        <f t="shared" ref="CE248" si="3601">W248/W250</f>
        <v>0</v>
      </c>
      <c r="CF248" s="123">
        <f t="shared" ref="CF248" si="3602">X248/X250</f>
        <v>0</v>
      </c>
      <c r="CG248" s="124">
        <f t="shared" ref="CG248" si="3603">Y248/Y250</f>
        <v>0</v>
      </c>
      <c r="CH248" s="125">
        <f t="shared" ref="CH248" si="3604">Z248/Z250</f>
        <v>0</v>
      </c>
      <c r="CI248" s="123">
        <f t="shared" ref="CI248" si="3605">AA248/AA250</f>
        <v>0</v>
      </c>
      <c r="CJ248" s="129">
        <f t="shared" ref="CJ248" si="3606">AB248/AB250</f>
        <v>0</v>
      </c>
      <c r="CK248" s="130">
        <f t="shared" ref="CK248" si="3607">AC248/AC250</f>
        <v>0</v>
      </c>
    </row>
    <row r="249" spans="1:89" ht="13.8" thickBot="1" x14ac:dyDescent="0.3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62">
        <f t="shared" si="2977"/>
        <v>0</v>
      </c>
      <c r="AC249" s="165">
        <f t="shared" si="3008"/>
        <v>0</v>
      </c>
      <c r="BI249" s="131" t="s">
        <v>39</v>
      </c>
      <c r="BJ249" s="123">
        <f>B249/B250</f>
        <v>0</v>
      </c>
      <c r="BK249" s="124">
        <f t="shared" ref="BK249" si="3608">C249/C250</f>
        <v>0</v>
      </c>
      <c r="BL249" s="125">
        <f t="shared" ref="BL249" si="3609">D249/D250</f>
        <v>0</v>
      </c>
      <c r="BM249" s="126">
        <f t="shared" ref="BM249" si="3610">E249/E250</f>
        <v>0</v>
      </c>
      <c r="BN249" s="123">
        <f t="shared" ref="BN249" si="3611">F249/F250</f>
        <v>0</v>
      </c>
      <c r="BO249" s="124">
        <f t="shared" ref="BO249" si="3612">G249/G250</f>
        <v>0</v>
      </c>
      <c r="BP249" s="125">
        <f t="shared" ref="BP249" si="3613">H249/H250</f>
        <v>0</v>
      </c>
      <c r="BQ249" s="126">
        <f t="shared" ref="BQ249" si="3614">I249/I250</f>
        <v>0</v>
      </c>
      <c r="BR249" s="123">
        <f t="shared" ref="BR249" si="3615">J249/J250</f>
        <v>0</v>
      </c>
      <c r="BS249" s="124">
        <f t="shared" ref="BS249" si="3616">K249/K250</f>
        <v>0</v>
      </c>
      <c r="BT249" s="125">
        <f t="shared" ref="BT249" si="3617">L249/L250</f>
        <v>0</v>
      </c>
      <c r="BU249" s="123">
        <f t="shared" ref="BU249" si="3618">M249/M250</f>
        <v>0</v>
      </c>
      <c r="BV249" s="127">
        <f t="shared" ref="BV249" si="3619">N249/N250</f>
        <v>0</v>
      </c>
      <c r="BW249" s="128">
        <f t="shared" ref="BW249" si="3620">O249/O250</f>
        <v>0</v>
      </c>
      <c r="BX249" s="123">
        <f t="shared" ref="BX249" si="3621">P249/P250</f>
        <v>0</v>
      </c>
      <c r="BY249" s="124">
        <f t="shared" ref="BY249" si="3622">Q249/Q250</f>
        <v>0</v>
      </c>
      <c r="BZ249" s="125">
        <f t="shared" ref="BZ249" si="3623">R249/R250</f>
        <v>0</v>
      </c>
      <c r="CA249" s="126">
        <f t="shared" ref="CA249" si="3624">S249/S250</f>
        <v>0</v>
      </c>
      <c r="CB249" s="123">
        <f t="shared" ref="CB249" si="3625">T249/T250</f>
        <v>0</v>
      </c>
      <c r="CC249" s="124">
        <f t="shared" ref="CC249" si="3626">U249/U250</f>
        <v>0</v>
      </c>
      <c r="CD249" s="125">
        <f t="shared" ref="CD249" si="3627">V249/V250</f>
        <v>0</v>
      </c>
      <c r="CE249" s="126">
        <f t="shared" ref="CE249" si="3628">W249/W250</f>
        <v>0</v>
      </c>
      <c r="CF249" s="123">
        <f t="shared" ref="CF249" si="3629">X249/X250</f>
        <v>0</v>
      </c>
      <c r="CG249" s="124">
        <f t="shared" ref="CG249" si="3630">Y249/Y250</f>
        <v>0</v>
      </c>
      <c r="CH249" s="125">
        <f t="shared" ref="CH249" si="3631">Z249/Z250</f>
        <v>0</v>
      </c>
      <c r="CI249" s="123">
        <f t="shared" ref="CI249" si="3632">AA249/AA250</f>
        <v>0</v>
      </c>
      <c r="CJ249" s="129">
        <f t="shared" ref="CJ249" si="3633">AB249/AB250</f>
        <v>0</v>
      </c>
      <c r="CK249" s="130">
        <f t="shared" ref="CK249" si="3634">AC249/AC250</f>
        <v>0</v>
      </c>
    </row>
    <row r="250" spans="1:89" ht="14.4" thickTop="1" thickBot="1" x14ac:dyDescent="0.3">
      <c r="A250" s="251" t="s">
        <v>13</v>
      </c>
      <c r="B250" s="14">
        <f t="shared" ref="B250" si="3635">SUM(B227:B249)</f>
        <v>33549</v>
      </c>
      <c r="C250" s="1">
        <f t="shared" ref="C250" si="3636">SUM(C227:C249)</f>
        <v>33427</v>
      </c>
      <c r="D250" s="14">
        <f t="shared" ref="D250" si="3637">SUM(D227:D249)</f>
        <v>16502</v>
      </c>
      <c r="E250" s="1">
        <f t="shared" ref="E250" si="3638">SUM(E227:E249)</f>
        <v>14925</v>
      </c>
      <c r="F250" s="14">
        <f t="shared" ref="F250" si="3639">SUM(F227:F249)</f>
        <v>18255</v>
      </c>
      <c r="G250" s="1">
        <f t="shared" ref="G250" si="3640">SUM(G227:G249)</f>
        <v>18366</v>
      </c>
      <c r="H250" s="14">
        <f t="shared" ref="H250" si="3641">SUM(H227:H249)</f>
        <v>40596</v>
      </c>
      <c r="I250" s="1">
        <f t="shared" ref="I250" si="3642">SUM(I227:I249)</f>
        <v>44174</v>
      </c>
      <c r="J250" s="14">
        <f t="shared" ref="J250" si="3643">SUM(J227:J249)</f>
        <v>5812</v>
      </c>
      <c r="K250" s="1">
        <f t="shared" ref="K250" si="3644">SUM(K227:K249)</f>
        <v>6353</v>
      </c>
      <c r="L250" s="14">
        <f t="shared" ref="L250" si="3645">SUM(L227:L249)</f>
        <v>18522</v>
      </c>
      <c r="M250" s="1">
        <f t="shared" ref="M250" si="3646">SUM(M227:M249)</f>
        <v>21640</v>
      </c>
      <c r="N250" s="14">
        <f t="shared" ref="N250" si="3647">SUM(N227:N249)</f>
        <v>37979</v>
      </c>
      <c r="O250" s="1">
        <f t="shared" ref="O250" si="3648">SUM(O227:O249)</f>
        <v>36977</v>
      </c>
      <c r="P250" s="14">
        <f t="shared" ref="P250" si="3649">SUM(P227:P249)</f>
        <v>21275</v>
      </c>
      <c r="Q250" s="1">
        <f t="shared" ref="Q250" si="3650">SUM(Q227:Q249)</f>
        <v>17969</v>
      </c>
      <c r="R250" s="14">
        <f t="shared" ref="R250" si="3651">SUM(R227:R249)</f>
        <v>29243</v>
      </c>
      <c r="S250" s="1">
        <f t="shared" ref="S250" si="3652">SUM(S227:S249)</f>
        <v>26463</v>
      </c>
      <c r="T250" s="14">
        <f t="shared" ref="T250" si="3653">SUM(T227:T249)</f>
        <v>5268</v>
      </c>
      <c r="U250" s="1">
        <f t="shared" ref="U250" si="3654">SUM(U227:U249)</f>
        <v>5341</v>
      </c>
      <c r="V250" s="14">
        <f t="shared" ref="V250" si="3655">SUM(V227:V249)</f>
        <v>26293</v>
      </c>
      <c r="W250" s="1">
        <f t="shared" ref="W250" si="3656">SUM(W227:W249)</f>
        <v>33464</v>
      </c>
      <c r="X250" s="14">
        <f t="shared" ref="X250" si="3657">SUM(X227:X249)</f>
        <v>18804</v>
      </c>
      <c r="Y250" s="1">
        <f t="shared" ref="Y250" si="3658">SUM(Y227:Y249)</f>
        <v>9647</v>
      </c>
      <c r="Z250" s="14">
        <f t="shared" ref="Z250" si="3659">SUM(Z227:Z249)</f>
        <v>48698</v>
      </c>
      <c r="AA250" s="1">
        <f t="shared" ref="AA250" si="3660">SUM(AA227:AA249)</f>
        <v>50959</v>
      </c>
      <c r="AB250" s="166">
        <f t="shared" ref="AB250:AC250" si="3661">SUM(AB226:AB249)</f>
        <v>320796</v>
      </c>
      <c r="AC250" s="167">
        <f t="shared" si="3661"/>
        <v>319705</v>
      </c>
      <c r="BI250" s="251" t="s">
        <v>13</v>
      </c>
      <c r="BJ250" s="147">
        <f>SUM(BJ226:BJ249)</f>
        <v>0.99999999999999989</v>
      </c>
      <c r="BK250" s="148">
        <f t="shared" ref="BK250:CK250" si="3662">SUM(BK226:BK249)</f>
        <v>0.99999999999999989</v>
      </c>
      <c r="BL250" s="147">
        <f t="shared" si="3662"/>
        <v>1</v>
      </c>
      <c r="BM250" s="148">
        <f t="shared" si="3662"/>
        <v>1</v>
      </c>
      <c r="BN250" s="147">
        <f t="shared" si="3662"/>
        <v>1</v>
      </c>
      <c r="BO250" s="148">
        <f t="shared" si="3662"/>
        <v>0.99999999999999989</v>
      </c>
      <c r="BP250" s="147">
        <f t="shared" si="3662"/>
        <v>1</v>
      </c>
      <c r="BQ250" s="148">
        <f t="shared" si="3662"/>
        <v>1.0000000000000002</v>
      </c>
      <c r="BR250" s="147">
        <f t="shared" si="3662"/>
        <v>1</v>
      </c>
      <c r="BS250" s="148">
        <f t="shared" si="3662"/>
        <v>0.99999999999999989</v>
      </c>
      <c r="BT250" s="147">
        <f t="shared" si="3662"/>
        <v>0.99999999999999989</v>
      </c>
      <c r="BU250" s="148">
        <f t="shared" si="3662"/>
        <v>1.0000000000000002</v>
      </c>
      <c r="BV250" s="147">
        <f t="shared" si="3662"/>
        <v>1</v>
      </c>
      <c r="BW250" s="148">
        <f t="shared" si="3662"/>
        <v>1</v>
      </c>
      <c r="BX250" s="147">
        <f t="shared" si="3662"/>
        <v>1.0000000000000002</v>
      </c>
      <c r="BY250" s="148">
        <f t="shared" si="3662"/>
        <v>1</v>
      </c>
      <c r="BZ250" s="147">
        <f t="shared" si="3662"/>
        <v>0.99999999999999978</v>
      </c>
      <c r="CA250" s="148">
        <f t="shared" si="3662"/>
        <v>0.99999999999999978</v>
      </c>
      <c r="CB250" s="147">
        <f t="shared" si="3662"/>
        <v>0.99999999999999989</v>
      </c>
      <c r="CC250" s="148">
        <f t="shared" si="3662"/>
        <v>1</v>
      </c>
      <c r="CD250" s="147">
        <f t="shared" si="3662"/>
        <v>1</v>
      </c>
      <c r="CE250" s="148">
        <f t="shared" si="3662"/>
        <v>1</v>
      </c>
      <c r="CF250" s="147">
        <f t="shared" si="3662"/>
        <v>1</v>
      </c>
      <c r="CG250" s="148">
        <f t="shared" si="3662"/>
        <v>1</v>
      </c>
      <c r="CH250" s="147">
        <f t="shared" si="3662"/>
        <v>1</v>
      </c>
      <c r="CI250" s="148">
        <f t="shared" si="3662"/>
        <v>1</v>
      </c>
      <c r="CJ250" s="147">
        <f t="shared" si="3662"/>
        <v>0.99999999999999989</v>
      </c>
      <c r="CK250" s="148">
        <f t="shared" si="3662"/>
        <v>0.99999999999999989</v>
      </c>
    </row>
    <row r="251" spans="1:89" ht="13.8" thickTop="1" x14ac:dyDescent="0.25">
      <c r="A251" s="178"/>
    </row>
    <row r="253" spans="1:89" x14ac:dyDescent="0.25">
      <c r="A253" s="299">
        <f>+A222+1</f>
        <v>45269</v>
      </c>
      <c r="B253" s="299"/>
      <c r="C253" s="299"/>
      <c r="D253" s="299"/>
      <c r="BI253" s="298">
        <f>+BI222+1</f>
        <v>45269</v>
      </c>
      <c r="BJ253" s="298"/>
      <c r="BK253" s="298"/>
      <c r="BL253" s="298"/>
    </row>
    <row r="254" spans="1:89" ht="13.8" thickBot="1" x14ac:dyDescent="0.3">
      <c r="AE254" t="s">
        <v>84</v>
      </c>
    </row>
    <row r="255" spans="1:89" ht="14.4" thickTop="1" thickBot="1" x14ac:dyDescent="0.3">
      <c r="A255" s="290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0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0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35">
      <c r="A256" s="291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68" t="s">
        <v>14</v>
      </c>
      <c r="AC256" s="169" t="s">
        <v>15</v>
      </c>
      <c r="AE256" s="291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68" t="s">
        <v>14</v>
      </c>
      <c r="BG256" s="169" t="s">
        <v>15</v>
      </c>
      <c r="BI256" s="291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8" thickTop="1" x14ac:dyDescent="0.25">
      <c r="A257" s="119" t="s">
        <v>16</v>
      </c>
      <c r="B257" s="120"/>
      <c r="C257" s="177"/>
      <c r="D257" s="121"/>
      <c r="E257" s="172"/>
      <c r="F257" s="120"/>
      <c r="G257" s="122"/>
      <c r="H257" s="121"/>
      <c r="I257" s="172"/>
      <c r="J257" s="120"/>
      <c r="K257" s="122"/>
      <c r="L257" s="121"/>
      <c r="M257" s="120"/>
      <c r="N257" s="171"/>
      <c r="O257" s="173"/>
      <c r="P257" s="120"/>
      <c r="Q257" s="122"/>
      <c r="R257" s="121"/>
      <c r="S257" s="172"/>
      <c r="T257" s="120"/>
      <c r="U257" s="122"/>
      <c r="V257" s="121"/>
      <c r="W257" s="172"/>
      <c r="X257" s="120"/>
      <c r="Y257" s="122"/>
      <c r="Z257" s="21"/>
      <c r="AA257" s="176"/>
      <c r="AB257" s="162">
        <f t="shared" ref="AB257:AB280" si="3663">B257+D257+F257+H257+J257+L257+N257+P257+R257+T257+V257+X257+Z257</f>
        <v>0</v>
      </c>
      <c r="AC257" s="163">
        <f>C257+E257+G257+I257+K257+M257+O257+Q257+S257+U257+W257+Y257+AA257</f>
        <v>0</v>
      </c>
      <c r="AE257" s="254" t="str">
        <f>$AE$9</f>
        <v>07:00 - 07:59</v>
      </c>
      <c r="AF257" s="120">
        <f t="shared" ref="AF257:AO258" si="3664">SUMIF($A$9:$A$32,$AE257,B$257:B$280)</f>
        <v>2056</v>
      </c>
      <c r="AG257" s="177">
        <f t="shared" si="3664"/>
        <v>1637</v>
      </c>
      <c r="AH257" s="121">
        <f t="shared" si="3664"/>
        <v>1245</v>
      </c>
      <c r="AI257" s="172">
        <f t="shared" si="3664"/>
        <v>1129</v>
      </c>
      <c r="AJ257" s="120">
        <f t="shared" si="3664"/>
        <v>1735</v>
      </c>
      <c r="AK257" s="122">
        <f t="shared" si="3664"/>
        <v>1075</v>
      </c>
      <c r="AL257" s="121">
        <f t="shared" si="3664"/>
        <v>2391</v>
      </c>
      <c r="AM257" s="172">
        <f t="shared" si="3664"/>
        <v>2409</v>
      </c>
      <c r="AN257" s="120">
        <f t="shared" si="3664"/>
        <v>188</v>
      </c>
      <c r="AO257" s="122">
        <f t="shared" si="3664"/>
        <v>613</v>
      </c>
      <c r="AP257" s="121">
        <f t="shared" ref="AP257:AY258" si="3665">SUMIF($A$9:$A$32,$AE257,L$257:L$280)</f>
        <v>881</v>
      </c>
      <c r="AQ257" s="120">
        <f t="shared" si="3665"/>
        <v>1489</v>
      </c>
      <c r="AR257" s="171">
        <f t="shared" si="3665"/>
        <v>2550</v>
      </c>
      <c r="AS257" s="173">
        <f t="shared" si="3665"/>
        <v>2676</v>
      </c>
      <c r="AT257" s="120">
        <f t="shared" si="3665"/>
        <v>1318</v>
      </c>
      <c r="AU257" s="122">
        <f t="shared" si="3665"/>
        <v>1373</v>
      </c>
      <c r="AV257" s="121">
        <f t="shared" si="3665"/>
        <v>2258</v>
      </c>
      <c r="AW257" s="172">
        <f t="shared" si="3665"/>
        <v>1488</v>
      </c>
      <c r="AX257" s="120">
        <f t="shared" si="3665"/>
        <v>325</v>
      </c>
      <c r="AY257" s="122">
        <f t="shared" si="3665"/>
        <v>635</v>
      </c>
      <c r="AZ257" s="121">
        <f t="shared" ref="AZ257:BE258" si="3666">SUMIF($A$9:$A$32,$AE257,V$257:V$280)</f>
        <v>1231</v>
      </c>
      <c r="BA257" s="172">
        <f t="shared" si="3666"/>
        <v>1917</v>
      </c>
      <c r="BB257" s="120">
        <f t="shared" si="3666"/>
        <v>1326</v>
      </c>
      <c r="BC257" s="122">
        <f t="shared" si="3666"/>
        <v>1228</v>
      </c>
      <c r="BD257" s="21">
        <f t="shared" si="3666"/>
        <v>2841</v>
      </c>
      <c r="BE257" s="176">
        <f t="shared" si="3666"/>
        <v>2941</v>
      </c>
      <c r="BF257" s="162">
        <f>AF257+AH257+AJ257+AL257+AN257+AP257+AR257+AT257+AV257+AX257+AZ257+BB257+BD257</f>
        <v>20345</v>
      </c>
      <c r="BG257" s="163">
        <f>AG257+AI257+AK257+AM257+AO257+AQ257+AS257+AU257+AW257+AY257+BA257+BC257+BE257</f>
        <v>20610</v>
      </c>
      <c r="BI257" s="119" t="s">
        <v>16</v>
      </c>
      <c r="BJ257" s="123">
        <f>B257/B281</f>
        <v>0</v>
      </c>
      <c r="BK257" s="124">
        <f t="shared" ref="BK257" si="3667">C257/C281</f>
        <v>0</v>
      </c>
      <c r="BL257" s="125">
        <f t="shared" ref="BL257" si="3668">D257/D281</f>
        <v>0</v>
      </c>
      <c r="BM257" s="126">
        <f t="shared" ref="BM257" si="3669">E257/E281</f>
        <v>0</v>
      </c>
      <c r="BN257" s="123">
        <f t="shared" ref="BN257" si="3670">F257/F281</f>
        <v>0</v>
      </c>
      <c r="BO257" s="124">
        <f t="shared" ref="BO257" si="3671">G257/G281</f>
        <v>0</v>
      </c>
      <c r="BP257" s="125">
        <f t="shared" ref="BP257" si="3672">H257/H281</f>
        <v>0</v>
      </c>
      <c r="BQ257" s="126">
        <f t="shared" ref="BQ257" si="3673">I257/I281</f>
        <v>0</v>
      </c>
      <c r="BR257" s="123">
        <f t="shared" ref="BR257" si="3674">J257/J281</f>
        <v>0</v>
      </c>
      <c r="BS257" s="124">
        <f t="shared" ref="BS257" si="3675">K257/K281</f>
        <v>0</v>
      </c>
      <c r="BT257" s="125">
        <f t="shared" ref="BT257" si="3676">L257/L281</f>
        <v>0</v>
      </c>
      <c r="BU257" s="123">
        <f t="shared" ref="BU257" si="3677">M257/M281</f>
        <v>0</v>
      </c>
      <c r="BV257" s="127">
        <f t="shared" ref="BV257" si="3678">N257/N281</f>
        <v>0</v>
      </c>
      <c r="BW257" s="128">
        <f t="shared" ref="BW257" si="3679">O257/O281</f>
        <v>0</v>
      </c>
      <c r="BX257" s="123">
        <f t="shared" ref="BX257" si="3680">P257/P281</f>
        <v>0</v>
      </c>
      <c r="BY257" s="124">
        <f t="shared" ref="BY257" si="3681">Q257/Q281</f>
        <v>0</v>
      </c>
      <c r="BZ257" s="125">
        <f t="shared" ref="BZ257" si="3682">R257/R281</f>
        <v>0</v>
      </c>
      <c r="CA257" s="126">
        <f t="shared" ref="CA257" si="3683">S257/S281</f>
        <v>0</v>
      </c>
      <c r="CB257" s="123">
        <f t="shared" ref="CB257" si="3684">T257/T281</f>
        <v>0</v>
      </c>
      <c r="CC257" s="124">
        <f t="shared" ref="CC257" si="3685">U257/U281</f>
        <v>0</v>
      </c>
      <c r="CD257" s="125">
        <f t="shared" ref="CD257" si="3686">V257/V281</f>
        <v>0</v>
      </c>
      <c r="CE257" s="126">
        <f t="shared" ref="CE257" si="3687">W257/W281</f>
        <v>0</v>
      </c>
      <c r="CF257" s="123">
        <f t="shared" ref="CF257" si="3688">X257/X281</f>
        <v>0</v>
      </c>
      <c r="CG257" s="124">
        <f t="shared" ref="CG257" si="3689">Y257/Y281</f>
        <v>0</v>
      </c>
      <c r="CH257" s="125">
        <f t="shared" ref="CH257" si="3690">Z257/Z281</f>
        <v>0</v>
      </c>
      <c r="CI257" s="123">
        <f t="shared" ref="CI257" si="3691">AA257/AA281</f>
        <v>0</v>
      </c>
      <c r="CJ257" s="129">
        <f t="shared" ref="CJ257" si="3692">AB257/AB281</f>
        <v>0</v>
      </c>
      <c r="CK257" s="130">
        <f t="shared" ref="CK257" si="3693">AC257/AC281</f>
        <v>0</v>
      </c>
    </row>
    <row r="258" spans="1:89" x14ac:dyDescent="0.25">
      <c r="A258" s="131" t="s">
        <v>17</v>
      </c>
      <c r="B258" s="180">
        <v>358</v>
      </c>
      <c r="C258" s="181">
        <v>0</v>
      </c>
      <c r="D258" s="182">
        <v>364</v>
      </c>
      <c r="E258" s="183">
        <v>0</v>
      </c>
      <c r="F258" s="180">
        <v>518</v>
      </c>
      <c r="G258" s="184">
        <v>6</v>
      </c>
      <c r="H258" s="182">
        <v>463</v>
      </c>
      <c r="I258" s="183">
        <v>36</v>
      </c>
      <c r="J258" s="180">
        <v>13</v>
      </c>
      <c r="K258" s="184">
        <v>25</v>
      </c>
      <c r="L258" s="182">
        <v>31</v>
      </c>
      <c r="M258" s="180">
        <v>73</v>
      </c>
      <c r="N258" s="185">
        <v>215</v>
      </c>
      <c r="O258" s="186">
        <v>158</v>
      </c>
      <c r="P258" s="180">
        <v>73</v>
      </c>
      <c r="Q258" s="184">
        <v>54</v>
      </c>
      <c r="R258" s="182">
        <v>59</v>
      </c>
      <c r="S258" s="183">
        <v>87</v>
      </c>
      <c r="T258" s="180">
        <v>3</v>
      </c>
      <c r="U258" s="184">
        <v>15</v>
      </c>
      <c r="V258" s="182">
        <v>20</v>
      </c>
      <c r="W258" s="183">
        <v>27</v>
      </c>
      <c r="X258" s="180">
        <v>7</v>
      </c>
      <c r="Y258" s="184">
        <v>0</v>
      </c>
      <c r="Z258" s="182">
        <v>0</v>
      </c>
      <c r="AA258" s="180">
        <v>0</v>
      </c>
      <c r="AB258" s="162">
        <f t="shared" si="3663"/>
        <v>2124</v>
      </c>
      <c r="AC258" s="165">
        <f t="shared" ref="AC258:AC280" si="3694">SUM(C258,E258,G258,I258,K258,M258,O258,Q258,S258,U258,W258,Y258,AA258)</f>
        <v>481</v>
      </c>
      <c r="AE258" s="256" t="str">
        <f>$AE$10</f>
        <v>08:00 - 08:59</v>
      </c>
      <c r="AF258" s="120">
        <f t="shared" si="3664"/>
        <v>2065</v>
      </c>
      <c r="AG258" s="181">
        <f t="shared" si="3664"/>
        <v>1306</v>
      </c>
      <c r="AH258" s="182">
        <f t="shared" si="3664"/>
        <v>1151</v>
      </c>
      <c r="AI258" s="183">
        <f t="shared" si="3664"/>
        <v>886</v>
      </c>
      <c r="AJ258" s="180">
        <f t="shared" si="3664"/>
        <v>1283</v>
      </c>
      <c r="AK258" s="184">
        <f t="shared" si="3664"/>
        <v>899</v>
      </c>
      <c r="AL258" s="182">
        <f t="shared" si="3664"/>
        <v>2535</v>
      </c>
      <c r="AM258" s="183">
        <f t="shared" si="3664"/>
        <v>2213</v>
      </c>
      <c r="AN258" s="180">
        <f t="shared" si="3664"/>
        <v>207</v>
      </c>
      <c r="AO258" s="184">
        <f t="shared" si="3664"/>
        <v>543</v>
      </c>
      <c r="AP258" s="182">
        <f t="shared" si="3665"/>
        <v>754</v>
      </c>
      <c r="AQ258" s="180">
        <f t="shared" si="3665"/>
        <v>1494</v>
      </c>
      <c r="AR258" s="185">
        <f t="shared" si="3665"/>
        <v>2113</v>
      </c>
      <c r="AS258" s="186">
        <f t="shared" si="3665"/>
        <v>2464</v>
      </c>
      <c r="AT258" s="180">
        <f t="shared" si="3665"/>
        <v>1286</v>
      </c>
      <c r="AU258" s="184">
        <f t="shared" si="3665"/>
        <v>1154</v>
      </c>
      <c r="AV258" s="182">
        <f t="shared" si="3665"/>
        <v>1952</v>
      </c>
      <c r="AW258" s="183">
        <f t="shared" si="3665"/>
        <v>1448</v>
      </c>
      <c r="AX258" s="180">
        <f t="shared" si="3665"/>
        <v>293</v>
      </c>
      <c r="AY258" s="184">
        <f t="shared" si="3665"/>
        <v>444</v>
      </c>
      <c r="AZ258" s="182">
        <f t="shared" si="3666"/>
        <v>1070</v>
      </c>
      <c r="BA258" s="183">
        <f t="shared" si="3666"/>
        <v>2084</v>
      </c>
      <c r="BB258" s="180">
        <f t="shared" si="3666"/>
        <v>1214</v>
      </c>
      <c r="BC258" s="184">
        <f t="shared" si="3666"/>
        <v>937</v>
      </c>
      <c r="BD258" s="182">
        <f t="shared" si="3666"/>
        <v>2868</v>
      </c>
      <c r="BE258" s="180">
        <f t="shared" si="3666"/>
        <v>2897</v>
      </c>
      <c r="BF258" s="164">
        <f>SUM(AF258,AH258,AJ258,AL258,AN258,AP258,AR258,AT258,AV258,AX258,AZ258,BB258,BD258)</f>
        <v>18791</v>
      </c>
      <c r="BG258" s="165">
        <f>SUM(AG258,AI258,AK258,AM258,AO258,AQ258,AS258,AU258,AW258,AY258,BA258,BC258,BE258)</f>
        <v>18769</v>
      </c>
      <c r="BI258" s="131" t="s">
        <v>17</v>
      </c>
      <c r="BJ258" s="123">
        <f>B258/B281</f>
        <v>1.0798093744344574E-2</v>
      </c>
      <c r="BK258" s="124">
        <f t="shared" ref="BK258" si="3695">C258/C281</f>
        <v>0</v>
      </c>
      <c r="BL258" s="125">
        <f t="shared" ref="BL258" si="3696">D258/D281</f>
        <v>2.0655998184088073E-2</v>
      </c>
      <c r="BM258" s="126">
        <f t="shared" ref="BM258" si="3697">E258/E281</f>
        <v>0</v>
      </c>
      <c r="BN258" s="123">
        <f t="shared" ref="BN258" si="3698">F258/F281</f>
        <v>2.545579635362917E-2</v>
      </c>
      <c r="BO258" s="124">
        <f t="shared" ref="BO258" si="3699">G258/G281</f>
        <v>2.6123301985370953E-4</v>
      </c>
      <c r="BP258" s="125">
        <f t="shared" ref="BP258" si="3700">H258/H281</f>
        <v>1.0965587476020179E-2</v>
      </c>
      <c r="BQ258" s="126">
        <f t="shared" ref="BQ258" si="3701">I258/I281</f>
        <v>7.4324882318936331E-4</v>
      </c>
      <c r="BR258" s="123">
        <f t="shared" ref="BR258" si="3702">J258/J281</f>
        <v>2.0009235031553025E-3</v>
      </c>
      <c r="BS258" s="124">
        <f t="shared" ref="BS258" si="3703">K258/K281</f>
        <v>3.6710719530102789E-3</v>
      </c>
      <c r="BT258" s="125">
        <f t="shared" ref="BT258" si="3704">L258/L281</f>
        <v>1.638477801268499E-3</v>
      </c>
      <c r="BU258" s="123">
        <f t="shared" ref="BU258" si="3705">M258/M281</f>
        <v>3.460371634433068E-3</v>
      </c>
      <c r="BV258" s="127">
        <f t="shared" ref="BV258" si="3706">N258/N281</f>
        <v>5.1932367149758454E-3</v>
      </c>
      <c r="BW258" s="128">
        <f t="shared" ref="BW258" si="3707">O258/O281</f>
        <v>4.0184134896614869E-3</v>
      </c>
      <c r="BX258" s="123">
        <f t="shared" ref="BX258" si="3708">P258/P281</f>
        <v>3.2352419783726288E-3</v>
      </c>
      <c r="BY258" s="124">
        <f t="shared" ref="BY258" si="3709">Q258/Q281</f>
        <v>2.8340505930513279E-3</v>
      </c>
      <c r="BZ258" s="125">
        <f t="shared" ref="BZ258" si="3710">R258/R281</f>
        <v>1.8585018585018584E-3</v>
      </c>
      <c r="CA258" s="126">
        <f t="shared" ref="CA258" si="3711">S258/S281</f>
        <v>3.0367552096059198E-3</v>
      </c>
      <c r="CB258" s="123">
        <f t="shared" ref="CB258" si="3712">T258/T281</f>
        <v>5.3667262969588547E-4</v>
      </c>
      <c r="CC258" s="124">
        <f t="shared" ref="CC258" si="3713">U258/U281</f>
        <v>2.7700831024930748E-3</v>
      </c>
      <c r="CD258" s="125">
        <f t="shared" ref="CD258" si="3714">V258/V281</f>
        <v>7.4388157405341066E-4</v>
      </c>
      <c r="CE258" s="126">
        <f t="shared" ref="CE258" si="3715">W258/W281</f>
        <v>7.9353416605437179E-4</v>
      </c>
      <c r="CF258" s="123">
        <f t="shared" ref="CF258" si="3716">X258/X281</f>
        <v>3.1072443181818181E-4</v>
      </c>
      <c r="CG258" s="124">
        <f t="shared" ref="CG258" si="3717">Y258/Y281</f>
        <v>0</v>
      </c>
      <c r="CH258" s="125">
        <f t="shared" ref="CH258" si="3718">Z258/Z281</f>
        <v>0</v>
      </c>
      <c r="CI258" s="123">
        <f t="shared" ref="CI258" si="3719">AA258/AA281</f>
        <v>0</v>
      </c>
      <c r="CJ258" s="129">
        <f t="shared" ref="CJ258" si="3720">AB258/AB281</f>
        <v>6.2193461487782377E-3</v>
      </c>
      <c r="CK258" s="130">
        <f t="shared" ref="CK258" si="3721">AC258/AC281</f>
        <v>1.4129521593786536E-3</v>
      </c>
    </row>
    <row r="259" spans="1:89" ht="13.8" thickBot="1" x14ac:dyDescent="0.3">
      <c r="A259" s="139" t="s">
        <v>18</v>
      </c>
      <c r="B259" s="187">
        <v>1306</v>
      </c>
      <c r="C259" s="188">
        <v>518</v>
      </c>
      <c r="D259" s="189">
        <v>1061</v>
      </c>
      <c r="E259" s="190">
        <v>270</v>
      </c>
      <c r="F259" s="187">
        <v>1657</v>
      </c>
      <c r="G259" s="191">
        <v>415</v>
      </c>
      <c r="H259" s="189">
        <v>1823</v>
      </c>
      <c r="I259" s="190">
        <v>790</v>
      </c>
      <c r="J259" s="187">
        <v>68</v>
      </c>
      <c r="K259" s="191">
        <v>318</v>
      </c>
      <c r="L259" s="189">
        <v>385</v>
      </c>
      <c r="M259" s="187">
        <v>907</v>
      </c>
      <c r="N259" s="192">
        <v>1335</v>
      </c>
      <c r="O259" s="193">
        <v>1528</v>
      </c>
      <c r="P259" s="187">
        <v>658</v>
      </c>
      <c r="Q259" s="191">
        <v>817</v>
      </c>
      <c r="R259" s="189">
        <v>1090</v>
      </c>
      <c r="S259" s="190">
        <v>963</v>
      </c>
      <c r="T259" s="187">
        <v>71</v>
      </c>
      <c r="U259" s="191">
        <v>466</v>
      </c>
      <c r="V259" s="189">
        <v>482</v>
      </c>
      <c r="W259" s="190">
        <v>1018</v>
      </c>
      <c r="X259" s="187">
        <v>794</v>
      </c>
      <c r="Y259" s="191">
        <v>680</v>
      </c>
      <c r="Z259" s="189">
        <v>2146</v>
      </c>
      <c r="AA259" s="187">
        <v>1498</v>
      </c>
      <c r="AB259" s="162">
        <f t="shared" si="3663"/>
        <v>12876</v>
      </c>
      <c r="AC259" s="165">
        <f t="shared" si="3694"/>
        <v>10188</v>
      </c>
      <c r="AE259" s="254"/>
      <c r="AF259" s="120"/>
      <c r="AG259" s="188"/>
      <c r="AH259" s="189"/>
      <c r="AI259" s="190"/>
      <c r="AJ259" s="187"/>
      <c r="AK259" s="191"/>
      <c r="AL259" s="189"/>
      <c r="AM259" s="190"/>
      <c r="AN259" s="187"/>
      <c r="AO259" s="191"/>
      <c r="AP259" s="189"/>
      <c r="AQ259" s="187"/>
      <c r="AR259" s="192"/>
      <c r="AS259" s="193"/>
      <c r="AT259" s="187"/>
      <c r="AU259" s="191"/>
      <c r="AV259" s="189"/>
      <c r="AW259" s="190"/>
      <c r="AX259" s="187"/>
      <c r="AY259" s="191"/>
      <c r="AZ259" s="189"/>
      <c r="BA259" s="190"/>
      <c r="BB259" s="187"/>
      <c r="BC259" s="191"/>
      <c r="BD259" s="189"/>
      <c r="BE259" s="187"/>
      <c r="BF259" s="164"/>
      <c r="BG259" s="165"/>
      <c r="BI259" s="139" t="s">
        <v>18</v>
      </c>
      <c r="BJ259" s="123">
        <f>B259/B281</f>
        <v>3.9391928575737464E-2</v>
      </c>
      <c r="BK259" s="124">
        <f t="shared" ref="BK259" si="3722">C259/C281</f>
        <v>1.5109088787772722E-2</v>
      </c>
      <c r="BL259" s="125">
        <f t="shared" ref="BL259" si="3723">D259/D281</f>
        <v>6.0208829871751218E-2</v>
      </c>
      <c r="BM259" s="126">
        <f t="shared" ref="BM259" si="3724">E259/E281</f>
        <v>1.7027180425048874E-2</v>
      </c>
      <c r="BN259" s="123">
        <f t="shared" ref="BN259" si="3725">F259/F281</f>
        <v>8.1429062853211456E-2</v>
      </c>
      <c r="BO259" s="124">
        <f t="shared" ref="BO259" si="3726">G259/G281</f>
        <v>1.8068617206548242E-2</v>
      </c>
      <c r="BP259" s="125">
        <f t="shared" ref="BP259" si="3727">H259/H281</f>
        <v>4.3175520450939059E-2</v>
      </c>
      <c r="BQ259" s="126">
        <f t="shared" ref="BQ259" si="3728">I259/I281</f>
        <v>1.6310182508877693E-2</v>
      </c>
      <c r="BR259" s="123">
        <f t="shared" ref="BR259" si="3729">J259/J281</f>
        <v>1.0466369093427736E-2</v>
      </c>
      <c r="BS259" s="124">
        <f t="shared" ref="BS259" si="3730">K259/K281</f>
        <v>4.6696035242290747E-2</v>
      </c>
      <c r="BT259" s="125">
        <f t="shared" ref="BT259" si="3731">L259/L281</f>
        <v>2.0348837209302327E-2</v>
      </c>
      <c r="BU259" s="123">
        <f t="shared" ref="BU259" si="3732">M259/M281</f>
        <v>4.2993932499051951E-2</v>
      </c>
      <c r="BV259" s="127">
        <f t="shared" ref="BV259" si="3733">N259/N281</f>
        <v>3.2246376811594202E-2</v>
      </c>
      <c r="BW259" s="128">
        <f t="shared" ref="BW259" si="3734">O259/O281</f>
        <v>3.8861619064574381E-2</v>
      </c>
      <c r="BX259" s="123">
        <f t="shared" ref="BX259" si="3735">P259/P281</f>
        <v>2.9161496188619039E-2</v>
      </c>
      <c r="BY259" s="124">
        <f t="shared" ref="BY259" si="3736">Q259/Q281</f>
        <v>4.2878135824498793E-2</v>
      </c>
      <c r="BZ259" s="125">
        <f t="shared" ref="BZ259" si="3737">R259/R281</f>
        <v>3.4335034335034334E-2</v>
      </c>
      <c r="CA259" s="126">
        <f t="shared" ref="CA259" si="3738">S259/S281</f>
        <v>3.3613738699431045E-2</v>
      </c>
      <c r="CB259" s="123">
        <f t="shared" ref="CB259" si="3739">T259/T281</f>
        <v>1.2701252236135958E-2</v>
      </c>
      <c r="CC259" s="124">
        <f t="shared" ref="CC259" si="3740">U259/U281</f>
        <v>8.6057248384118185E-2</v>
      </c>
      <c r="CD259" s="125">
        <f t="shared" ref="CD259" si="3741">V259/V281</f>
        <v>1.7927545934687199E-2</v>
      </c>
      <c r="CE259" s="126">
        <f t="shared" ref="CE259" si="3742">W259/W281</f>
        <v>2.9919177075679648E-2</v>
      </c>
      <c r="CF259" s="123">
        <f t="shared" ref="CF259" si="3743">X259/X281</f>
        <v>3.5245028409090912E-2</v>
      </c>
      <c r="CG259" s="124">
        <f t="shared" ref="CG259" si="3744">Y259/Y281</f>
        <v>6.2986291218969995E-2</v>
      </c>
      <c r="CH259" s="125">
        <f t="shared" ref="CH259" si="3745">Z259/Z281</f>
        <v>4.1240679529556463E-2</v>
      </c>
      <c r="CI259" s="123">
        <f t="shared" ref="CI259" si="3746">AA259/AA281</f>
        <v>2.7888965427363951E-2</v>
      </c>
      <c r="CJ259" s="129">
        <f t="shared" ref="CJ259" si="3747">AB259/AB281</f>
        <v>3.7702589930164121E-2</v>
      </c>
      <c r="CK259" s="130">
        <f t="shared" ref="CK259" si="3748">AC259/AC281</f>
        <v>2.992756049844017E-2</v>
      </c>
    </row>
    <row r="260" spans="1:89" ht="14.4" thickTop="1" thickBot="1" x14ac:dyDescent="0.3">
      <c r="A260" s="131" t="s">
        <v>19</v>
      </c>
      <c r="B260" s="180">
        <v>1846</v>
      </c>
      <c r="C260" s="181">
        <v>1416</v>
      </c>
      <c r="D260" s="182">
        <v>1256</v>
      </c>
      <c r="E260" s="183">
        <v>755</v>
      </c>
      <c r="F260" s="180">
        <v>1879</v>
      </c>
      <c r="G260" s="184">
        <v>948</v>
      </c>
      <c r="H260" s="182">
        <v>2453</v>
      </c>
      <c r="I260" s="183">
        <v>1889</v>
      </c>
      <c r="J260" s="180">
        <v>121</v>
      </c>
      <c r="K260" s="184">
        <v>524</v>
      </c>
      <c r="L260" s="182">
        <v>887</v>
      </c>
      <c r="M260" s="180">
        <v>1500</v>
      </c>
      <c r="N260" s="185">
        <v>2295</v>
      </c>
      <c r="O260" s="186">
        <v>2213</v>
      </c>
      <c r="P260" s="180">
        <v>1443</v>
      </c>
      <c r="Q260" s="184">
        <v>1391</v>
      </c>
      <c r="R260" s="182">
        <v>1949</v>
      </c>
      <c r="S260" s="183">
        <v>1480</v>
      </c>
      <c r="T260" s="180">
        <v>260</v>
      </c>
      <c r="U260" s="184">
        <v>593</v>
      </c>
      <c r="V260" s="182">
        <v>1035</v>
      </c>
      <c r="W260" s="183">
        <v>1789</v>
      </c>
      <c r="X260" s="180">
        <v>1454</v>
      </c>
      <c r="Y260" s="184">
        <v>836</v>
      </c>
      <c r="Z260" s="182">
        <v>2579</v>
      </c>
      <c r="AA260" s="180">
        <v>2649</v>
      </c>
      <c r="AB260" s="162">
        <f t="shared" si="3663"/>
        <v>19457</v>
      </c>
      <c r="AC260" s="165">
        <f t="shared" si="3694"/>
        <v>17983</v>
      </c>
      <c r="AE260" s="251" t="s">
        <v>13</v>
      </c>
      <c r="AF260" s="14">
        <f t="shared" ref="AF260:BG260" si="3749">SUM(AF257:AF259)</f>
        <v>4121</v>
      </c>
      <c r="AG260" s="1">
        <f t="shared" si="3749"/>
        <v>2943</v>
      </c>
      <c r="AH260" s="14">
        <f t="shared" si="3749"/>
        <v>2396</v>
      </c>
      <c r="AI260" s="1">
        <f t="shared" si="3749"/>
        <v>2015</v>
      </c>
      <c r="AJ260" s="14">
        <f t="shared" si="3749"/>
        <v>3018</v>
      </c>
      <c r="AK260" s="1">
        <f t="shared" si="3749"/>
        <v>1974</v>
      </c>
      <c r="AL260" s="14">
        <f t="shared" si="3749"/>
        <v>4926</v>
      </c>
      <c r="AM260" s="1">
        <f t="shared" si="3749"/>
        <v>4622</v>
      </c>
      <c r="AN260" s="14">
        <f t="shared" si="3749"/>
        <v>395</v>
      </c>
      <c r="AO260" s="1">
        <f t="shared" si="3749"/>
        <v>1156</v>
      </c>
      <c r="AP260" s="14">
        <f t="shared" si="3749"/>
        <v>1635</v>
      </c>
      <c r="AQ260" s="1">
        <f t="shared" si="3749"/>
        <v>2983</v>
      </c>
      <c r="AR260" s="14">
        <f t="shared" si="3749"/>
        <v>4663</v>
      </c>
      <c r="AS260" s="1">
        <f t="shared" si="3749"/>
        <v>5140</v>
      </c>
      <c r="AT260" s="14">
        <f t="shared" si="3749"/>
        <v>2604</v>
      </c>
      <c r="AU260" s="1">
        <f t="shared" si="3749"/>
        <v>2527</v>
      </c>
      <c r="AV260" s="14">
        <f t="shared" si="3749"/>
        <v>4210</v>
      </c>
      <c r="AW260" s="1">
        <f t="shared" si="3749"/>
        <v>2936</v>
      </c>
      <c r="AX260" s="14">
        <f t="shared" si="3749"/>
        <v>618</v>
      </c>
      <c r="AY260" s="1">
        <f t="shared" si="3749"/>
        <v>1079</v>
      </c>
      <c r="AZ260" s="14">
        <f t="shared" si="3749"/>
        <v>2301</v>
      </c>
      <c r="BA260" s="1">
        <f t="shared" si="3749"/>
        <v>4001</v>
      </c>
      <c r="BB260" s="14">
        <f t="shared" si="3749"/>
        <v>2540</v>
      </c>
      <c r="BC260" s="1">
        <f t="shared" si="3749"/>
        <v>2165</v>
      </c>
      <c r="BD260" s="14">
        <f t="shared" si="3749"/>
        <v>5709</v>
      </c>
      <c r="BE260" s="1">
        <f t="shared" si="3749"/>
        <v>5838</v>
      </c>
      <c r="BF260" s="166">
        <f t="shared" si="3749"/>
        <v>39136</v>
      </c>
      <c r="BG260" s="167">
        <f t="shared" si="3749"/>
        <v>39379</v>
      </c>
      <c r="BI260" s="131" t="s">
        <v>19</v>
      </c>
      <c r="BJ260" s="123">
        <f>B260/B281</f>
        <v>5.5679556011341017E-2</v>
      </c>
      <c r="BK260" s="124">
        <f t="shared" ref="BK260" si="3750">C260/C281</f>
        <v>4.130206510325516E-2</v>
      </c>
      <c r="BL260" s="125">
        <f t="shared" ref="BL260" si="3751">D260/D281</f>
        <v>7.127454318465555E-2</v>
      </c>
      <c r="BM260" s="126">
        <f t="shared" ref="BM260" si="3752">E260/E281</f>
        <v>4.7613041558932964E-2</v>
      </c>
      <c r="BN260" s="123">
        <f t="shared" ref="BN260" si="3753">F260/F281</f>
        <v>9.233868986190967E-2</v>
      </c>
      <c r="BO260" s="124">
        <f t="shared" ref="BO260" si="3754">G260/G281</f>
        <v>4.1274817136886105E-2</v>
      </c>
      <c r="BP260" s="125">
        <f t="shared" ref="BP260" si="3755">H260/H281</f>
        <v>5.8096298226085308E-2</v>
      </c>
      <c r="BQ260" s="126">
        <f t="shared" ref="BQ260" si="3756">I260/I281</f>
        <v>3.8999917416797425E-2</v>
      </c>
      <c r="BR260" s="123">
        <f t="shared" ref="BR260" si="3757">J260/J281</f>
        <v>1.8623980298599352E-2</v>
      </c>
      <c r="BS260" s="124">
        <f t="shared" ref="BS260" si="3758">K260/K281</f>
        <v>7.6945668135095444E-2</v>
      </c>
      <c r="BT260" s="125">
        <f t="shared" ref="BT260" si="3759">L260/L281</f>
        <v>4.6881606765327696E-2</v>
      </c>
      <c r="BU260" s="123">
        <f t="shared" ref="BU260" si="3760">M260/M281</f>
        <v>7.1103526734926051E-2</v>
      </c>
      <c r="BV260" s="127">
        <f t="shared" ref="BV260" si="3761">N260/N281</f>
        <v>5.5434782608695651E-2</v>
      </c>
      <c r="BW260" s="128">
        <f t="shared" ref="BW260" si="3762">O260/O281</f>
        <v>5.6283221852030822E-2</v>
      </c>
      <c r="BX260" s="123">
        <f t="shared" ref="BX260" si="3763">P260/P281</f>
        <v>6.3951427051941151E-2</v>
      </c>
      <c r="BY260" s="124">
        <f t="shared" ref="BY260" si="3764">Q260/Q281</f>
        <v>7.3003043980266608E-2</v>
      </c>
      <c r="BZ260" s="125">
        <f t="shared" ref="BZ260" si="3765">R260/R281</f>
        <v>6.1393561393561391E-2</v>
      </c>
      <c r="CA260" s="126">
        <f t="shared" ref="CA260" si="3766">S260/S281</f>
        <v>5.1659743795594959E-2</v>
      </c>
      <c r="CB260" s="123">
        <f t="shared" ref="CB260" si="3767">T260/T281</f>
        <v>4.6511627906976744E-2</v>
      </c>
      <c r="CC260" s="124">
        <f t="shared" ref="CC260" si="3768">U260/U281</f>
        <v>0.10951061865189289</v>
      </c>
      <c r="CD260" s="125">
        <f t="shared" ref="CD260" si="3769">V260/V281</f>
        <v>3.8495871457264005E-2</v>
      </c>
      <c r="CE260" s="126">
        <f t="shared" ref="CE260" si="3770">W260/W281</f>
        <v>5.2578986039676708E-2</v>
      </c>
      <c r="CF260" s="123">
        <f t="shared" ref="CF260" si="3771">X260/X281</f>
        <v>6.4541903409090912E-2</v>
      </c>
      <c r="CG260" s="124">
        <f t="shared" ref="CG260" si="3772">Y260/Y281</f>
        <v>7.7436087439792523E-2</v>
      </c>
      <c r="CH260" s="125">
        <f t="shared" ref="CH260" si="3773">Z260/Z281</f>
        <v>4.9561841801829501E-2</v>
      </c>
      <c r="CI260" s="123">
        <f t="shared" ref="CI260" si="3774">AA260/AA281</f>
        <v>4.931766983784186E-2</v>
      </c>
      <c r="CJ260" s="129">
        <f t="shared" ref="CJ260" si="3775">AB260/AB281</f>
        <v>5.6972607352532102E-2</v>
      </c>
      <c r="CK260" s="130">
        <f t="shared" ref="CK260" si="3776">AC260/AC281</f>
        <v>5.282561056570962E-2</v>
      </c>
    </row>
    <row r="261" spans="1:89" ht="13.8" thickTop="1" x14ac:dyDescent="0.25">
      <c r="A261" s="139" t="s">
        <v>20</v>
      </c>
      <c r="B261" s="266">
        <v>2056</v>
      </c>
      <c r="C261" s="267">
        <v>1637</v>
      </c>
      <c r="D261" s="268">
        <v>1245</v>
      </c>
      <c r="E261" s="269">
        <v>1129</v>
      </c>
      <c r="F261" s="266">
        <v>1735</v>
      </c>
      <c r="G261" s="270">
        <v>1075</v>
      </c>
      <c r="H261" s="268">
        <v>2391</v>
      </c>
      <c r="I261" s="269">
        <v>2409</v>
      </c>
      <c r="J261" s="266">
        <v>188</v>
      </c>
      <c r="K261" s="270">
        <v>613</v>
      </c>
      <c r="L261" s="268">
        <v>881</v>
      </c>
      <c r="M261" s="266">
        <v>1489</v>
      </c>
      <c r="N261" s="271">
        <v>2550</v>
      </c>
      <c r="O261" s="272">
        <v>2676</v>
      </c>
      <c r="P261" s="266">
        <v>1318</v>
      </c>
      <c r="Q261" s="270">
        <v>1373</v>
      </c>
      <c r="R261" s="268">
        <v>2258</v>
      </c>
      <c r="S261" s="269">
        <v>1488</v>
      </c>
      <c r="T261" s="266">
        <v>325</v>
      </c>
      <c r="U261" s="270">
        <v>635</v>
      </c>
      <c r="V261" s="268">
        <v>1231</v>
      </c>
      <c r="W261" s="269">
        <v>1917</v>
      </c>
      <c r="X261" s="266">
        <v>1326</v>
      </c>
      <c r="Y261" s="270">
        <v>1228</v>
      </c>
      <c r="Z261" s="268">
        <v>2841</v>
      </c>
      <c r="AA261" s="266">
        <v>2941</v>
      </c>
      <c r="AB261" s="162">
        <f t="shared" si="3663"/>
        <v>20345</v>
      </c>
      <c r="AC261" s="165">
        <f t="shared" si="3694"/>
        <v>20610</v>
      </c>
      <c r="BI261" s="139" t="s">
        <v>20</v>
      </c>
      <c r="BJ261" s="123">
        <f>B261/B281</f>
        <v>6.2013633347409058E-2</v>
      </c>
      <c r="BK261" s="124">
        <f t="shared" ref="BK261" si="3777">C261/C281</f>
        <v>4.7748220744370552E-2</v>
      </c>
      <c r="BL261" s="125">
        <f t="shared" ref="BL261" si="3778">D261/D281</f>
        <v>7.0650323459312228E-2</v>
      </c>
      <c r="BM261" s="126">
        <f t="shared" ref="BM261" si="3779">E261/E281</f>
        <v>7.1198839629185842E-2</v>
      </c>
      <c r="BN261" s="123">
        <f t="shared" ref="BN261" si="3780">F261/F281</f>
        <v>8.5262175045456773E-2</v>
      </c>
      <c r="BO261" s="124">
        <f t="shared" ref="BO261" si="3781">G261/G281</f>
        <v>4.6804249390456285E-2</v>
      </c>
      <c r="BP261" s="125">
        <f t="shared" ref="BP261" si="3782">H261/H281</f>
        <v>5.6627904222816945E-2</v>
      </c>
      <c r="BQ261" s="126">
        <f t="shared" ref="BQ261" si="3783">I261/I281</f>
        <v>4.9735733751754892E-2</v>
      </c>
      <c r="BR261" s="123">
        <f t="shared" ref="BR261" si="3784">J261/J281</f>
        <v>2.8936432199476683E-2</v>
      </c>
      <c r="BS261" s="124">
        <f t="shared" ref="BS261" si="3785">K261/K281</f>
        <v>9.0014684287812036E-2</v>
      </c>
      <c r="BT261" s="125">
        <f t="shared" ref="BT261" si="3786">L261/L281</f>
        <v>4.6564482029598307E-2</v>
      </c>
      <c r="BU261" s="123">
        <f t="shared" ref="BU261" si="3787">M261/M281</f>
        <v>7.0582100872203263E-2</v>
      </c>
      <c r="BV261" s="127">
        <f t="shared" ref="BV261" si="3788">N261/N281</f>
        <v>6.1594202898550728E-2</v>
      </c>
      <c r="BW261" s="128">
        <f t="shared" ref="BW261" si="3789">O261/O281</f>
        <v>6.8058699356545183E-2</v>
      </c>
      <c r="BX261" s="123">
        <f t="shared" ref="BX261" si="3790">P261/P281</f>
        <v>5.8411629143768837E-2</v>
      </c>
      <c r="BY261" s="124">
        <f t="shared" ref="BY261" si="3791">Q261/Q281</f>
        <v>7.2058360449249501E-2</v>
      </c>
      <c r="BZ261" s="125">
        <f t="shared" ref="BZ261" si="3792">R261/R281</f>
        <v>7.1127071127071131E-2</v>
      </c>
      <c r="CA261" s="126">
        <f t="shared" ref="CA261" si="3793">S261/S281</f>
        <v>5.1938985653949526E-2</v>
      </c>
      <c r="CB261" s="123">
        <f t="shared" ref="CB261" si="3794">T261/T281</f>
        <v>5.8139534883720929E-2</v>
      </c>
      <c r="CC261" s="124">
        <f t="shared" ref="CC261" si="3795">U261/U281</f>
        <v>0.1172668513388735</v>
      </c>
      <c r="CD261" s="125">
        <f t="shared" ref="CD261" si="3796">V261/V281</f>
        <v>4.5785910882987425E-2</v>
      </c>
      <c r="CE261" s="126">
        <f t="shared" ref="CE261" si="3797">W261/W281</f>
        <v>5.6340925789860399E-2</v>
      </c>
      <c r="CF261" s="123">
        <f t="shared" ref="CF261" si="3798">X261/X281</f>
        <v>5.8860085227272728E-2</v>
      </c>
      <c r="CG261" s="124">
        <f t="shared" ref="CG261" si="3799">Y261/Y281</f>
        <v>0.11374583178955168</v>
      </c>
      <c r="CH261" s="125">
        <f t="shared" ref="CH261" si="3800">Z261/Z281</f>
        <v>5.4596817587823816E-2</v>
      </c>
      <c r="CI261" s="123">
        <f t="shared" ref="CI261" si="3801">AA261/AA281</f>
        <v>5.4753970174818013E-2</v>
      </c>
      <c r="CJ261" s="129">
        <f t="shared" ref="CJ261" si="3802">AB261/AB281</f>
        <v>5.9572785968405484E-2</v>
      </c>
      <c r="CK261" s="130">
        <f t="shared" ref="CK261" si="3803">AC261/AC281</f>
        <v>6.0542503128469954E-2</v>
      </c>
    </row>
    <row r="262" spans="1:89" ht="13.8" thickBot="1" x14ac:dyDescent="0.3">
      <c r="A262" s="131" t="s">
        <v>21</v>
      </c>
      <c r="B262" s="273">
        <v>2065</v>
      </c>
      <c r="C262" s="274">
        <v>1306</v>
      </c>
      <c r="D262" s="275">
        <v>1151</v>
      </c>
      <c r="E262" s="276">
        <v>886</v>
      </c>
      <c r="F262" s="273">
        <v>1283</v>
      </c>
      <c r="G262" s="277">
        <v>899</v>
      </c>
      <c r="H262" s="275">
        <v>2535</v>
      </c>
      <c r="I262" s="276">
        <v>2213</v>
      </c>
      <c r="J262" s="273">
        <v>207</v>
      </c>
      <c r="K262" s="277">
        <v>543</v>
      </c>
      <c r="L262" s="275">
        <v>754</v>
      </c>
      <c r="M262" s="273">
        <v>1494</v>
      </c>
      <c r="N262" s="278">
        <v>2113</v>
      </c>
      <c r="O262" s="279">
        <v>2464</v>
      </c>
      <c r="P262" s="273">
        <v>1286</v>
      </c>
      <c r="Q262" s="277">
        <v>1154</v>
      </c>
      <c r="R262" s="275">
        <v>1952</v>
      </c>
      <c r="S262" s="276">
        <v>1448</v>
      </c>
      <c r="T262" s="273">
        <v>293</v>
      </c>
      <c r="U262" s="277">
        <v>444</v>
      </c>
      <c r="V262" s="275">
        <v>1070</v>
      </c>
      <c r="W262" s="276">
        <v>2084</v>
      </c>
      <c r="X262" s="273">
        <v>1214</v>
      </c>
      <c r="Y262" s="277">
        <v>937</v>
      </c>
      <c r="Z262" s="275">
        <v>2868</v>
      </c>
      <c r="AA262" s="273">
        <v>2897</v>
      </c>
      <c r="AB262" s="162">
        <f t="shared" si="3663"/>
        <v>18791</v>
      </c>
      <c r="AC262" s="165">
        <f t="shared" si="3694"/>
        <v>18769</v>
      </c>
      <c r="AE262" t="s">
        <v>85</v>
      </c>
      <c r="BI262" s="131" t="s">
        <v>21</v>
      </c>
      <c r="BJ262" s="123">
        <f>B262/B281</f>
        <v>6.2285093804669123E-2</v>
      </c>
      <c r="BK262" s="124">
        <f t="shared" ref="BK262" si="3804">C262/C281</f>
        <v>3.8093571345233931E-2</v>
      </c>
      <c r="BL262" s="125">
        <f t="shared" ref="BL262" si="3805">D262/D281</f>
        <v>6.531608217001475E-2</v>
      </c>
      <c r="BM262" s="126">
        <f t="shared" ref="BM262" si="3806">E262/E281</f>
        <v>5.5874377246641863E-2</v>
      </c>
      <c r="BN262" s="123">
        <f t="shared" ref="BN262" si="3807">F262/F281</f>
        <v>6.3049781316035183E-2</v>
      </c>
      <c r="BO262" s="124">
        <f t="shared" ref="BO262" si="3808">G262/G281</f>
        <v>3.9141414141414144E-2</v>
      </c>
      <c r="BP262" s="125">
        <f t="shared" ref="BP262" si="3809">H262/H281</f>
        <v>6.0038367714278951E-2</v>
      </c>
      <c r="BQ262" s="126">
        <f t="shared" ref="BQ262" si="3810">I262/I281</f>
        <v>4.5689156825501696E-2</v>
      </c>
      <c r="BR262" s="123">
        <f t="shared" ref="BR262" si="3811">J262/J281</f>
        <v>3.1860858857934431E-2</v>
      </c>
      <c r="BS262" s="124">
        <f t="shared" ref="BS262" si="3812">K262/K281</f>
        <v>7.9735682819383258E-2</v>
      </c>
      <c r="BT262" s="125">
        <f t="shared" ref="BT262" si="3813">L262/L281</f>
        <v>3.9852008456659621E-2</v>
      </c>
      <c r="BU262" s="123">
        <f t="shared" ref="BU262" si="3814">M262/M281</f>
        <v>7.0819112627986347E-2</v>
      </c>
      <c r="BV262" s="127">
        <f t="shared" ref="BV262" si="3815">N262/N281</f>
        <v>5.1038647342995166E-2</v>
      </c>
      <c r="BW262" s="128">
        <f t="shared" ref="BW262" si="3816">O262/O281</f>
        <v>6.2666904041303192E-2</v>
      </c>
      <c r="BX262" s="123">
        <f t="shared" ref="BX262" si="3817">P262/P281</f>
        <v>5.6993440879276727E-2</v>
      </c>
      <c r="BY262" s="124">
        <f t="shared" ref="BY262" si="3818">Q262/Q281</f>
        <v>6.0564710821874673E-2</v>
      </c>
      <c r="BZ262" s="125">
        <f t="shared" ref="BZ262" si="3819">R262/R281</f>
        <v>6.1488061488061491E-2</v>
      </c>
      <c r="CA262" s="126">
        <f t="shared" ref="CA262" si="3820">S262/S281</f>
        <v>5.0542776362176689E-2</v>
      </c>
      <c r="CB262" s="123">
        <f t="shared" ref="CB262" si="3821">T262/T281</f>
        <v>5.2415026833631487E-2</v>
      </c>
      <c r="CC262" s="124">
        <f t="shared" ref="CC262" si="3822">U262/U281</f>
        <v>8.1994459833795011E-2</v>
      </c>
      <c r="CD262" s="125">
        <f t="shared" ref="CD262" si="3823">V262/V281</f>
        <v>3.9797664211857472E-2</v>
      </c>
      <c r="CE262" s="126">
        <f t="shared" ref="CE262" si="3824">W262/W281</f>
        <v>6.1249081557678178E-2</v>
      </c>
      <c r="CF262" s="123">
        <f t="shared" ref="CF262" si="3825">X262/X281</f>
        <v>5.3888494318181816E-2</v>
      </c>
      <c r="CG262" s="124">
        <f t="shared" ref="CG262" si="3826">Y262/Y281</f>
        <v>8.6791404223786589E-2</v>
      </c>
      <c r="CH262" s="125">
        <f t="shared" ref="CH262" si="3827">Z262/Z281</f>
        <v>5.5115689138288876E-2</v>
      </c>
      <c r="CI262" s="123">
        <f t="shared" ref="CI262" si="3828">AA262/AA281</f>
        <v>5.3934801630890102E-2</v>
      </c>
      <c r="CJ262" s="129">
        <f t="shared" ref="CJ262" si="3829">AB262/AB281</f>
        <v>5.5022473390627061E-2</v>
      </c>
      <c r="CK262" s="130">
        <f t="shared" ref="CK262" si="3830">AC262/AC281</f>
        <v>5.5134509520536279E-2</v>
      </c>
    </row>
    <row r="263" spans="1:89" ht="14.4" thickTop="1" thickBot="1" x14ac:dyDescent="0.3">
      <c r="A263" s="139" t="s">
        <v>22</v>
      </c>
      <c r="B263" s="187">
        <v>2165</v>
      </c>
      <c r="C263" s="188">
        <v>1572</v>
      </c>
      <c r="D263" s="189">
        <v>1184</v>
      </c>
      <c r="E263" s="190">
        <v>730</v>
      </c>
      <c r="F263" s="187">
        <v>1319</v>
      </c>
      <c r="G263" s="191">
        <v>760</v>
      </c>
      <c r="H263" s="189">
        <v>2697</v>
      </c>
      <c r="I263" s="190">
        <v>1977</v>
      </c>
      <c r="J263" s="187">
        <v>235</v>
      </c>
      <c r="K263" s="191">
        <v>530</v>
      </c>
      <c r="L263" s="189">
        <v>684</v>
      </c>
      <c r="M263" s="187">
        <v>1686</v>
      </c>
      <c r="N263" s="192">
        <v>1964</v>
      </c>
      <c r="O263" s="193">
        <v>2892</v>
      </c>
      <c r="P263" s="187">
        <v>1250</v>
      </c>
      <c r="Q263" s="191">
        <v>938</v>
      </c>
      <c r="R263" s="189">
        <v>2125</v>
      </c>
      <c r="S263" s="190">
        <v>1372</v>
      </c>
      <c r="T263" s="187">
        <v>222</v>
      </c>
      <c r="U263" s="191">
        <v>351</v>
      </c>
      <c r="V263" s="189">
        <v>855</v>
      </c>
      <c r="W263" s="190">
        <v>2665</v>
      </c>
      <c r="X263" s="187">
        <v>1068</v>
      </c>
      <c r="Y263" s="191">
        <v>672</v>
      </c>
      <c r="Z263" s="189">
        <v>2842</v>
      </c>
      <c r="AA263" s="187">
        <v>2793</v>
      </c>
      <c r="AB263" s="162">
        <f t="shared" si="3663"/>
        <v>18610</v>
      </c>
      <c r="AC263" s="165">
        <f t="shared" si="3694"/>
        <v>18938</v>
      </c>
      <c r="AE263" s="290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39" t="s">
        <v>22</v>
      </c>
      <c r="BJ263" s="123">
        <f>B263/B281</f>
        <v>6.5301321107558666E-2</v>
      </c>
      <c r="BK263" s="124">
        <f t="shared" ref="BK263" si="3831">C263/C281</f>
        <v>4.5852292614630731E-2</v>
      </c>
      <c r="BL263" s="125">
        <f t="shared" ref="BL263" si="3832">D263/D281</f>
        <v>6.7188741346044717E-2</v>
      </c>
      <c r="BM263" s="126">
        <f t="shared" ref="BM263" si="3833">E263/E281</f>
        <v>4.6036450778835843E-2</v>
      </c>
      <c r="BN263" s="123">
        <f t="shared" ref="BN263" si="3834">F263/F281</f>
        <v>6.4818910020148404E-2</v>
      </c>
      <c r="BO263" s="124">
        <f t="shared" ref="BO263" si="3835">G263/G281</f>
        <v>3.308951584813654E-2</v>
      </c>
      <c r="BP263" s="125">
        <f t="shared" ref="BP263" si="3836">H263/H281</f>
        <v>6.3875139142173701E-2</v>
      </c>
      <c r="BQ263" s="126">
        <f t="shared" ref="BQ263" si="3837">I263/I281</f>
        <v>4.0816747873482537E-2</v>
      </c>
      <c r="BR263" s="123">
        <f t="shared" ref="BR263" si="3838">J263/J281</f>
        <v>3.6170540249345851E-2</v>
      </c>
      <c r="BS263" s="124">
        <f t="shared" ref="BS263" si="3839">K263/K281</f>
        <v>7.7826725403817909E-2</v>
      </c>
      <c r="BT263" s="125">
        <f t="shared" ref="BT263" si="3840">L263/L281</f>
        <v>3.6152219873150107E-2</v>
      </c>
      <c r="BU263" s="123">
        <f t="shared" ref="BU263" si="3841">M263/M281</f>
        <v>7.9920364050056883E-2</v>
      </c>
      <c r="BV263" s="127">
        <f t="shared" ref="BV263" si="3842">N263/N281</f>
        <v>4.743961352657005E-2</v>
      </c>
      <c r="BW263" s="128">
        <f t="shared" ref="BW263" si="3843">O263/O281</f>
        <v>7.3552226658867209E-2</v>
      </c>
      <c r="BX263" s="123">
        <f t="shared" ref="BX263" si="3844">P263/P281</f>
        <v>5.53979790817231E-2</v>
      </c>
      <c r="BY263" s="124">
        <f t="shared" ref="BY263" si="3845">Q263/Q281</f>
        <v>4.9228508449669361E-2</v>
      </c>
      <c r="BZ263" s="125">
        <f t="shared" ref="BZ263" si="3846">R263/R281</f>
        <v>6.6937566937566931E-2</v>
      </c>
      <c r="CA263" s="126">
        <f t="shared" ref="CA263" si="3847">S263/S281</f>
        <v>4.7889978707808298E-2</v>
      </c>
      <c r="CB263" s="123">
        <f t="shared" ref="CB263" si="3848">T263/T281</f>
        <v>3.9713774597495526E-2</v>
      </c>
      <c r="CC263" s="124">
        <f t="shared" ref="CC263" si="3849">U263/U281</f>
        <v>6.4819944598337953E-2</v>
      </c>
      <c r="CD263" s="125">
        <f t="shared" ref="CD263" si="3850">V263/V281</f>
        <v>3.1800937290783308E-2</v>
      </c>
      <c r="CE263" s="126">
        <f t="shared" ref="CE263" si="3851">W263/W281</f>
        <v>7.8324761204996332E-2</v>
      </c>
      <c r="CF263" s="123">
        <f t="shared" ref="CF263" si="3852">X263/X281</f>
        <v>4.7407670454545456E-2</v>
      </c>
      <c r="CG263" s="124">
        <f t="shared" ref="CG263" si="3853">Y263/Y281</f>
        <v>6.2245276028158575E-2</v>
      </c>
      <c r="CH263" s="125">
        <f t="shared" ref="CH263" si="3854">Z263/Z281</f>
        <v>5.4616035052655852E-2</v>
      </c>
      <c r="CI263" s="123">
        <f t="shared" ref="CI263" si="3855">AA263/AA281</f>
        <v>5.1998585072515036E-2</v>
      </c>
      <c r="CJ263" s="129">
        <f t="shared" ref="CJ263" si="3856">AB263/AB281</f>
        <v>5.4492482028607819E-2</v>
      </c>
      <c r="CK263" s="130">
        <f t="shared" ref="CK263" si="3857">AC263/AC281</f>
        <v>5.5630952171128775E-2</v>
      </c>
    </row>
    <row r="264" spans="1:89" ht="15" thickTop="1" thickBot="1" x14ac:dyDescent="0.35">
      <c r="A264" s="131" t="s">
        <v>23</v>
      </c>
      <c r="B264" s="180">
        <v>2052</v>
      </c>
      <c r="C264" s="181">
        <v>1637</v>
      </c>
      <c r="D264" s="182">
        <v>1059</v>
      </c>
      <c r="E264" s="183">
        <v>687</v>
      </c>
      <c r="F264" s="180">
        <v>1140</v>
      </c>
      <c r="G264" s="184">
        <v>673</v>
      </c>
      <c r="H264" s="182">
        <v>2359</v>
      </c>
      <c r="I264" s="183">
        <v>2161</v>
      </c>
      <c r="J264" s="180">
        <v>179</v>
      </c>
      <c r="K264" s="184">
        <v>674</v>
      </c>
      <c r="L264" s="182">
        <v>547</v>
      </c>
      <c r="M264" s="180">
        <v>1497</v>
      </c>
      <c r="N264" s="185">
        <v>1791</v>
      </c>
      <c r="O264" s="186">
        <v>2265</v>
      </c>
      <c r="P264" s="180">
        <v>1161</v>
      </c>
      <c r="Q264" s="184">
        <v>866</v>
      </c>
      <c r="R264" s="182">
        <v>1941</v>
      </c>
      <c r="S264" s="183">
        <v>1131</v>
      </c>
      <c r="T264" s="180">
        <v>234</v>
      </c>
      <c r="U264" s="184">
        <v>249</v>
      </c>
      <c r="V264" s="182">
        <v>862</v>
      </c>
      <c r="W264" s="183">
        <v>2105</v>
      </c>
      <c r="X264" s="180">
        <v>1053</v>
      </c>
      <c r="Y264" s="184">
        <v>513</v>
      </c>
      <c r="Z264" s="182">
        <v>2768</v>
      </c>
      <c r="AA264" s="180">
        <v>2676</v>
      </c>
      <c r="AB264" s="162">
        <f t="shared" si="3663"/>
        <v>17146</v>
      </c>
      <c r="AC264" s="165">
        <f t="shared" si="3694"/>
        <v>17134</v>
      </c>
      <c r="AE264" s="291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68" t="s">
        <v>14</v>
      </c>
      <c r="BG264" s="169" t="s">
        <v>15</v>
      </c>
      <c r="BI264" s="131" t="s">
        <v>23</v>
      </c>
      <c r="BJ264" s="123">
        <f>B264/B281</f>
        <v>6.1892984255293479E-2</v>
      </c>
      <c r="BK264" s="124">
        <f t="shared" ref="BK264" si="3858">C264/C281</f>
        <v>4.7748220744370552E-2</v>
      </c>
      <c r="BL264" s="125">
        <f t="shared" ref="BL264" si="3859">D264/D281</f>
        <v>6.0095335376234252E-2</v>
      </c>
      <c r="BM264" s="126">
        <f t="shared" ref="BM264" si="3860">E264/E281</f>
        <v>4.3324714637068801E-2</v>
      </c>
      <c r="BN264" s="123">
        <f t="shared" ref="BN264" si="3861">F264/F281</f>
        <v>5.6022408963585436E-2</v>
      </c>
      <c r="BO264" s="124">
        <f t="shared" ref="BO264" si="3862">G264/G281</f>
        <v>2.9301637060257749E-2</v>
      </c>
      <c r="BP264" s="125">
        <f t="shared" ref="BP264" si="3863">H264/H281</f>
        <v>5.5870023446936506E-2</v>
      </c>
      <c r="BQ264" s="126">
        <f t="shared" ref="BQ264" si="3864">I264/I281</f>
        <v>4.4615575192005943E-2</v>
      </c>
      <c r="BR264" s="123">
        <f t="shared" ref="BR264" si="3865">J264/J281</f>
        <v>2.7551177466523011E-2</v>
      </c>
      <c r="BS264" s="124">
        <f t="shared" ref="BS264" si="3866">K264/K281</f>
        <v>9.8972099853157122E-2</v>
      </c>
      <c r="BT264" s="125">
        <f t="shared" ref="BT264" si="3867">L264/L281</f>
        <v>2.891120507399577E-2</v>
      </c>
      <c r="BU264" s="123">
        <f t="shared" ref="BU264" si="3868">M264/M281</f>
        <v>7.0961319681456206E-2</v>
      </c>
      <c r="BV264" s="127">
        <f t="shared" ref="BV264" si="3869">N264/N281</f>
        <v>4.3260869565217394E-2</v>
      </c>
      <c r="BW264" s="128">
        <f t="shared" ref="BW264" si="3870">O264/O281</f>
        <v>5.7605737684071318E-2</v>
      </c>
      <c r="BX264" s="123">
        <f t="shared" ref="BX264" si="3871">P264/P281</f>
        <v>5.1453642971104413E-2</v>
      </c>
      <c r="BY264" s="124">
        <f t="shared" ref="BY264" si="3872">Q264/Q281</f>
        <v>4.5449774325600927E-2</v>
      </c>
      <c r="BZ264" s="125">
        <f t="shared" ref="BZ264" si="3873">R264/R281</f>
        <v>6.1141561141561142E-2</v>
      </c>
      <c r="CA264" s="126">
        <f t="shared" ref="CA264" si="3874">S264/S281</f>
        <v>3.9477817724876962E-2</v>
      </c>
      <c r="CB264" s="123">
        <f t="shared" ref="CB264" si="3875">T264/T281</f>
        <v>4.1860465116279069E-2</v>
      </c>
      <c r="CC264" s="124">
        <f t="shared" ref="CC264" si="3876">U264/U281</f>
        <v>4.5983379501385042E-2</v>
      </c>
      <c r="CD264" s="125">
        <f t="shared" ref="CD264" si="3877">V264/V281</f>
        <v>3.2061295841702003E-2</v>
      </c>
      <c r="CE264" s="126">
        <f t="shared" ref="CE264" si="3878">W264/W281</f>
        <v>6.186627479794269E-2</v>
      </c>
      <c r="CF264" s="123">
        <f t="shared" ref="CF264" si="3879">X264/X281</f>
        <v>4.674183238636364E-2</v>
      </c>
      <c r="CG264" s="124">
        <f t="shared" ref="CG264" si="3880">Y264/Y281</f>
        <v>4.7517599110781773E-2</v>
      </c>
      <c r="CH264" s="125">
        <f t="shared" ref="CH264" si="3881">Z264/Z281</f>
        <v>5.3193942655084939E-2</v>
      </c>
      <c r="CI264" s="123">
        <f t="shared" ref="CI264" si="3882">AA264/AA281</f>
        <v>4.982034144434308E-2</v>
      </c>
      <c r="CJ264" s="129">
        <f t="shared" ref="CJ264" si="3883">AB264/AB281</f>
        <v>5.0205701067303043E-2</v>
      </c>
      <c r="CK264" s="130">
        <f t="shared" ref="CK264" si="3884">AC264/AC281</f>
        <v>5.0331647190839608E-2</v>
      </c>
    </row>
    <row r="265" spans="1:89" ht="13.8" thickTop="1" x14ac:dyDescent="0.25">
      <c r="A265" s="139" t="s">
        <v>24</v>
      </c>
      <c r="B265" s="194">
        <v>2090</v>
      </c>
      <c r="C265" s="188">
        <v>1791</v>
      </c>
      <c r="D265" s="189">
        <v>1124</v>
      </c>
      <c r="E265" s="190">
        <v>649</v>
      </c>
      <c r="F265" s="187">
        <v>1291</v>
      </c>
      <c r="G265" s="191">
        <v>664</v>
      </c>
      <c r="H265" s="189">
        <v>2473</v>
      </c>
      <c r="I265" s="190">
        <v>2340</v>
      </c>
      <c r="J265" s="187">
        <v>196</v>
      </c>
      <c r="K265" s="191">
        <v>601</v>
      </c>
      <c r="L265" s="189">
        <v>546</v>
      </c>
      <c r="M265" s="187">
        <v>1560</v>
      </c>
      <c r="N265" s="192">
        <v>1711</v>
      </c>
      <c r="O265" s="195">
        <v>2443</v>
      </c>
      <c r="P265" s="187">
        <v>1397</v>
      </c>
      <c r="Q265" s="191">
        <v>752</v>
      </c>
      <c r="R265" s="189">
        <v>1907</v>
      </c>
      <c r="S265" s="190">
        <v>1132</v>
      </c>
      <c r="T265" s="187">
        <v>225</v>
      </c>
      <c r="U265" s="191">
        <v>238</v>
      </c>
      <c r="V265" s="189">
        <v>965</v>
      </c>
      <c r="W265" s="196">
        <v>2358</v>
      </c>
      <c r="X265" s="187">
        <v>1150</v>
      </c>
      <c r="Y265" s="191">
        <v>498</v>
      </c>
      <c r="Z265" s="189">
        <v>2980</v>
      </c>
      <c r="AA265" s="187">
        <v>2854</v>
      </c>
      <c r="AB265" s="162">
        <f t="shared" si="3663"/>
        <v>18055</v>
      </c>
      <c r="AC265" s="165">
        <f t="shared" si="3694"/>
        <v>17880</v>
      </c>
      <c r="AE265" s="254" t="str">
        <f>$AE$17</f>
        <v>17:00 - 17:59</v>
      </c>
      <c r="AF265" s="120">
        <f t="shared" ref="AF265:AO266" si="3885">SUMIF($A$9:$A$32,$AE265,B$257:B$280)</f>
        <v>1985</v>
      </c>
      <c r="AG265" s="177">
        <f t="shared" si="3885"/>
        <v>3382</v>
      </c>
      <c r="AH265" s="121">
        <f t="shared" si="3885"/>
        <v>1157</v>
      </c>
      <c r="AI265" s="172">
        <f t="shared" si="3885"/>
        <v>1399</v>
      </c>
      <c r="AJ265" s="120">
        <f t="shared" si="3885"/>
        <v>1166</v>
      </c>
      <c r="AK265" s="122">
        <f t="shared" si="3885"/>
        <v>2794</v>
      </c>
      <c r="AL265" s="121">
        <f t="shared" si="3885"/>
        <v>2890</v>
      </c>
      <c r="AM265" s="172">
        <f t="shared" si="3885"/>
        <v>4592</v>
      </c>
      <c r="AN265" s="120">
        <f t="shared" si="3885"/>
        <v>883</v>
      </c>
      <c r="AO265" s="122">
        <f t="shared" si="3885"/>
        <v>303</v>
      </c>
      <c r="AP265" s="121">
        <f t="shared" ref="AP265:AY266" si="3886">SUMIF($A$9:$A$32,$AE265,L$257:L$280)</f>
        <v>1859</v>
      </c>
      <c r="AQ265" s="120">
        <f t="shared" si="3886"/>
        <v>1101</v>
      </c>
      <c r="AR265" s="171">
        <f t="shared" si="3886"/>
        <v>3540</v>
      </c>
      <c r="AS265" s="173">
        <f t="shared" si="3886"/>
        <v>2649</v>
      </c>
      <c r="AT265" s="120">
        <f t="shared" si="3886"/>
        <v>1785</v>
      </c>
      <c r="AU265" s="122">
        <f t="shared" si="3886"/>
        <v>1367</v>
      </c>
      <c r="AV265" s="121">
        <f t="shared" si="3886"/>
        <v>2293</v>
      </c>
      <c r="AW265" s="172">
        <f t="shared" si="3886"/>
        <v>2634</v>
      </c>
      <c r="AX265" s="120">
        <f t="shared" si="3886"/>
        <v>622</v>
      </c>
      <c r="AY265" s="122">
        <f t="shared" si="3886"/>
        <v>304</v>
      </c>
      <c r="AZ265" s="121">
        <f t="shared" ref="AZ265:BE266" si="3887">SUMIF($A$9:$A$32,$AE265,V$257:V$280)</f>
        <v>2493</v>
      </c>
      <c r="BA265" s="172">
        <f t="shared" si="3887"/>
        <v>2348</v>
      </c>
      <c r="BB265" s="120">
        <f t="shared" si="3887"/>
        <v>2222</v>
      </c>
      <c r="BC265" s="122">
        <f t="shared" si="3887"/>
        <v>673</v>
      </c>
      <c r="BD265" s="21">
        <f t="shared" si="3887"/>
        <v>4221</v>
      </c>
      <c r="BE265" s="176">
        <f t="shared" si="3887"/>
        <v>4510</v>
      </c>
      <c r="BF265" s="162">
        <f>AF265+AH265+AJ265+AL265+AN265+AP265+AR265+AT265+AV265+AX265+AZ265+BB265+BD265</f>
        <v>27116</v>
      </c>
      <c r="BG265" s="163">
        <f>AG265+AI265+AK265+AM265+AO265+AQ265+AS265+AU265+AW265+AY265+BA265+BC265+BE265</f>
        <v>28056</v>
      </c>
      <c r="BI265" s="139" t="s">
        <v>24</v>
      </c>
      <c r="BJ265" s="123">
        <f>B265/B281</f>
        <v>6.3039150630391505E-2</v>
      </c>
      <c r="BK265" s="124">
        <f t="shared" ref="BK265" si="3888">C265/C281</f>
        <v>5.2240112005600282E-2</v>
      </c>
      <c r="BL265" s="125">
        <f t="shared" ref="BL265" si="3889">D265/D281</f>
        <v>6.3783906480535696E-2</v>
      </c>
      <c r="BM265" s="126">
        <f t="shared" ref="BM265" si="3890">E265/E281</f>
        <v>4.092829665132118E-2</v>
      </c>
      <c r="BN265" s="123">
        <f t="shared" ref="BN265" si="3891">F265/F281</f>
        <v>6.3442921028060345E-2</v>
      </c>
      <c r="BO265" s="124">
        <f t="shared" ref="BO265" si="3892">G265/G281</f>
        <v>2.8909787530477186E-2</v>
      </c>
      <c r="BP265" s="125">
        <f t="shared" ref="BP265" si="3893">H265/H281</f>
        <v>5.8569973711010588E-2</v>
      </c>
      <c r="BQ265" s="126">
        <f t="shared" ref="BQ265" si="3894">I265/I281</f>
        <v>4.8311173507308611E-2</v>
      </c>
      <c r="BR265" s="123">
        <f t="shared" ref="BR265" si="3895">J265/J281</f>
        <v>3.0167769739879946E-2</v>
      </c>
      <c r="BS265" s="124">
        <f t="shared" ref="BS265" si="3896">K265/K281</f>
        <v>8.8252569750367105E-2</v>
      </c>
      <c r="BT265" s="125">
        <f t="shared" ref="BT265" si="3897">L265/L281</f>
        <v>2.8858350951374206E-2</v>
      </c>
      <c r="BU265" s="123">
        <f t="shared" ref="BU265" si="3898">M265/M281</f>
        <v>7.3947667804323089E-2</v>
      </c>
      <c r="BV265" s="127">
        <f t="shared" ref="BV265" si="3899">N265/N281</f>
        <v>4.1328502415458934E-2</v>
      </c>
      <c r="BW265" s="128">
        <f t="shared" ref="BW265" si="3900">O265/O281</f>
        <v>6.213281110913299E-2</v>
      </c>
      <c r="BX265" s="123">
        <f t="shared" ref="BX265" si="3901">P265/P281</f>
        <v>6.1912781421733738E-2</v>
      </c>
      <c r="BY265" s="124">
        <f t="shared" ref="BY265" si="3902">Q265/Q281</f>
        <v>3.9466778629159233E-2</v>
      </c>
      <c r="BZ265" s="125">
        <f t="shared" ref="BZ265" si="3903">R265/R281</f>
        <v>6.0070560070560074E-2</v>
      </c>
      <c r="CA265" s="126">
        <f t="shared" ref="CA265" si="3904">S265/S281</f>
        <v>3.951272295717128E-2</v>
      </c>
      <c r="CB265" s="123">
        <f t="shared" ref="CB265" si="3905">T265/T281</f>
        <v>4.0250447227191413E-2</v>
      </c>
      <c r="CC265" s="124">
        <f t="shared" ref="CC265" si="3906">U265/U281</f>
        <v>4.3951985226223456E-2</v>
      </c>
      <c r="CD265" s="125">
        <f t="shared" ref="CD265" si="3907">V265/V281</f>
        <v>3.5892285948077064E-2</v>
      </c>
      <c r="CE265" s="126">
        <f t="shared" ref="CE265" si="3908">W265/W281</f>
        <v>6.9301983835415137E-2</v>
      </c>
      <c r="CF265" s="123">
        <f t="shared" ref="CF265" si="3909">X265/X281</f>
        <v>5.1047585227272728E-2</v>
      </c>
      <c r="CG265" s="124">
        <f t="shared" ref="CG265" si="3910">Y265/Y281</f>
        <v>4.6128195628010377E-2</v>
      </c>
      <c r="CH265" s="125">
        <f t="shared" ref="CH265" si="3911">Z265/Z281</f>
        <v>5.7268045199477285E-2</v>
      </c>
      <c r="CI265" s="123">
        <f t="shared" ref="CI265" si="3912">AA265/AA281</f>
        <v>5.3134250553869639E-2</v>
      </c>
      <c r="CJ265" s="129">
        <f t="shared" ref="CJ265" si="3913">AB265/AB281</f>
        <v>5.2867370393686955E-2</v>
      </c>
      <c r="CK265" s="130">
        <f t="shared" ref="CK265" si="3914">AC265/AC281</f>
        <v>5.2523044926591114E-2</v>
      </c>
    </row>
    <row r="266" spans="1:89" x14ac:dyDescent="0.25">
      <c r="A266" s="131" t="s">
        <v>25</v>
      </c>
      <c r="B266" s="197">
        <v>2192</v>
      </c>
      <c r="C266" s="181">
        <v>1808</v>
      </c>
      <c r="D266" s="182">
        <v>1130</v>
      </c>
      <c r="E266" s="183">
        <v>674</v>
      </c>
      <c r="F266" s="180">
        <v>1276</v>
      </c>
      <c r="G266" s="184">
        <v>740</v>
      </c>
      <c r="H266" s="182">
        <v>2718</v>
      </c>
      <c r="I266" s="183">
        <v>2603</v>
      </c>
      <c r="J266" s="180">
        <v>290</v>
      </c>
      <c r="K266" s="181">
        <v>449</v>
      </c>
      <c r="L266" s="182">
        <v>686</v>
      </c>
      <c r="M266" s="180">
        <v>1627</v>
      </c>
      <c r="N266" s="185">
        <v>2037</v>
      </c>
      <c r="O266" s="198">
        <v>2545</v>
      </c>
      <c r="P266" s="180">
        <v>1420</v>
      </c>
      <c r="Q266" s="181">
        <v>916</v>
      </c>
      <c r="R266" s="182">
        <v>1992</v>
      </c>
      <c r="S266" s="183">
        <v>1423</v>
      </c>
      <c r="T266" s="189">
        <v>252</v>
      </c>
      <c r="U266" s="180">
        <v>260</v>
      </c>
      <c r="V266" s="182">
        <v>1204</v>
      </c>
      <c r="W266" s="199">
        <v>2535</v>
      </c>
      <c r="X266" s="180">
        <v>1314</v>
      </c>
      <c r="Y266" s="184">
        <v>474</v>
      </c>
      <c r="Z266" s="182">
        <v>3191</v>
      </c>
      <c r="AA266" s="180">
        <v>3081</v>
      </c>
      <c r="AB266" s="162">
        <f t="shared" si="3663"/>
        <v>19702</v>
      </c>
      <c r="AC266" s="165">
        <f t="shared" si="3694"/>
        <v>19135</v>
      </c>
      <c r="AE266" s="256" t="str">
        <f>$AE$18</f>
        <v>18:00 - 18:59</v>
      </c>
      <c r="AF266" s="120">
        <f t="shared" si="3885"/>
        <v>2022</v>
      </c>
      <c r="AG266" s="181">
        <f t="shared" si="3885"/>
        <v>2590</v>
      </c>
      <c r="AH266" s="182">
        <f t="shared" si="3885"/>
        <v>978</v>
      </c>
      <c r="AI266" s="183">
        <f t="shared" si="3885"/>
        <v>1186</v>
      </c>
      <c r="AJ266" s="180">
        <f t="shared" si="3885"/>
        <v>958</v>
      </c>
      <c r="AK266" s="184">
        <f t="shared" si="3885"/>
        <v>2330</v>
      </c>
      <c r="AL266" s="182">
        <f t="shared" si="3885"/>
        <v>2880</v>
      </c>
      <c r="AM266" s="183">
        <f t="shared" si="3885"/>
        <v>4246</v>
      </c>
      <c r="AN266" s="180">
        <f t="shared" si="3885"/>
        <v>578</v>
      </c>
      <c r="AO266" s="184">
        <f t="shared" si="3885"/>
        <v>255</v>
      </c>
      <c r="AP266" s="182">
        <f t="shared" si="3886"/>
        <v>1809</v>
      </c>
      <c r="AQ266" s="180">
        <f t="shared" si="3886"/>
        <v>996</v>
      </c>
      <c r="AR266" s="185">
        <f t="shared" si="3886"/>
        <v>3280</v>
      </c>
      <c r="AS266" s="186">
        <f t="shared" si="3886"/>
        <v>2309</v>
      </c>
      <c r="AT266" s="180">
        <f t="shared" si="3886"/>
        <v>1651</v>
      </c>
      <c r="AU266" s="184">
        <f t="shared" si="3886"/>
        <v>1442</v>
      </c>
      <c r="AV266" s="182">
        <f t="shared" si="3886"/>
        <v>2028</v>
      </c>
      <c r="AW266" s="183">
        <f t="shared" si="3886"/>
        <v>2490</v>
      </c>
      <c r="AX266" s="180">
        <f t="shared" si="3886"/>
        <v>550</v>
      </c>
      <c r="AY266" s="184">
        <f t="shared" si="3886"/>
        <v>222</v>
      </c>
      <c r="AZ266" s="182">
        <f t="shared" si="3887"/>
        <v>2427</v>
      </c>
      <c r="BA266" s="183">
        <f t="shared" si="3887"/>
        <v>2016</v>
      </c>
      <c r="BB266" s="180">
        <f t="shared" si="3887"/>
        <v>1850</v>
      </c>
      <c r="BC266" s="184">
        <f t="shared" si="3887"/>
        <v>623</v>
      </c>
      <c r="BD266" s="182">
        <f t="shared" si="3887"/>
        <v>3851</v>
      </c>
      <c r="BE266" s="180">
        <f t="shared" si="3887"/>
        <v>4155</v>
      </c>
      <c r="BF266" s="164">
        <f>SUM(AF266,AH266,AJ266,AL266,AN266,AP266,AR266,AT266,AV266,AX266,AZ266,BB266,BD266)</f>
        <v>24862</v>
      </c>
      <c r="BG266" s="165">
        <f>SUM(AG266,AI266,AK266,AM266,AO266,AQ266,AS266,AU266,AW266,AY266,BA266,BC266,BE266)</f>
        <v>24860</v>
      </c>
      <c r="BI266" s="131" t="s">
        <v>25</v>
      </c>
      <c r="BJ266" s="123">
        <f>B266/B281</f>
        <v>6.6115702479338845E-2</v>
      </c>
      <c r="BK266" s="124">
        <f t="shared" ref="BK266" si="3915">C266/C281</f>
        <v>5.2735970131839928E-2</v>
      </c>
      <c r="BL266" s="125">
        <f t="shared" ref="BL266" si="3916">D266/D281</f>
        <v>6.4124389967086595E-2</v>
      </c>
      <c r="BM266" s="126">
        <f t="shared" ref="BM266" si="3917">E266/E281</f>
        <v>4.2504887431418302E-2</v>
      </c>
      <c r="BN266" s="123">
        <f t="shared" ref="BN266" si="3918">F266/F281</f>
        <v>6.2705784068013165E-2</v>
      </c>
      <c r="BO266" s="124">
        <f t="shared" ref="BO266" si="3919">G266/G281</f>
        <v>3.2218739115290843E-2</v>
      </c>
      <c r="BP266" s="125">
        <f t="shared" ref="BP266" si="3920">H266/H281</f>
        <v>6.4372498401345235E-2</v>
      </c>
      <c r="BQ266" s="126">
        <f t="shared" ref="BQ266" si="3921">I266/I281</f>
        <v>5.3741019076719798E-2</v>
      </c>
      <c r="BR266" s="123">
        <f t="shared" ref="BR266" si="3922">J266/J281</f>
        <v>4.4635985839618288E-2</v>
      </c>
      <c r="BS266" s="124">
        <f t="shared" ref="BS266" si="3923">K266/K281</f>
        <v>6.5932452276064604E-2</v>
      </c>
      <c r="BT266" s="125">
        <f t="shared" ref="BT266" si="3924">L266/L281</f>
        <v>3.6257928118393234E-2</v>
      </c>
      <c r="BU266" s="123">
        <f t="shared" ref="BU266" si="3925">M266/M281</f>
        <v>7.7123625331816464E-2</v>
      </c>
      <c r="BV266" s="127">
        <f t="shared" ref="BV266" si="3926">N266/N281</f>
        <v>4.9202898550724634E-2</v>
      </c>
      <c r="BW266" s="128">
        <f t="shared" ref="BW266" si="3927">O266/O281</f>
        <v>6.4726976779673956E-2</v>
      </c>
      <c r="BX266" s="123">
        <f t="shared" ref="BX266" si="3928">P266/P281</f>
        <v>6.2932104236837441E-2</v>
      </c>
      <c r="BY266" s="124">
        <f t="shared" ref="BY266" si="3929">Q266/Q281</f>
        <v>4.8073895245092896E-2</v>
      </c>
      <c r="BZ266" s="125">
        <f t="shared" ref="BZ266" si="3930">R266/R281</f>
        <v>6.2748062748062744E-2</v>
      </c>
      <c r="CA266" s="126">
        <f t="shared" ref="CA266" si="3931">S266/S281</f>
        <v>4.9670145554818669E-2</v>
      </c>
      <c r="CB266" s="123">
        <f t="shared" ref="CB266" si="3932">T266/T281</f>
        <v>4.5080500894454381E-2</v>
      </c>
      <c r="CC266" s="124">
        <f t="shared" ref="CC266" si="3933">U266/U281</f>
        <v>4.8014773776546629E-2</v>
      </c>
      <c r="CD266" s="125">
        <f t="shared" ref="CD266" si="3934">V266/V281</f>
        <v>4.4781670758015327E-2</v>
      </c>
      <c r="CE266" s="126">
        <f t="shared" ref="CE266" si="3935">W266/W281</f>
        <v>7.4504041146216018E-2</v>
      </c>
      <c r="CF266" s="123">
        <f t="shared" ref="CF266" si="3936">X266/X281</f>
        <v>5.8327414772727272E-2</v>
      </c>
      <c r="CG266" s="124">
        <f t="shared" ref="CG266" si="3937">Y266/Y281</f>
        <v>4.3905150055576138E-2</v>
      </c>
      <c r="CH266" s="125">
        <f t="shared" ref="CH266" si="3938">Z266/Z281</f>
        <v>6.1322930279037589E-2</v>
      </c>
      <c r="CI266" s="123">
        <f t="shared" ref="CI266" si="3939">AA266/AA281</f>
        <v>5.7360415541861373E-2</v>
      </c>
      <c r="CJ266" s="129">
        <f t="shared" ref="CJ266" si="3940">AB266/AB281</f>
        <v>5.7689998975154824E-2</v>
      </c>
      <c r="CK266" s="130">
        <f t="shared" ref="CK266" si="3941">AC266/AC281</f>
        <v>5.6209645675073881E-2</v>
      </c>
    </row>
    <row r="267" spans="1:89" ht="13.8" thickBot="1" x14ac:dyDescent="0.3">
      <c r="A267" s="139" t="s">
        <v>26</v>
      </c>
      <c r="B267" s="194">
        <v>2154</v>
      </c>
      <c r="C267" s="188">
        <v>2055</v>
      </c>
      <c r="D267" s="189">
        <v>1028</v>
      </c>
      <c r="E267" s="190">
        <v>722</v>
      </c>
      <c r="F267" s="187">
        <v>1124</v>
      </c>
      <c r="G267" s="191">
        <v>929</v>
      </c>
      <c r="H267" s="189">
        <v>2513</v>
      </c>
      <c r="I267" s="190">
        <v>2652</v>
      </c>
      <c r="J267" s="187">
        <v>344</v>
      </c>
      <c r="K267" s="188">
        <v>389</v>
      </c>
      <c r="L267" s="189">
        <v>852</v>
      </c>
      <c r="M267" s="187">
        <v>1429</v>
      </c>
      <c r="N267" s="192">
        <v>2188</v>
      </c>
      <c r="O267" s="195">
        <v>2316</v>
      </c>
      <c r="P267" s="187">
        <v>1429</v>
      </c>
      <c r="Q267" s="188">
        <v>908</v>
      </c>
      <c r="R267" s="189">
        <v>1914</v>
      </c>
      <c r="S267" s="190">
        <v>1401</v>
      </c>
      <c r="T267" s="187">
        <v>215</v>
      </c>
      <c r="U267" s="191">
        <v>288</v>
      </c>
      <c r="V267" s="189">
        <v>1216</v>
      </c>
      <c r="W267" s="196">
        <v>2456</v>
      </c>
      <c r="X267" s="187">
        <v>1280</v>
      </c>
      <c r="Y267" s="191">
        <v>505</v>
      </c>
      <c r="Z267" s="189">
        <v>3444</v>
      </c>
      <c r="AA267" s="187">
        <v>2960</v>
      </c>
      <c r="AB267" s="162">
        <f t="shared" si="3663"/>
        <v>19701</v>
      </c>
      <c r="AC267" s="165">
        <f t="shared" si="3694"/>
        <v>19010</v>
      </c>
      <c r="AE267" s="254"/>
      <c r="AF267" s="120"/>
      <c r="AG267" s="188"/>
      <c r="AH267" s="189"/>
      <c r="AI267" s="190"/>
      <c r="AJ267" s="187"/>
      <c r="AK267" s="191"/>
      <c r="AL267" s="189"/>
      <c r="AM267" s="190"/>
      <c r="AN267" s="187"/>
      <c r="AO267" s="191"/>
      <c r="AP267" s="189"/>
      <c r="AQ267" s="187"/>
      <c r="AR267" s="192"/>
      <c r="AS267" s="193"/>
      <c r="AT267" s="187"/>
      <c r="AU267" s="191"/>
      <c r="AV267" s="189"/>
      <c r="AW267" s="190"/>
      <c r="AX267" s="187"/>
      <c r="AY267" s="191"/>
      <c r="AZ267" s="189"/>
      <c r="BA267" s="190"/>
      <c r="BB267" s="187"/>
      <c r="BC267" s="191"/>
      <c r="BD267" s="189"/>
      <c r="BE267" s="187"/>
      <c r="BF267" s="164"/>
      <c r="BG267" s="165"/>
      <c r="BI267" s="139" t="s">
        <v>26</v>
      </c>
      <c r="BJ267" s="123">
        <f>B267/B281</f>
        <v>6.4969536104240819E-2</v>
      </c>
      <c r="BK267" s="124">
        <f t="shared" ref="BK267" si="3942">C267/C281</f>
        <v>5.9940497024851241E-2</v>
      </c>
      <c r="BL267" s="125">
        <f t="shared" ref="BL267" si="3943">D267/D281</f>
        <v>5.8336170695721258E-2</v>
      </c>
      <c r="BM267" s="126">
        <f t="shared" ref="BM267" si="3944">E267/E281</f>
        <v>4.5531941729204765E-2</v>
      </c>
      <c r="BN267" s="123">
        <f t="shared" ref="BN267" si="3945">F267/F281</f>
        <v>5.5236129539535113E-2</v>
      </c>
      <c r="BO267" s="124">
        <f t="shared" ref="BO267" si="3946">G267/G281</f>
        <v>4.0447579240682686E-2</v>
      </c>
      <c r="BP267" s="125">
        <f t="shared" ref="BP267" si="3947">H267/H281</f>
        <v>5.9517324680861142E-2</v>
      </c>
      <c r="BQ267" s="126">
        <f t="shared" ref="BQ267" si="3948">I267/I281</f>
        <v>5.4752663308283094E-2</v>
      </c>
      <c r="BR267" s="123">
        <f t="shared" ref="BR267" si="3949">J267/J281</f>
        <v>5.2947514237340308E-2</v>
      </c>
      <c r="BS267" s="124">
        <f t="shared" ref="BS267" si="3950">K267/K281</f>
        <v>5.7121879588839942E-2</v>
      </c>
      <c r="BT267" s="125">
        <f t="shared" ref="BT267" si="3951">L267/L281</f>
        <v>4.5031712473572939E-2</v>
      </c>
      <c r="BU267" s="123">
        <f t="shared" ref="BU267" si="3952">M267/M281</f>
        <v>6.7737959802806225E-2</v>
      </c>
      <c r="BV267" s="127">
        <f t="shared" ref="BV267" si="3953">N267/N281</f>
        <v>5.2850241545893718E-2</v>
      </c>
      <c r="BW267" s="128">
        <f t="shared" ref="BW267" si="3954">O267/O281</f>
        <v>5.8902820519341793E-2</v>
      </c>
      <c r="BX267" s="123">
        <f t="shared" ref="BX267" si="3955">P267/P281</f>
        <v>6.3330969686225841E-2</v>
      </c>
      <c r="BY267" s="124">
        <f t="shared" ref="BY267" si="3956">Q267/Q281</f>
        <v>4.7654035897974178E-2</v>
      </c>
      <c r="BZ267" s="125">
        <f t="shared" ref="BZ267" si="3957">R267/R281</f>
        <v>6.0291060291060294E-2</v>
      </c>
      <c r="CA267" s="126">
        <f t="shared" ref="CA267" si="3958">S267/S281</f>
        <v>4.8902230444343608E-2</v>
      </c>
      <c r="CB267" s="123">
        <f t="shared" ref="CB267" si="3959">T267/T281</f>
        <v>3.8461538461538464E-2</v>
      </c>
      <c r="CC267" s="124">
        <f t="shared" ref="CC267" si="3960">U267/U281</f>
        <v>5.3185595567867033E-2</v>
      </c>
      <c r="CD267" s="125">
        <f t="shared" ref="CD267" si="3961">V267/V281</f>
        <v>4.5227999702447369E-2</v>
      </c>
      <c r="CE267" s="126">
        <f t="shared" ref="CE267" si="3962">W267/W281</f>
        <v>7.2182218956649516E-2</v>
      </c>
      <c r="CF267" s="123">
        <f t="shared" ref="CF267" si="3963">X267/X281</f>
        <v>5.6818181818181816E-2</v>
      </c>
      <c r="CG267" s="124">
        <f t="shared" ref="CG267" si="3964">Y267/Y281</f>
        <v>4.677658391997036E-2</v>
      </c>
      <c r="CH267" s="125">
        <f t="shared" ref="CH267" si="3965">Z267/Z281</f>
        <v>6.618494888154354E-2</v>
      </c>
      <c r="CI267" s="123">
        <f t="shared" ref="CI267" si="3966">AA267/AA281</f>
        <v>5.5107702046059616E-2</v>
      </c>
      <c r="CJ267" s="129">
        <f t="shared" ref="CJ267" si="3967">AB267/AB281</f>
        <v>5.7687070846082898E-2</v>
      </c>
      <c r="CK267" s="130">
        <f t="shared" ref="CK267" si="3968">AC267/AC281</f>
        <v>5.5842454365464041E-2</v>
      </c>
    </row>
    <row r="268" spans="1:89" ht="14.4" thickTop="1" thickBot="1" x14ac:dyDescent="0.3">
      <c r="A268" s="131" t="s">
        <v>27</v>
      </c>
      <c r="B268" s="197">
        <v>1886</v>
      </c>
      <c r="C268" s="181">
        <v>2202</v>
      </c>
      <c r="D268" s="182">
        <v>989</v>
      </c>
      <c r="E268" s="183">
        <v>804</v>
      </c>
      <c r="F268" s="180">
        <v>1107</v>
      </c>
      <c r="G268" s="184">
        <v>1138</v>
      </c>
      <c r="H268" s="182">
        <v>2539</v>
      </c>
      <c r="I268" s="183">
        <v>2876</v>
      </c>
      <c r="J268" s="180">
        <v>385</v>
      </c>
      <c r="K268" s="181">
        <v>351</v>
      </c>
      <c r="L268" s="182">
        <v>1088</v>
      </c>
      <c r="M268" s="180">
        <v>1428</v>
      </c>
      <c r="N268" s="185">
        <v>2123</v>
      </c>
      <c r="O268" s="198">
        <v>2307</v>
      </c>
      <c r="P268" s="180">
        <v>1507</v>
      </c>
      <c r="Q268" s="181">
        <v>895</v>
      </c>
      <c r="R268" s="182">
        <v>1833</v>
      </c>
      <c r="S268" s="183">
        <v>1522</v>
      </c>
      <c r="T268" s="180">
        <v>317</v>
      </c>
      <c r="U268" s="184">
        <v>239</v>
      </c>
      <c r="V268" s="182">
        <v>1457</v>
      </c>
      <c r="W268" s="199">
        <v>2214</v>
      </c>
      <c r="X268" s="180">
        <v>1253</v>
      </c>
      <c r="Y268" s="184">
        <v>520</v>
      </c>
      <c r="Z268" s="182">
        <v>3224</v>
      </c>
      <c r="AA268" s="180">
        <v>3158</v>
      </c>
      <c r="AB268" s="162">
        <f t="shared" si="3663"/>
        <v>19708</v>
      </c>
      <c r="AC268" s="165">
        <f t="shared" si="3694"/>
        <v>19654</v>
      </c>
      <c r="AE268" s="251" t="s">
        <v>13</v>
      </c>
      <c r="AF268" s="14">
        <f t="shared" ref="AF268:BG268" si="3969">SUM(AF265:AF267)</f>
        <v>4007</v>
      </c>
      <c r="AG268" s="1">
        <f t="shared" si="3969"/>
        <v>5972</v>
      </c>
      <c r="AH268" s="14">
        <f t="shared" si="3969"/>
        <v>2135</v>
      </c>
      <c r="AI268" s="1">
        <f t="shared" si="3969"/>
        <v>2585</v>
      </c>
      <c r="AJ268" s="14">
        <f t="shared" si="3969"/>
        <v>2124</v>
      </c>
      <c r="AK268" s="1">
        <f t="shared" si="3969"/>
        <v>5124</v>
      </c>
      <c r="AL268" s="14">
        <f t="shared" si="3969"/>
        <v>5770</v>
      </c>
      <c r="AM268" s="1">
        <f t="shared" si="3969"/>
        <v>8838</v>
      </c>
      <c r="AN268" s="14">
        <f t="shared" si="3969"/>
        <v>1461</v>
      </c>
      <c r="AO268" s="1">
        <f t="shared" si="3969"/>
        <v>558</v>
      </c>
      <c r="AP268" s="14">
        <f t="shared" si="3969"/>
        <v>3668</v>
      </c>
      <c r="AQ268" s="1">
        <f t="shared" si="3969"/>
        <v>2097</v>
      </c>
      <c r="AR268" s="14">
        <f t="shared" si="3969"/>
        <v>6820</v>
      </c>
      <c r="AS268" s="1">
        <f t="shared" si="3969"/>
        <v>4958</v>
      </c>
      <c r="AT268" s="14">
        <f t="shared" si="3969"/>
        <v>3436</v>
      </c>
      <c r="AU268" s="1">
        <f t="shared" si="3969"/>
        <v>2809</v>
      </c>
      <c r="AV268" s="14">
        <f t="shared" si="3969"/>
        <v>4321</v>
      </c>
      <c r="AW268" s="1">
        <f t="shared" si="3969"/>
        <v>5124</v>
      </c>
      <c r="AX268" s="14">
        <f t="shared" si="3969"/>
        <v>1172</v>
      </c>
      <c r="AY268" s="1">
        <f t="shared" si="3969"/>
        <v>526</v>
      </c>
      <c r="AZ268" s="14">
        <f t="shared" si="3969"/>
        <v>4920</v>
      </c>
      <c r="BA268" s="1">
        <f t="shared" si="3969"/>
        <v>4364</v>
      </c>
      <c r="BB268" s="14">
        <f t="shared" si="3969"/>
        <v>4072</v>
      </c>
      <c r="BC268" s="1">
        <f t="shared" si="3969"/>
        <v>1296</v>
      </c>
      <c r="BD268" s="14">
        <f t="shared" si="3969"/>
        <v>8072</v>
      </c>
      <c r="BE268" s="1">
        <f t="shared" si="3969"/>
        <v>8665</v>
      </c>
      <c r="BF268" s="166">
        <f t="shared" si="3969"/>
        <v>51978</v>
      </c>
      <c r="BG268" s="167">
        <f t="shared" si="3969"/>
        <v>52916</v>
      </c>
      <c r="BI268" s="131" t="s">
        <v>27</v>
      </c>
      <c r="BJ268" s="123">
        <f>B268/B281</f>
        <v>5.6886046932496832E-2</v>
      </c>
      <c r="BK268" s="124">
        <f t="shared" ref="BK268" si="3970">C268/C281</f>
        <v>6.4228211410570529E-2</v>
      </c>
      <c r="BL268" s="125">
        <f t="shared" ref="BL268" si="3971">D268/D281</f>
        <v>5.6123028033140392E-2</v>
      </c>
      <c r="BM268" s="126">
        <f t="shared" ref="BM268" si="3972">E268/E281</f>
        <v>5.0703159487923317E-2</v>
      </c>
      <c r="BN268" s="123">
        <f t="shared" ref="BN268" si="3973">F268/F281</f>
        <v>5.4400707651481646E-2</v>
      </c>
      <c r="BO268" s="124">
        <f t="shared" ref="BO268" si="3974">G268/G281</f>
        <v>4.9547196098920235E-2</v>
      </c>
      <c r="BP268" s="125">
        <f t="shared" ref="BP268" si="3975">H268/H281</f>
        <v>6.0133102811264001E-2</v>
      </c>
      <c r="BQ268" s="126">
        <f t="shared" ref="BQ268" si="3976">I268/I281</f>
        <v>5.9377322652572465E-2</v>
      </c>
      <c r="BR268" s="123">
        <f t="shared" ref="BR268" si="3977">J268/J281</f>
        <v>5.9258119131907032E-2</v>
      </c>
      <c r="BS268" s="124">
        <f t="shared" ref="BS268" si="3978">K268/K281</f>
        <v>5.1541850220264314E-2</v>
      </c>
      <c r="BT268" s="125">
        <f t="shared" ref="BT268" si="3979">L268/L281</f>
        <v>5.7505285412262158E-2</v>
      </c>
      <c r="BU268" s="123">
        <f t="shared" ref="BU268" si="3980">M268/M281</f>
        <v>6.7690557451649605E-2</v>
      </c>
      <c r="BV268" s="127">
        <f t="shared" ref="BV268" si="3981">N268/N281</f>
        <v>5.1280193236714976E-2</v>
      </c>
      <c r="BW268" s="128">
        <f t="shared" ref="BW268" si="3982">O268/O281</f>
        <v>5.8673923548411708E-2</v>
      </c>
      <c r="BX268" s="123">
        <f t="shared" ref="BX268" si="3983">P268/P281</f>
        <v>6.678780358092537E-2</v>
      </c>
      <c r="BY268" s="124">
        <f t="shared" ref="BY268" si="3984">Q268/Q281</f>
        <v>4.6971764458906266E-2</v>
      </c>
      <c r="BZ268" s="125">
        <f t="shared" ref="BZ268" si="3985">R268/R281</f>
        <v>5.7739557739557738E-2</v>
      </c>
      <c r="CA268" s="126">
        <f t="shared" ref="CA268" si="3986">S268/S281</f>
        <v>5.3125763551956438E-2</v>
      </c>
      <c r="CB268" s="123">
        <f t="shared" ref="CB268" si="3987">T268/T281</f>
        <v>5.6708407871198567E-2</v>
      </c>
      <c r="CC268" s="124">
        <f t="shared" ref="CC268" si="3988">U268/U281</f>
        <v>4.4136657433056323E-2</v>
      </c>
      <c r="CD268" s="125">
        <f t="shared" ref="CD268" si="3989">V268/V281</f>
        <v>5.4191772669790972E-2</v>
      </c>
      <c r="CE268" s="126">
        <f t="shared" ref="CE268" si="3990">W268/W281</f>
        <v>6.5069801616458492E-2</v>
      </c>
      <c r="CF268" s="123">
        <f t="shared" ref="CF268" si="3991">X268/X281</f>
        <v>5.5619673295454544E-2</v>
      </c>
      <c r="CG268" s="124">
        <f t="shared" ref="CG268" si="3992">Y268/Y281</f>
        <v>4.8165987402741757E-2</v>
      </c>
      <c r="CH268" s="125">
        <f t="shared" ref="CH268" si="3993">Z268/Z281</f>
        <v>6.1957106618494885E-2</v>
      </c>
      <c r="CI268" s="123">
        <f t="shared" ref="CI268" si="3994">AA268/AA281</f>
        <v>5.8793960493735226E-2</v>
      </c>
      <c r="CJ268" s="129">
        <f t="shared" ref="CJ268" si="3995">AB268/AB281</f>
        <v>5.7707567749586401E-2</v>
      </c>
      <c r="CK268" s="130">
        <f t="shared" ref="CK268" si="3996">AC268/AC281</f>
        <v>5.773422399257392E-2</v>
      </c>
    </row>
    <row r="269" spans="1:89" ht="13.8" thickTop="1" x14ac:dyDescent="0.25">
      <c r="A269" s="139" t="s">
        <v>28</v>
      </c>
      <c r="B269" s="194">
        <v>1885</v>
      </c>
      <c r="C269" s="188">
        <v>2499</v>
      </c>
      <c r="D269" s="189">
        <v>1075</v>
      </c>
      <c r="E269" s="190">
        <v>973</v>
      </c>
      <c r="F269" s="187">
        <v>1021</v>
      </c>
      <c r="G269" s="191">
        <v>1418</v>
      </c>
      <c r="H269" s="189">
        <v>2808</v>
      </c>
      <c r="I269" s="190">
        <v>3252</v>
      </c>
      <c r="J269" s="187">
        <v>576</v>
      </c>
      <c r="K269" s="188">
        <v>353</v>
      </c>
      <c r="L269" s="189">
        <v>1403</v>
      </c>
      <c r="M269" s="187">
        <v>1214</v>
      </c>
      <c r="N269" s="192">
        <v>2514</v>
      </c>
      <c r="O269" s="195">
        <v>2331</v>
      </c>
      <c r="P269" s="187">
        <v>1652</v>
      </c>
      <c r="Q269" s="188">
        <v>1022</v>
      </c>
      <c r="R269" s="189">
        <v>1843</v>
      </c>
      <c r="S269" s="190">
        <v>1823</v>
      </c>
      <c r="T269" s="187">
        <v>467</v>
      </c>
      <c r="U269" s="191">
        <v>211</v>
      </c>
      <c r="V269" s="189">
        <v>1813</v>
      </c>
      <c r="W269" s="196">
        <v>2213</v>
      </c>
      <c r="X269" s="187">
        <v>1552</v>
      </c>
      <c r="Y269" s="191">
        <v>508</v>
      </c>
      <c r="Z269" s="189">
        <v>3598</v>
      </c>
      <c r="AA269" s="187">
        <v>3732</v>
      </c>
      <c r="AB269" s="162">
        <f t="shared" si="3663"/>
        <v>22207</v>
      </c>
      <c r="AC269" s="165">
        <f t="shared" si="3694"/>
        <v>21549</v>
      </c>
      <c r="BI269" s="139" t="s">
        <v>28</v>
      </c>
      <c r="BJ269" s="123">
        <f>B269/B281</f>
        <v>5.6855884659467941E-2</v>
      </c>
      <c r="BK269" s="124">
        <f t="shared" ref="BK269" si="3997">C269/C281</f>
        <v>7.2891144557227866E-2</v>
      </c>
      <c r="BL269" s="125">
        <f t="shared" ref="BL269" si="3998">D269/D281</f>
        <v>6.100329134036999E-2</v>
      </c>
      <c r="BM269" s="126">
        <f t="shared" ref="BM269" si="3999">E269/E281</f>
        <v>6.1360913161379829E-2</v>
      </c>
      <c r="BN269" s="123">
        <f t="shared" ref="BN269" si="4000">F269/F281</f>
        <v>5.0174455747211168E-2</v>
      </c>
      <c r="BO269" s="124">
        <f t="shared" ref="BO269" si="4001">G269/G281</f>
        <v>6.1738070358760014E-2</v>
      </c>
      <c r="BP269" s="125">
        <f t="shared" ref="BP269" si="4002">H269/H281</f>
        <v>6.6504038083508993E-2</v>
      </c>
      <c r="BQ269" s="126">
        <f t="shared" ref="BQ269" si="4003">I269/I281</f>
        <v>6.7140143694772489E-2</v>
      </c>
      <c r="BR269" s="123">
        <f t="shared" ref="BR269" si="4004">J269/J281</f>
        <v>8.8656302909034937E-2</v>
      </c>
      <c r="BS269" s="124">
        <f t="shared" ref="BS269" si="4005">K269/K281</f>
        <v>5.1835535976505143E-2</v>
      </c>
      <c r="BT269" s="125">
        <f t="shared" ref="BT269" si="4006">L269/L281</f>
        <v>7.4154334038054964E-2</v>
      </c>
      <c r="BU269" s="123">
        <f t="shared" ref="BU269" si="4007">M269/M281</f>
        <v>5.7546454304133486E-2</v>
      </c>
      <c r="BV269" s="127">
        <f t="shared" ref="BV269" si="4008">N269/N281</f>
        <v>6.0724637681159419E-2</v>
      </c>
      <c r="BW269" s="128">
        <f t="shared" ref="BW269" si="4009">O269/O281</f>
        <v>5.9284315470891934E-2</v>
      </c>
      <c r="BX269" s="123">
        <f t="shared" ref="BX269" si="4010">P269/P281</f>
        <v>7.3213969154405242E-2</v>
      </c>
      <c r="BY269" s="124">
        <f t="shared" ref="BY269" si="4011">Q269/Q281</f>
        <v>5.3637031594415872E-2</v>
      </c>
      <c r="BZ269" s="125">
        <f t="shared" ref="BZ269" si="4012">R269/R281</f>
        <v>5.8054558054558052E-2</v>
      </c>
      <c r="CA269" s="126">
        <f t="shared" ref="CA269" si="4013">S269/S281</f>
        <v>6.3632238472547037E-2</v>
      </c>
      <c r="CB269" s="123">
        <f t="shared" ref="CB269" si="4014">T269/T281</f>
        <v>8.3542039355992845E-2</v>
      </c>
      <c r="CC269" s="124">
        <f t="shared" ref="CC269" si="4015">U269/U281</f>
        <v>3.8965835641735919E-2</v>
      </c>
      <c r="CD269" s="125">
        <f t="shared" ref="CD269" si="4016">V269/V281</f>
        <v>6.7432864687941685E-2</v>
      </c>
      <c r="CE269" s="126">
        <f t="shared" ref="CE269" si="4017">W269/W281</f>
        <v>6.5040411462160178E-2</v>
      </c>
      <c r="CF269" s="123">
        <f t="shared" ref="CF269" si="4018">X269/X281</f>
        <v>6.8892045454545456E-2</v>
      </c>
      <c r="CG269" s="124">
        <f t="shared" ref="CG269" si="4019">Y269/Y281</f>
        <v>4.7054464616524641E-2</v>
      </c>
      <c r="CH269" s="125">
        <f t="shared" ref="CH269" si="4020">Z269/Z281</f>
        <v>6.914443846567761E-2</v>
      </c>
      <c r="CI269" s="123">
        <f t="shared" ref="CI269" si="4021">AA269/AA281</f>
        <v>6.9480386498613003E-2</v>
      </c>
      <c r="CJ269" s="129">
        <f t="shared" ref="CJ269" si="4022">AB269/AB281</f>
        <v>6.5024962300338204E-2</v>
      </c>
      <c r="CK269" s="130">
        <f t="shared" ref="CK269" si="4023">AC269/AC281</f>
        <v>6.330084424625905E-2</v>
      </c>
    </row>
    <row r="270" spans="1:89" x14ac:dyDescent="0.25">
      <c r="A270" s="131" t="s">
        <v>29</v>
      </c>
      <c r="B270" s="197">
        <v>2176</v>
      </c>
      <c r="C270" s="181">
        <v>2369</v>
      </c>
      <c r="D270" s="182">
        <v>1205</v>
      </c>
      <c r="E270" s="183">
        <v>1244</v>
      </c>
      <c r="F270" s="180">
        <v>1133</v>
      </c>
      <c r="G270" s="184">
        <v>2088</v>
      </c>
      <c r="H270" s="182">
        <v>2806</v>
      </c>
      <c r="I270" s="183">
        <v>3994</v>
      </c>
      <c r="J270" s="180">
        <v>798</v>
      </c>
      <c r="K270" s="181">
        <v>332</v>
      </c>
      <c r="L270" s="182">
        <v>1946</v>
      </c>
      <c r="M270" s="180">
        <v>1089</v>
      </c>
      <c r="N270" s="185">
        <v>3482</v>
      </c>
      <c r="O270" s="198">
        <v>2489</v>
      </c>
      <c r="P270" s="180">
        <v>2035</v>
      </c>
      <c r="Q270" s="181">
        <v>1186</v>
      </c>
      <c r="R270" s="182">
        <v>2316</v>
      </c>
      <c r="S270" s="183">
        <v>2401</v>
      </c>
      <c r="T270" s="180">
        <v>714</v>
      </c>
      <c r="U270" s="184">
        <v>219</v>
      </c>
      <c r="V270" s="182">
        <v>2425</v>
      </c>
      <c r="W270" s="199">
        <v>2296</v>
      </c>
      <c r="X270" s="180">
        <v>2004</v>
      </c>
      <c r="Y270" s="184">
        <v>674</v>
      </c>
      <c r="Z270" s="182">
        <v>3756</v>
      </c>
      <c r="AA270" s="180">
        <v>4196</v>
      </c>
      <c r="AB270" s="162">
        <f t="shared" si="3663"/>
        <v>26796</v>
      </c>
      <c r="AC270" s="165">
        <f t="shared" si="3694"/>
        <v>24577</v>
      </c>
      <c r="BI270" s="131" t="s">
        <v>29</v>
      </c>
      <c r="BJ270" s="123">
        <f>B270/B281</f>
        <v>6.5633106110876513E-2</v>
      </c>
      <c r="BK270" s="124">
        <f t="shared" ref="BK270" si="4024">C270/C281</f>
        <v>6.9099288297748224E-2</v>
      </c>
      <c r="BL270" s="125">
        <f t="shared" ref="BL270" si="4025">D270/D281</f>
        <v>6.8380433548972872E-2</v>
      </c>
      <c r="BM270" s="126">
        <f t="shared" ref="BM270" si="4026">E270/E281</f>
        <v>7.8451157217632586E-2</v>
      </c>
      <c r="BN270" s="123">
        <f t="shared" ref="BN270" si="4027">F270/F281</f>
        <v>5.5678411715563418E-2</v>
      </c>
      <c r="BO270" s="124">
        <f t="shared" ref="BO270" si="4028">G270/G281</f>
        <v>9.0909090909090912E-2</v>
      </c>
      <c r="BP270" s="125">
        <f t="shared" ref="BP270" si="4029">H270/H281</f>
        <v>6.6456670535016457E-2</v>
      </c>
      <c r="BQ270" s="126">
        <f t="shared" ref="BQ270" si="4030">I270/I281</f>
        <v>8.2459327772731031E-2</v>
      </c>
      <c r="BR270" s="123">
        <f t="shared" ref="BR270" si="4031">J270/J281</f>
        <v>0.12282591965522549</v>
      </c>
      <c r="BS270" s="124">
        <f t="shared" ref="BS270" si="4032">K270/K281</f>
        <v>4.8751835535976507E-2</v>
      </c>
      <c r="BT270" s="125">
        <f t="shared" ref="BT270" si="4033">L270/L281</f>
        <v>0.10285412262156449</v>
      </c>
      <c r="BU270" s="123">
        <f t="shared" ref="BU270" si="4034">M270/M281</f>
        <v>5.1621160409556312E-2</v>
      </c>
      <c r="BV270" s="127">
        <f t="shared" ref="BV270" si="4035">N270/N281</f>
        <v>8.410628019323671E-2</v>
      </c>
      <c r="BW270" s="128">
        <f t="shared" ref="BW270" si="4036">O270/O281</f>
        <v>6.3302728960553417E-2</v>
      </c>
      <c r="BX270" s="123">
        <f t="shared" ref="BX270" si="4037">P270/P281</f>
        <v>9.0187909945045205E-2</v>
      </c>
      <c r="BY270" s="124">
        <f t="shared" ref="BY270" si="4038">Q270/Q281</f>
        <v>6.2244148210349536E-2</v>
      </c>
      <c r="BZ270" s="125">
        <f t="shared" ref="BZ270" si="4039">R270/R281</f>
        <v>7.2954072954072954E-2</v>
      </c>
      <c r="CA270" s="126">
        <f t="shared" ref="CA270" si="4040">S270/S281</f>
        <v>8.3807462738664532E-2</v>
      </c>
      <c r="CB270" s="123">
        <f t="shared" ref="CB270" si="4041">T270/T281</f>
        <v>0.12772808586762074</v>
      </c>
      <c r="CC270" s="124">
        <f t="shared" ref="CC270" si="4042">U270/U281</f>
        <v>4.044321329639889E-2</v>
      </c>
      <c r="CD270" s="125">
        <f t="shared" ref="CD270" si="4043">V270/V281</f>
        <v>9.019564085397605E-2</v>
      </c>
      <c r="CE270" s="126">
        <f t="shared" ref="CE270" si="4044">W270/W281</f>
        <v>6.747979426891991E-2</v>
      </c>
      <c r="CF270" s="123">
        <f t="shared" ref="CF270" si="4045">X270/X281</f>
        <v>8.8955965909090912E-2</v>
      </c>
      <c r="CG270" s="124">
        <f t="shared" ref="CG270" si="4046">Y270/Y281</f>
        <v>6.2430529825861433E-2</v>
      </c>
      <c r="CH270" s="125">
        <f t="shared" ref="CH270" si="4047">Z270/Z281</f>
        <v>7.2180797909139824E-2</v>
      </c>
      <c r="CI270" s="123">
        <f t="shared" ref="CI270" si="4048">AA270/AA281</f>
        <v>7.8118891143670988E-2</v>
      </c>
      <c r="CJ270" s="129">
        <f t="shared" ref="CJ270" si="4049">AB270/AB281</f>
        <v>7.8462146611422631E-2</v>
      </c>
      <c r="CK270" s="130">
        <f t="shared" ref="CK270" si="4050">AC270/AC281</f>
        <v>7.2195686530247757E-2</v>
      </c>
    </row>
    <row r="271" spans="1:89" x14ac:dyDescent="0.25">
      <c r="A271" s="139" t="s">
        <v>30</v>
      </c>
      <c r="B271" s="280">
        <v>1985</v>
      </c>
      <c r="C271" s="267">
        <v>3382</v>
      </c>
      <c r="D271" s="268">
        <v>1157</v>
      </c>
      <c r="E271" s="269">
        <v>1399</v>
      </c>
      <c r="F271" s="266">
        <v>1166</v>
      </c>
      <c r="G271" s="270">
        <v>2794</v>
      </c>
      <c r="H271" s="268">
        <v>2890</v>
      </c>
      <c r="I271" s="269">
        <v>4592</v>
      </c>
      <c r="J271" s="266">
        <v>883</v>
      </c>
      <c r="K271" s="267">
        <v>303</v>
      </c>
      <c r="L271" s="268">
        <v>1859</v>
      </c>
      <c r="M271" s="266">
        <v>1101</v>
      </c>
      <c r="N271" s="271">
        <v>3540</v>
      </c>
      <c r="O271" s="281">
        <v>2649</v>
      </c>
      <c r="P271" s="266">
        <v>1785</v>
      </c>
      <c r="Q271" s="267">
        <v>1367</v>
      </c>
      <c r="R271" s="268">
        <v>2293</v>
      </c>
      <c r="S271" s="269">
        <v>2634</v>
      </c>
      <c r="T271" s="266">
        <v>622</v>
      </c>
      <c r="U271" s="270">
        <v>304</v>
      </c>
      <c r="V271" s="268">
        <v>2493</v>
      </c>
      <c r="W271" s="282">
        <v>2348</v>
      </c>
      <c r="X271" s="266">
        <v>2222</v>
      </c>
      <c r="Y271" s="270">
        <v>673</v>
      </c>
      <c r="Z271" s="268">
        <v>4221</v>
      </c>
      <c r="AA271" s="266">
        <v>4510</v>
      </c>
      <c r="AB271" s="162">
        <f t="shared" si="3663"/>
        <v>27116</v>
      </c>
      <c r="AC271" s="165">
        <f t="shared" si="3694"/>
        <v>28056</v>
      </c>
      <c r="BI271" s="139" t="s">
        <v>30</v>
      </c>
      <c r="BJ271" s="123">
        <f>B271/B281</f>
        <v>5.9872111962357484E-2</v>
      </c>
      <c r="BK271" s="124">
        <f t="shared" ref="BK271" si="4051">C271/C281</f>
        <v>9.86465989966165E-2</v>
      </c>
      <c r="BL271" s="125">
        <f t="shared" ref="BL271" si="4052">D271/D281</f>
        <v>6.5656565656565663E-2</v>
      </c>
      <c r="BM271" s="126">
        <f t="shared" ref="BM271" si="4053">E271/E281</f>
        <v>8.8226020054234716E-2</v>
      </c>
      <c r="BN271" s="123">
        <f t="shared" ref="BN271" si="4054">F271/F281</f>
        <v>5.7300113027667209E-2</v>
      </c>
      <c r="BO271" s="124">
        <f t="shared" ref="BO271" si="4055">G271/G281</f>
        <v>0.12164750957854406</v>
      </c>
      <c r="BP271" s="125">
        <f t="shared" ref="BP271" si="4056">H271/H281</f>
        <v>6.8446107571702622E-2</v>
      </c>
      <c r="BQ271" s="126">
        <f t="shared" ref="BQ271" si="4057">I271/I281</f>
        <v>9.4805516557932124E-2</v>
      </c>
      <c r="BR271" s="123">
        <f t="shared" ref="BR271" si="4058">J271/J281</f>
        <v>0.13590888102201015</v>
      </c>
      <c r="BS271" s="124">
        <f t="shared" ref="BS271" si="4059">K271/K281</f>
        <v>4.4493392070484583E-2</v>
      </c>
      <c r="BT271" s="125">
        <f t="shared" ref="BT271" si="4060">L271/L281</f>
        <v>9.8255813953488369E-2</v>
      </c>
      <c r="BU271" s="123">
        <f t="shared" ref="BU271" si="4061">M271/M281</f>
        <v>5.2189988623435719E-2</v>
      </c>
      <c r="BV271" s="127">
        <f t="shared" ref="BV271" si="4062">N271/N281</f>
        <v>8.5507246376811591E-2</v>
      </c>
      <c r="BW271" s="128">
        <f t="shared" ref="BW271" si="4063">O271/O281</f>
        <v>6.7372008443754933E-2</v>
      </c>
      <c r="BX271" s="123">
        <f t="shared" ref="BX271" si="4064">P271/P281</f>
        <v>7.9108314128700591E-2</v>
      </c>
      <c r="BY271" s="124">
        <f t="shared" ref="BY271" si="4065">Q271/Q281</f>
        <v>7.174346593891047E-2</v>
      </c>
      <c r="BZ271" s="125">
        <f t="shared" ref="BZ271" si="4066">R271/R281</f>
        <v>7.2229572229572228E-2</v>
      </c>
      <c r="CA271" s="126">
        <f t="shared" ref="CA271" si="4067">S271/S281</f>
        <v>9.1940381863241299E-2</v>
      </c>
      <c r="CB271" s="123">
        <f t="shared" ref="CB271" si="4068">T271/T281</f>
        <v>0.1112701252236136</v>
      </c>
      <c r="CC271" s="124">
        <f t="shared" ref="CC271" si="4069">U271/U281</f>
        <v>5.6140350877192984E-2</v>
      </c>
      <c r="CD271" s="125">
        <f t="shared" ref="CD271" si="4070">V271/V281</f>
        <v>9.2724838205757637E-2</v>
      </c>
      <c r="CE271" s="126">
        <f t="shared" ref="CE271" si="4071">W271/W281</f>
        <v>6.9008082292432035E-2</v>
      </c>
      <c r="CF271" s="123">
        <f t="shared" ref="CF271" si="4072">X271/X281</f>
        <v>9.86328125E-2</v>
      </c>
      <c r="CG271" s="124">
        <f t="shared" ref="CG271" si="4073">Y271/Y281</f>
        <v>6.2337902927010004E-2</v>
      </c>
      <c r="CH271" s="125">
        <f t="shared" ref="CH271" si="4074">Z271/Z281</f>
        <v>8.1116919056038128E-2</v>
      </c>
      <c r="CI271" s="123">
        <f t="shared" ref="CI271" si="4075">AA271/AA281</f>
        <v>8.3964775752611104E-2</v>
      </c>
      <c r="CJ271" s="129">
        <f t="shared" ref="CJ271" si="4076">AB271/AB281</f>
        <v>7.9399147914440069E-2</v>
      </c>
      <c r="CK271" s="130">
        <f t="shared" ref="CK271" si="4077">AC271/AC281</f>
        <v>8.2415355059308734E-2</v>
      </c>
    </row>
    <row r="272" spans="1:89" x14ac:dyDescent="0.25">
      <c r="A272" s="131" t="s">
        <v>31</v>
      </c>
      <c r="B272" s="283">
        <v>2022</v>
      </c>
      <c r="C272" s="274">
        <v>2590</v>
      </c>
      <c r="D272" s="275">
        <v>978</v>
      </c>
      <c r="E272" s="276">
        <v>1186</v>
      </c>
      <c r="F272" s="273">
        <v>958</v>
      </c>
      <c r="G272" s="277">
        <v>2330</v>
      </c>
      <c r="H272" s="275">
        <v>2880</v>
      </c>
      <c r="I272" s="276">
        <v>4246</v>
      </c>
      <c r="J272" s="273">
        <v>578</v>
      </c>
      <c r="K272" s="274">
        <v>255</v>
      </c>
      <c r="L272" s="275">
        <v>1809</v>
      </c>
      <c r="M272" s="273">
        <v>996</v>
      </c>
      <c r="N272" s="278">
        <v>3280</v>
      </c>
      <c r="O272" s="284">
        <v>2309</v>
      </c>
      <c r="P272" s="273">
        <v>1651</v>
      </c>
      <c r="Q272" s="274">
        <v>1442</v>
      </c>
      <c r="R272" s="275">
        <v>2028</v>
      </c>
      <c r="S272" s="276">
        <v>2490</v>
      </c>
      <c r="T272" s="273">
        <v>550</v>
      </c>
      <c r="U272" s="277">
        <v>222</v>
      </c>
      <c r="V272" s="275">
        <v>2427</v>
      </c>
      <c r="W272" s="285">
        <v>2016</v>
      </c>
      <c r="X272" s="273">
        <v>1850</v>
      </c>
      <c r="Y272" s="277">
        <v>623</v>
      </c>
      <c r="Z272" s="275">
        <v>3851</v>
      </c>
      <c r="AA272" s="273">
        <v>4155</v>
      </c>
      <c r="AB272" s="162">
        <f t="shared" si="3663"/>
        <v>24862</v>
      </c>
      <c r="AC272" s="165">
        <f t="shared" si="3694"/>
        <v>24860</v>
      </c>
      <c r="BI272" s="131" t="s">
        <v>31</v>
      </c>
      <c r="BJ272" s="123">
        <f>B272/B281</f>
        <v>6.0988116064426612E-2</v>
      </c>
      <c r="BK272" s="124">
        <f t="shared" ref="BK272" si="4078">C272/C281</f>
        <v>7.5545443938863616E-2</v>
      </c>
      <c r="BL272" s="125">
        <f t="shared" ref="BL272" si="4079">D272/D281</f>
        <v>5.5498808307797069E-2</v>
      </c>
      <c r="BM272" s="126">
        <f t="shared" ref="BM272" si="4080">E272/E281</f>
        <v>7.479346660780728E-2</v>
      </c>
      <c r="BN272" s="123">
        <f t="shared" ref="BN272" si="4081">F272/F281</f>
        <v>4.7078480515013024E-2</v>
      </c>
      <c r="BO272" s="124">
        <f t="shared" ref="BO272" si="4082">G272/G281</f>
        <v>0.10144548937652385</v>
      </c>
      <c r="BP272" s="125">
        <f t="shared" ref="BP272" si="4083">H272/H281</f>
        <v>6.8209269829239985E-2</v>
      </c>
      <c r="BQ272" s="126">
        <f t="shared" ref="BQ272" si="4084">I272/I281</f>
        <v>8.7662069535056564E-2</v>
      </c>
      <c r="BR272" s="123">
        <f t="shared" ref="BR272" si="4085">J272/J281</f>
        <v>8.8964137294135756E-2</v>
      </c>
      <c r="BS272" s="124">
        <f t="shared" ref="BS272" si="4086">K272/K281</f>
        <v>3.7444933920704845E-2</v>
      </c>
      <c r="BT272" s="125">
        <f t="shared" ref="BT272" si="4087">L272/L281</f>
        <v>9.5613107822410143E-2</v>
      </c>
      <c r="BU272" s="123">
        <f t="shared" ref="BU272" si="4088">M272/M281</f>
        <v>4.7212741751990896E-2</v>
      </c>
      <c r="BV272" s="127">
        <f t="shared" ref="BV272" si="4089">N272/N281</f>
        <v>7.922705314009662E-2</v>
      </c>
      <c r="BW272" s="128">
        <f t="shared" ref="BW272" si="4090">O272/O281</f>
        <v>5.8724789541951726E-2</v>
      </c>
      <c r="BX272" s="123">
        <f t="shared" ref="BX272" si="4091">P272/P281</f>
        <v>7.3169650771139863E-2</v>
      </c>
      <c r="BY272" s="124">
        <f t="shared" ref="BY272" si="4092">Q272/Q281</f>
        <v>7.5679647318148427E-2</v>
      </c>
      <c r="BZ272" s="125">
        <f t="shared" ref="BZ272" si="4093">R272/R281</f>
        <v>6.3882063882063883E-2</v>
      </c>
      <c r="CA272" s="126">
        <f t="shared" ref="CA272" si="4094">S272/S281</f>
        <v>8.6914028412859085E-2</v>
      </c>
      <c r="CB272" s="123">
        <f t="shared" ref="CB272" si="4095">T272/T281</f>
        <v>9.838998211091235E-2</v>
      </c>
      <c r="CC272" s="124">
        <f t="shared" ref="CC272" si="4096">U272/U281</f>
        <v>4.0997229916897505E-2</v>
      </c>
      <c r="CD272" s="125">
        <f t="shared" ref="CD272" si="4097">V272/V281</f>
        <v>9.0270029011381384E-2</v>
      </c>
      <c r="CE272" s="126">
        <f t="shared" ref="CE272" si="4098">W272/W281</f>
        <v>5.9250551065393092E-2</v>
      </c>
      <c r="CF272" s="123">
        <f t="shared" ref="CF272" si="4099">X272/X281</f>
        <v>8.2120028409090912E-2</v>
      </c>
      <c r="CG272" s="124">
        <f t="shared" ref="CG272" si="4100">Y272/Y281</f>
        <v>5.7706557984438682E-2</v>
      </c>
      <c r="CH272" s="125">
        <f t="shared" ref="CH272" si="4101">Z272/Z281</f>
        <v>7.4006457068183568E-2</v>
      </c>
      <c r="CI272" s="123">
        <f t="shared" ref="CI272" si="4102">AA272/AA281</f>
        <v>7.7355575000465443E-2</v>
      </c>
      <c r="CJ272" s="129">
        <f t="shared" ref="CJ272" si="4103">AB272/AB281</f>
        <v>7.2799144986311001E-2</v>
      </c>
      <c r="CK272" s="130">
        <f t="shared" ref="CK272" si="4104">AC272/AC281</f>
        <v>7.3027007655204423E-2</v>
      </c>
    </row>
    <row r="273" spans="1:89" x14ac:dyDescent="0.25">
      <c r="A273" s="139" t="s">
        <v>32</v>
      </c>
      <c r="B273" s="194">
        <v>2168</v>
      </c>
      <c r="C273" s="188">
        <v>2634</v>
      </c>
      <c r="D273" s="189">
        <v>724</v>
      </c>
      <c r="E273" s="190">
        <v>1257</v>
      </c>
      <c r="F273" s="187">
        <v>807</v>
      </c>
      <c r="G273" s="191">
        <v>2246</v>
      </c>
      <c r="H273" s="189">
        <v>2379</v>
      </c>
      <c r="I273" s="190">
        <v>4039</v>
      </c>
      <c r="J273" s="187">
        <v>506</v>
      </c>
      <c r="K273" s="188">
        <v>252</v>
      </c>
      <c r="L273" s="189">
        <v>1649</v>
      </c>
      <c r="M273" s="187">
        <v>734</v>
      </c>
      <c r="N273" s="192">
        <v>2875</v>
      </c>
      <c r="O273" s="195">
        <v>2127</v>
      </c>
      <c r="P273" s="187">
        <v>1092</v>
      </c>
      <c r="Q273" s="188">
        <v>1383</v>
      </c>
      <c r="R273" s="189">
        <v>1769</v>
      </c>
      <c r="S273" s="190">
        <v>2182</v>
      </c>
      <c r="T273" s="187">
        <v>371</v>
      </c>
      <c r="U273" s="191">
        <v>229</v>
      </c>
      <c r="V273" s="189">
        <v>2560</v>
      </c>
      <c r="W273" s="196">
        <v>1643</v>
      </c>
      <c r="X273" s="187">
        <v>1321</v>
      </c>
      <c r="Y273" s="191">
        <v>545</v>
      </c>
      <c r="Z273" s="189">
        <v>3133</v>
      </c>
      <c r="AA273" s="187">
        <v>3863</v>
      </c>
      <c r="AB273" s="162">
        <f t="shared" si="3663"/>
        <v>21354</v>
      </c>
      <c r="AC273" s="165">
        <f t="shared" si="3694"/>
        <v>23134</v>
      </c>
      <c r="BI273" s="139" t="s">
        <v>32</v>
      </c>
      <c r="BJ273" s="123">
        <f>B273/B281</f>
        <v>6.5391807926645354E-2</v>
      </c>
      <c r="BK273" s="124">
        <f t="shared" ref="BK273" si="4105">C273/C281</f>
        <v>7.682884144207211E-2</v>
      </c>
      <c r="BL273" s="125">
        <f t="shared" ref="BL273" si="4106">D273/D281</f>
        <v>4.1085007377142206E-2</v>
      </c>
      <c r="BM273" s="126">
        <f t="shared" ref="BM273" si="4107">E273/E281</f>
        <v>7.9270984423283092E-2</v>
      </c>
      <c r="BN273" s="123">
        <f t="shared" ref="BN273" si="4108">F273/F281</f>
        <v>3.9657968450538109E-2</v>
      </c>
      <c r="BO273" s="124">
        <f t="shared" ref="BO273" si="4109">G273/G281</f>
        <v>9.778822709857192E-2</v>
      </c>
      <c r="BP273" s="125">
        <f t="shared" ref="BP273" si="4110">H273/H281</f>
        <v>5.634369893186178E-2</v>
      </c>
      <c r="BQ273" s="126">
        <f t="shared" ref="BQ273" si="4111">I273/I281</f>
        <v>8.3388388801717728E-2</v>
      </c>
      <c r="BR273" s="123">
        <f t="shared" ref="BR273" si="4112">J273/J281</f>
        <v>7.7882099430506391E-2</v>
      </c>
      <c r="BS273" s="124">
        <f t="shared" ref="BS273" si="4113">K273/K281</f>
        <v>3.7004405286343613E-2</v>
      </c>
      <c r="BT273" s="125">
        <f t="shared" ref="BT273" si="4114">L273/L281</f>
        <v>8.7156448202959827E-2</v>
      </c>
      <c r="BU273" s="123">
        <f t="shared" ref="BU273" si="4115">M273/M281</f>
        <v>3.4793325748957146E-2</v>
      </c>
      <c r="BV273" s="127">
        <f t="shared" ref="BV273" si="4116">N273/N281</f>
        <v>6.9444444444444448E-2</v>
      </c>
      <c r="BW273" s="128">
        <f t="shared" ref="BW273" si="4117">O273/O281</f>
        <v>5.4095984129810017E-2</v>
      </c>
      <c r="BX273" s="123">
        <f t="shared" ref="BX273" si="4118">P273/P281</f>
        <v>4.8395674525793297E-2</v>
      </c>
      <c r="BY273" s="124">
        <f t="shared" ref="BY273" si="4119">Q273/Q281</f>
        <v>7.258318463314789E-2</v>
      </c>
      <c r="BZ273" s="125">
        <f t="shared" ref="BZ273" si="4120">R273/R281</f>
        <v>5.5723555723555723E-2</v>
      </c>
      <c r="CA273" s="126">
        <f t="shared" ref="CA273" si="4121">S273/S281</f>
        <v>7.616321686620825E-2</v>
      </c>
      <c r="CB273" s="123">
        <f t="shared" ref="CB273" si="4122">T273/T281</f>
        <v>6.636851520572451E-2</v>
      </c>
      <c r="CC273" s="124">
        <f t="shared" ref="CC273" si="4123">U273/U281</f>
        <v>4.228993536472761E-2</v>
      </c>
      <c r="CD273" s="125">
        <f t="shared" ref="CD273" si="4124">V273/V281</f>
        <v>9.5216841478836564E-2</v>
      </c>
      <c r="CE273" s="126">
        <f t="shared" ref="CE273" si="4125">W273/W281</f>
        <v>4.828802351212344E-2</v>
      </c>
      <c r="CF273" s="123">
        <f t="shared" ref="CF273" si="4126">X273/X281</f>
        <v>5.8638139204545456E-2</v>
      </c>
      <c r="CG273" s="124">
        <f t="shared" ref="CG273" si="4127">Y273/Y281</f>
        <v>5.0481659874027418E-2</v>
      </c>
      <c r="CH273" s="125">
        <f t="shared" ref="CH273" si="4128">Z273/Z281</f>
        <v>6.0208317318779306E-2</v>
      </c>
      <c r="CI273" s="123">
        <f t="shared" ref="CI273" si="4129">AA273/AA281</f>
        <v>7.1919274663489283E-2</v>
      </c>
      <c r="CJ273" s="129">
        <f t="shared" ref="CJ273" si="4130">AB273/AB281</f>
        <v>6.2527268201982344E-2</v>
      </c>
      <c r="CK273" s="130">
        <f t="shared" ref="CK273" si="4131">AC273/AC281</f>
        <v>6.7956830052111797E-2</v>
      </c>
    </row>
    <row r="274" spans="1:89" x14ac:dyDescent="0.25">
      <c r="A274" s="131" t="s">
        <v>33</v>
      </c>
      <c r="B274" s="197">
        <v>1931</v>
      </c>
      <c r="C274" s="181">
        <v>2206</v>
      </c>
      <c r="D274" s="182">
        <v>601</v>
      </c>
      <c r="E274" s="183">
        <v>990</v>
      </c>
      <c r="F274" s="180">
        <v>676</v>
      </c>
      <c r="G274" s="184">
        <v>1611</v>
      </c>
      <c r="H274" s="182">
        <v>2197</v>
      </c>
      <c r="I274" s="183">
        <v>2865</v>
      </c>
      <c r="J274" s="180">
        <v>437</v>
      </c>
      <c r="K274" s="181">
        <v>160</v>
      </c>
      <c r="L274" s="182">
        <v>1318</v>
      </c>
      <c r="M274" s="180">
        <v>647</v>
      </c>
      <c r="N274" s="185">
        <v>2703</v>
      </c>
      <c r="O274" s="198">
        <v>1789</v>
      </c>
      <c r="P274" s="180">
        <v>752</v>
      </c>
      <c r="Q274" s="181">
        <v>1159</v>
      </c>
      <c r="R274" s="182">
        <v>1243</v>
      </c>
      <c r="S274" s="183">
        <v>1969</v>
      </c>
      <c r="T274" s="180">
        <v>216</v>
      </c>
      <c r="U274" s="184">
        <v>244</v>
      </c>
      <c r="V274" s="182">
        <v>2178</v>
      </c>
      <c r="W274" s="199">
        <v>1353</v>
      </c>
      <c r="X274" s="180">
        <v>956</v>
      </c>
      <c r="Y274" s="184">
        <v>521</v>
      </c>
      <c r="Z274" s="182">
        <v>2556</v>
      </c>
      <c r="AA274" s="180">
        <v>3201</v>
      </c>
      <c r="AB274" s="162">
        <f t="shared" si="3663"/>
        <v>17764</v>
      </c>
      <c r="AC274" s="165">
        <f t="shared" si="3694"/>
        <v>18715</v>
      </c>
      <c r="BI274" s="131" t="s">
        <v>33</v>
      </c>
      <c r="BJ274" s="123">
        <f>B274/B281</f>
        <v>5.8243349218797126E-2</v>
      </c>
      <c r="BK274" s="124">
        <f t="shared" ref="BK274" si="4132">C274/C281</f>
        <v>6.4344883910862211E-2</v>
      </c>
      <c r="BL274" s="125">
        <f t="shared" ref="BL274" si="4133">D274/D281</f>
        <v>3.4105095902848714E-2</v>
      </c>
      <c r="BM274" s="126">
        <f t="shared" ref="BM274" si="4134">E274/E281</f>
        <v>6.2432994891845874E-2</v>
      </c>
      <c r="BN274" s="123">
        <f t="shared" ref="BN274" si="4135">F274/F281</f>
        <v>3.3220305666126097E-2</v>
      </c>
      <c r="BO274" s="124">
        <f t="shared" ref="BO274" si="4136">G274/G281</f>
        <v>7.0141065830721008E-2</v>
      </c>
      <c r="BP274" s="125">
        <f t="shared" ref="BP274" si="4137">H274/H281</f>
        <v>5.2033252019041756E-2</v>
      </c>
      <c r="BQ274" s="126">
        <f t="shared" ref="BQ274" si="4138">I274/I281</f>
        <v>5.9150218845486831E-2</v>
      </c>
      <c r="BR274" s="123">
        <f t="shared" ref="BR274" si="4139">J274/J281</f>
        <v>6.726181314452824E-2</v>
      </c>
      <c r="BS274" s="124">
        <f t="shared" ref="BS274" si="4140">K274/K281</f>
        <v>2.3494860499265784E-2</v>
      </c>
      <c r="BT274" s="125">
        <f t="shared" ref="BT274" si="4141">L274/L281</f>
        <v>6.9661733615221988E-2</v>
      </c>
      <c r="BU274" s="123">
        <f t="shared" ref="BU274" si="4142">M274/M281</f>
        <v>3.0669321198331437E-2</v>
      </c>
      <c r="BV274" s="127">
        <f t="shared" ref="BV274" si="4143">N274/N281</f>
        <v>6.5289855072463765E-2</v>
      </c>
      <c r="BW274" s="128">
        <f t="shared" ref="BW274" si="4144">O274/O281</f>
        <v>4.5499631221546835E-2</v>
      </c>
      <c r="BX274" s="123">
        <f t="shared" ref="BX274" si="4145">P274/P281</f>
        <v>3.3327424215564616E-2</v>
      </c>
      <c r="BY274" s="124">
        <f t="shared" ref="BY274" si="4146">Q274/Q281</f>
        <v>6.0827122913823868E-2</v>
      </c>
      <c r="BZ274" s="125">
        <f t="shared" ref="BZ274" si="4147">R274/R281</f>
        <v>3.9154539154539154E-2</v>
      </c>
      <c r="CA274" s="126">
        <f t="shared" ref="CA274" si="4148">S274/S281</f>
        <v>6.8728402387517887E-2</v>
      </c>
      <c r="CB274" s="123">
        <f t="shared" ref="CB274" si="4149">T274/T281</f>
        <v>3.8640429338103757E-2</v>
      </c>
      <c r="CC274" s="124">
        <f t="shared" ref="CC274" si="4150">U274/U281</f>
        <v>4.5060018467220686E-2</v>
      </c>
      <c r="CD274" s="125">
        <f t="shared" ref="CD274" si="4151">V274/V281</f>
        <v>8.1008703414416419E-2</v>
      </c>
      <c r="CE274" s="126">
        <f t="shared" ref="CE274" si="4152">W274/W281</f>
        <v>3.9764878765613521E-2</v>
      </c>
      <c r="CF274" s="123">
        <f t="shared" ref="CF274" si="4153">X274/X281</f>
        <v>4.2436079545454544E-2</v>
      </c>
      <c r="CG274" s="124">
        <f t="shared" ref="CG274" si="4154">Y274/Y281</f>
        <v>4.8258614301593179E-2</v>
      </c>
      <c r="CH274" s="125">
        <f t="shared" ref="CH274" si="4155">Z274/Z281</f>
        <v>4.9119840110692599E-2</v>
      </c>
      <c r="CI274" s="123">
        <f t="shared" ref="CI274" si="4156">AA274/AA281</f>
        <v>5.9594511570755682E-2</v>
      </c>
      <c r="CJ274" s="129">
        <f t="shared" ref="CJ274" si="4157">AB274/AB281</f>
        <v>5.2015284833755469E-2</v>
      </c>
      <c r="CK274" s="130">
        <f t="shared" ref="CK274" si="4158">AC274/AC281</f>
        <v>5.4975882874784825E-2</v>
      </c>
    </row>
    <row r="275" spans="1:89" x14ac:dyDescent="0.25">
      <c r="A275" s="139" t="s">
        <v>34</v>
      </c>
      <c r="B275" s="194">
        <v>817</v>
      </c>
      <c r="C275" s="188">
        <v>1542</v>
      </c>
      <c r="D275" s="189">
        <v>285</v>
      </c>
      <c r="E275" s="190">
        <v>899</v>
      </c>
      <c r="F275" s="187">
        <v>244</v>
      </c>
      <c r="G275" s="191">
        <v>1387</v>
      </c>
      <c r="H275" s="189">
        <v>1139</v>
      </c>
      <c r="I275" s="190">
        <v>2419</v>
      </c>
      <c r="J275" s="187">
        <v>369</v>
      </c>
      <c r="K275" s="188">
        <v>106</v>
      </c>
      <c r="L275" s="189">
        <v>1120</v>
      </c>
      <c r="M275" s="187">
        <v>484</v>
      </c>
      <c r="N275" s="192">
        <v>2068</v>
      </c>
      <c r="O275" s="195">
        <v>1556</v>
      </c>
      <c r="P275" s="187">
        <v>533</v>
      </c>
      <c r="Q275" s="188">
        <v>1176</v>
      </c>
      <c r="R275" s="189">
        <v>1042</v>
      </c>
      <c r="S275" s="190">
        <v>1495</v>
      </c>
      <c r="T275" s="187">
        <v>211</v>
      </c>
      <c r="U275" s="191">
        <v>200</v>
      </c>
      <c r="V275" s="189">
        <v>2136</v>
      </c>
      <c r="W275" s="196">
        <v>961</v>
      </c>
      <c r="X275" s="187">
        <v>667</v>
      </c>
      <c r="Y275" s="191">
        <v>371</v>
      </c>
      <c r="Z275" s="189">
        <v>1984</v>
      </c>
      <c r="AA275" s="187">
        <v>2357</v>
      </c>
      <c r="AB275" s="162">
        <f t="shared" si="3663"/>
        <v>12615</v>
      </c>
      <c r="AC275" s="165">
        <f t="shared" si="3694"/>
        <v>14953</v>
      </c>
      <c r="BI275" s="139" t="s">
        <v>34</v>
      </c>
      <c r="BJ275" s="123">
        <f>B275/B281</f>
        <v>2.4642577064607589E-2</v>
      </c>
      <c r="BK275" s="124">
        <f t="shared" ref="BK275" si="4159">C275/C281</f>
        <v>4.4977248862443121E-2</v>
      </c>
      <c r="BL275" s="125">
        <f t="shared" ref="BL275" si="4160">D275/D281</f>
        <v>1.6172965611167857E-2</v>
      </c>
      <c r="BM275" s="126">
        <f t="shared" ref="BM275" si="4161">E275/E281</f>
        <v>5.6694204452292361E-2</v>
      </c>
      <c r="BN275" s="123">
        <f t="shared" ref="BN275" si="4162">F275/F281</f>
        <v>1.1990761216767409E-2</v>
      </c>
      <c r="BO275" s="124">
        <f t="shared" ref="BO275" si="4163">G275/G281</f>
        <v>6.0388366422849178E-2</v>
      </c>
      <c r="BP275" s="125">
        <f t="shared" ref="BP275" si="4164">H275/H281</f>
        <v>2.6975818866494566E-2</v>
      </c>
      <c r="BQ275" s="126">
        <f t="shared" ref="BQ275" si="4165">I275/I281</f>
        <v>4.9942191758196385E-2</v>
      </c>
      <c r="BR275" s="123">
        <f t="shared" ref="BR275" si="4166">J275/J281</f>
        <v>5.6795444051100506E-2</v>
      </c>
      <c r="BS275" s="124">
        <f t="shared" ref="BS275" si="4167">K275/K281</f>
        <v>1.5565345080763583E-2</v>
      </c>
      <c r="BT275" s="125">
        <f t="shared" ref="BT275" si="4168">L275/L281</f>
        <v>5.9196617336152217E-2</v>
      </c>
      <c r="BU275" s="123">
        <f t="shared" ref="BU275" si="4169">M275/M281</f>
        <v>2.2942737959802808E-2</v>
      </c>
      <c r="BV275" s="127">
        <f t="shared" ref="BV275" si="4170">N275/N281</f>
        <v>4.9951690821256035E-2</v>
      </c>
      <c r="BW275" s="128">
        <f t="shared" ref="BW275" si="4171">O275/O281</f>
        <v>3.9573742974134643E-2</v>
      </c>
      <c r="BX275" s="123">
        <f t="shared" ref="BX275" si="4172">P275/P281</f>
        <v>2.3621698280446728E-2</v>
      </c>
      <c r="BY275" s="124">
        <f t="shared" ref="BY275" si="4173">Q275/Q281</f>
        <v>6.1719324026451139E-2</v>
      </c>
      <c r="BZ275" s="125">
        <f t="shared" ref="BZ275" si="4174">R275/R281</f>
        <v>3.2823032823032824E-2</v>
      </c>
      <c r="CA275" s="126">
        <f t="shared" ref="CA275" si="4175">S275/S281</f>
        <v>5.2183322280009777E-2</v>
      </c>
      <c r="CB275" s="123">
        <f t="shared" ref="CB275" si="4176">T275/T281</f>
        <v>3.7745974955277282E-2</v>
      </c>
      <c r="CC275" s="124">
        <f t="shared" ref="CC275" si="4177">U275/U281</f>
        <v>3.6934441366574332E-2</v>
      </c>
      <c r="CD275" s="125">
        <f t="shared" ref="CD275" si="4178">V275/V281</f>
        <v>7.9446552108904264E-2</v>
      </c>
      <c r="CE275" s="126">
        <f t="shared" ref="CE275" si="4179">W275/W281</f>
        <v>2.8243938280675975E-2</v>
      </c>
      <c r="CF275" s="123">
        <f t="shared" ref="CF275" si="4180">X275/X281</f>
        <v>2.960759943181818E-2</v>
      </c>
      <c r="CG275" s="124">
        <f t="shared" ref="CG275" si="4181">Y275/Y281</f>
        <v>3.4364579473879213E-2</v>
      </c>
      <c r="CH275" s="125">
        <f t="shared" ref="CH275" si="4182">Z275/Z281</f>
        <v>3.8127450226766085E-2</v>
      </c>
      <c r="CI275" s="123">
        <f t="shared" ref="CI275" si="4183">AA275/AA281</f>
        <v>4.3881369500865713E-2</v>
      </c>
      <c r="CJ275" s="129">
        <f t="shared" ref="CJ275" si="4184">AB275/AB281</f>
        <v>3.6938348242390527E-2</v>
      </c>
      <c r="CK275" s="130">
        <f t="shared" ref="CK275" si="4185">AC275/AC281</f>
        <v>4.3924893220767168E-2</v>
      </c>
    </row>
    <row r="276" spans="1:89" x14ac:dyDescent="0.25">
      <c r="A276" s="131" t="s">
        <v>35</v>
      </c>
      <c r="B276" s="197">
        <v>0</v>
      </c>
      <c r="C276" s="181">
        <v>1120</v>
      </c>
      <c r="D276" s="182">
        <v>6</v>
      </c>
      <c r="E276" s="183">
        <v>603</v>
      </c>
      <c r="F276" s="180">
        <v>15</v>
      </c>
      <c r="G276" s="184">
        <v>847</v>
      </c>
      <c r="H276" s="182">
        <v>160</v>
      </c>
      <c r="I276" s="183">
        <v>1083</v>
      </c>
      <c r="J276" s="180">
        <v>124</v>
      </c>
      <c r="K276" s="181">
        <v>32</v>
      </c>
      <c r="L276" s="182">
        <v>475</v>
      </c>
      <c r="M276" s="180">
        <v>141</v>
      </c>
      <c r="N276" s="185">
        <v>616</v>
      </c>
      <c r="O276" s="198">
        <v>262</v>
      </c>
      <c r="P276" s="180">
        <v>122</v>
      </c>
      <c r="Q276" s="181">
        <v>255</v>
      </c>
      <c r="R276" s="182">
        <v>192</v>
      </c>
      <c r="S276" s="183">
        <v>208</v>
      </c>
      <c r="T276" s="180">
        <v>22</v>
      </c>
      <c r="U276" s="184">
        <v>8</v>
      </c>
      <c r="V276" s="182">
        <v>457</v>
      </c>
      <c r="W276" s="199">
        <v>27</v>
      </c>
      <c r="X276" s="180">
        <v>43</v>
      </c>
      <c r="Y276" s="184">
        <v>18</v>
      </c>
      <c r="Z276" s="182">
        <v>54</v>
      </c>
      <c r="AA276" s="180">
        <v>192</v>
      </c>
      <c r="AB276" s="162">
        <f t="shared" si="3663"/>
        <v>2286</v>
      </c>
      <c r="AC276" s="165">
        <f t="shared" si="3694"/>
        <v>4796</v>
      </c>
      <c r="BI276" s="131" t="s">
        <v>35</v>
      </c>
      <c r="BJ276" s="123">
        <f>B276/B281</f>
        <v>0</v>
      </c>
      <c r="BK276" s="124">
        <f t="shared" ref="BK276" si="4186">C276/C281</f>
        <v>3.2668300081670751E-2</v>
      </c>
      <c r="BL276" s="125">
        <f t="shared" ref="BL276" si="4187">D276/D281</f>
        <v>3.4048348655090226E-4</v>
      </c>
      <c r="BM276" s="126">
        <f t="shared" ref="BM276" si="4188">E276/E281</f>
        <v>3.8027369615942483E-2</v>
      </c>
      <c r="BN276" s="123">
        <f t="shared" ref="BN276" si="4189">F276/F281</f>
        <v>7.3713696004717674E-4</v>
      </c>
      <c r="BO276" s="124">
        <f t="shared" ref="BO276" si="4190">G276/G281</f>
        <v>3.6877394636015325E-2</v>
      </c>
      <c r="BP276" s="125">
        <f t="shared" ref="BP276" si="4191">H276/H281</f>
        <v>3.7894038794022214E-3</v>
      </c>
      <c r="BQ276" s="126">
        <f t="shared" ref="BQ276" si="4192">I276/I281</f>
        <v>2.2359402097613345E-2</v>
      </c>
      <c r="BR276" s="123">
        <f t="shared" ref="BR276" si="4193">J276/J281</f>
        <v>1.9085731876250577E-2</v>
      </c>
      <c r="BS276" s="124">
        <f t="shared" ref="BS276" si="4194">K276/K281</f>
        <v>4.698972099853157E-3</v>
      </c>
      <c r="BT276" s="125">
        <f t="shared" ref="BT276" si="4195">L276/L281</f>
        <v>2.5105708245243129E-2</v>
      </c>
      <c r="BU276" s="123">
        <f t="shared" ref="BU276" si="4196">M276/M281</f>
        <v>6.6837315130830492E-3</v>
      </c>
      <c r="BV276" s="127">
        <f t="shared" ref="BV276" si="4197">N276/N281</f>
        <v>1.4879227053140097E-2</v>
      </c>
      <c r="BW276" s="128">
        <f t="shared" ref="BW276" si="4198">O276/O281</f>
        <v>6.6634451537424654E-3</v>
      </c>
      <c r="BX276" s="123">
        <f t="shared" ref="BX276" si="4199">P276/P281</f>
        <v>5.4068427583761746E-3</v>
      </c>
      <c r="BY276" s="124">
        <f t="shared" ref="BY276" si="4200">Q276/Q281</f>
        <v>1.3383016689409048E-2</v>
      </c>
      <c r="BZ276" s="125">
        <f t="shared" ref="BZ276" si="4201">R276/R281</f>
        <v>6.0480060480060478E-3</v>
      </c>
      <c r="CA276" s="126">
        <f t="shared" ref="CA276" si="4202">S276/S281</f>
        <v>7.2602883172187514E-3</v>
      </c>
      <c r="CB276" s="123">
        <f t="shared" ref="CB276" si="4203">T276/T281</f>
        <v>3.935599284436494E-3</v>
      </c>
      <c r="CC276" s="124">
        <f t="shared" ref="CC276" si="4204">U276/U281</f>
        <v>1.4773776546629731E-3</v>
      </c>
      <c r="CD276" s="125">
        <f t="shared" ref="CD276" si="4205">V276/V281</f>
        <v>1.6997693967120434E-2</v>
      </c>
      <c r="CE276" s="126">
        <f t="shared" ref="CE276" si="4206">W276/W281</f>
        <v>7.9353416605437179E-4</v>
      </c>
      <c r="CF276" s="123">
        <f t="shared" ref="CF276" si="4207">X276/X281</f>
        <v>1.9087357954545455E-3</v>
      </c>
      <c r="CG276" s="124">
        <f t="shared" ref="CG276" si="4208">Y276/Y281</f>
        <v>1.6672841793256763E-3</v>
      </c>
      <c r="CH276" s="125">
        <f t="shared" ref="CH276" si="4209">Z276/Z281</f>
        <v>1.0377431009301252E-3</v>
      </c>
      <c r="CI276" s="123">
        <f t="shared" ref="CI276" si="4210">AA276/AA281</f>
        <v>3.5745536462308937E-3</v>
      </c>
      <c r="CJ276" s="129">
        <f t="shared" ref="CJ276" si="4211">AB276/AB281</f>
        <v>6.6937030584308154E-3</v>
      </c>
      <c r="CK276" s="130">
        <f t="shared" ref="CK276" si="4212">AC276/AC281</f>
        <v>1.4088396167110233E-2</v>
      </c>
    </row>
    <row r="277" spans="1:89" x14ac:dyDescent="0.25">
      <c r="A277" s="139" t="s">
        <v>36</v>
      </c>
      <c r="B277" s="194"/>
      <c r="C277" s="188"/>
      <c r="D277" s="189"/>
      <c r="E277" s="190"/>
      <c r="F277" s="187"/>
      <c r="G277" s="191"/>
      <c r="H277" s="189"/>
      <c r="I277" s="190"/>
      <c r="J277" s="187"/>
      <c r="K277" s="191"/>
      <c r="L277" s="189"/>
      <c r="M277" s="187"/>
      <c r="N277" s="192"/>
      <c r="O277" s="195"/>
      <c r="P277" s="187"/>
      <c r="Q277" s="191"/>
      <c r="R277" s="189"/>
      <c r="S277" s="190"/>
      <c r="T277" s="187"/>
      <c r="U277" s="191"/>
      <c r="V277" s="189"/>
      <c r="W277" s="190"/>
      <c r="X277" s="187"/>
      <c r="Y277" s="191"/>
      <c r="Z277" s="189"/>
      <c r="AA277" s="187"/>
      <c r="AB277" s="162">
        <f t="shared" si="3663"/>
        <v>0</v>
      </c>
      <c r="AC277" s="165">
        <f t="shared" si="3694"/>
        <v>0</v>
      </c>
      <c r="BI277" s="139" t="s">
        <v>36</v>
      </c>
      <c r="BJ277" s="123">
        <f>B277/B281</f>
        <v>0</v>
      </c>
      <c r="BK277" s="124">
        <f t="shared" ref="BK277" si="4213">C277/C281</f>
        <v>0</v>
      </c>
      <c r="BL277" s="125">
        <f t="shared" ref="BL277" si="4214">D277/D281</f>
        <v>0</v>
      </c>
      <c r="BM277" s="126">
        <f t="shared" ref="BM277" si="4215">E277/E281</f>
        <v>0</v>
      </c>
      <c r="BN277" s="123">
        <f t="shared" ref="BN277" si="4216">F277/F281</f>
        <v>0</v>
      </c>
      <c r="BO277" s="124">
        <f t="shared" ref="BO277" si="4217">G277/G281</f>
        <v>0</v>
      </c>
      <c r="BP277" s="125">
        <f t="shared" ref="BP277" si="4218">H277/H281</f>
        <v>0</v>
      </c>
      <c r="BQ277" s="126">
        <f t="shared" ref="BQ277" si="4219">I277/I281</f>
        <v>0</v>
      </c>
      <c r="BR277" s="123">
        <f t="shared" ref="BR277" si="4220">J277/J281</f>
        <v>0</v>
      </c>
      <c r="BS277" s="124">
        <f t="shared" ref="BS277" si="4221">K277/K281</f>
        <v>0</v>
      </c>
      <c r="BT277" s="125">
        <f t="shared" ref="BT277" si="4222">L277/L281</f>
        <v>0</v>
      </c>
      <c r="BU277" s="123">
        <f t="shared" ref="BU277" si="4223">M277/M281</f>
        <v>0</v>
      </c>
      <c r="BV277" s="127">
        <f t="shared" ref="BV277" si="4224">N277/N281</f>
        <v>0</v>
      </c>
      <c r="BW277" s="128">
        <f t="shared" ref="BW277" si="4225">O277/O281</f>
        <v>0</v>
      </c>
      <c r="BX277" s="123">
        <f t="shared" ref="BX277" si="4226">P277/P281</f>
        <v>0</v>
      </c>
      <c r="BY277" s="124">
        <f t="shared" ref="BY277" si="4227">Q277/Q281</f>
        <v>0</v>
      </c>
      <c r="BZ277" s="125">
        <f t="shared" ref="BZ277" si="4228">R277/R281</f>
        <v>0</v>
      </c>
      <c r="CA277" s="126">
        <f t="shared" ref="CA277" si="4229">S277/S281</f>
        <v>0</v>
      </c>
      <c r="CB277" s="123">
        <f t="shared" ref="CB277" si="4230">T277/T281</f>
        <v>0</v>
      </c>
      <c r="CC277" s="124">
        <f t="shared" ref="CC277" si="4231">U277/U281</f>
        <v>0</v>
      </c>
      <c r="CD277" s="125">
        <f t="shared" ref="CD277" si="4232">V277/V281</f>
        <v>0</v>
      </c>
      <c r="CE277" s="126">
        <f t="shared" ref="CE277" si="4233">W277/W281</f>
        <v>0</v>
      </c>
      <c r="CF277" s="123">
        <f t="shared" ref="CF277" si="4234">X277/X281</f>
        <v>0</v>
      </c>
      <c r="CG277" s="124">
        <f t="shared" ref="CG277" si="4235">Y277/Y281</f>
        <v>0</v>
      </c>
      <c r="CH277" s="125">
        <f t="shared" ref="CH277" si="4236">Z277/Z281</f>
        <v>0</v>
      </c>
      <c r="CI277" s="123">
        <f t="shared" ref="CI277" si="4237">AA277/AA281</f>
        <v>0</v>
      </c>
      <c r="CJ277" s="129">
        <f t="shared" ref="CJ277" si="4238">AB277/AB281</f>
        <v>0</v>
      </c>
      <c r="CK277" s="130">
        <f t="shared" ref="CK277" si="4239">AC277/AC281</f>
        <v>0</v>
      </c>
    </row>
    <row r="278" spans="1:89" x14ac:dyDescent="0.25">
      <c r="A278" s="131" t="s">
        <v>37</v>
      </c>
      <c r="B278" s="56">
        <v>0</v>
      </c>
      <c r="C278" s="57">
        <v>0</v>
      </c>
      <c r="D278" s="133">
        <v>0</v>
      </c>
      <c r="E278" s="134">
        <v>0</v>
      </c>
      <c r="F278" s="132">
        <v>0</v>
      </c>
      <c r="G278" s="135">
        <v>0</v>
      </c>
      <c r="H278" s="133"/>
      <c r="I278" s="134">
        <v>0</v>
      </c>
      <c r="J278" s="132">
        <v>0</v>
      </c>
      <c r="K278" s="135">
        <v>0</v>
      </c>
      <c r="L278" s="133">
        <v>0</v>
      </c>
      <c r="M278" s="132">
        <v>0</v>
      </c>
      <c r="N278" s="136">
        <v>0</v>
      </c>
      <c r="O278" s="137">
        <v>0</v>
      </c>
      <c r="P278" s="132">
        <v>0</v>
      </c>
      <c r="Q278" s="135">
        <v>0</v>
      </c>
      <c r="R278" s="133">
        <v>0</v>
      </c>
      <c r="S278" s="134">
        <v>0</v>
      </c>
      <c r="T278" s="132">
        <v>0</v>
      </c>
      <c r="U278" s="135">
        <v>0</v>
      </c>
      <c r="V278" s="133">
        <v>0</v>
      </c>
      <c r="W278" s="134">
        <v>0</v>
      </c>
      <c r="X278" s="132">
        <v>0</v>
      </c>
      <c r="Y278" s="135">
        <v>0</v>
      </c>
      <c r="Z278" s="138">
        <v>0</v>
      </c>
      <c r="AA278" s="2">
        <v>0</v>
      </c>
      <c r="AB278" s="162">
        <f t="shared" si="3663"/>
        <v>0</v>
      </c>
      <c r="AC278" s="165">
        <f t="shared" si="3694"/>
        <v>0</v>
      </c>
      <c r="BI278" s="131" t="s">
        <v>37</v>
      </c>
      <c r="BJ278" s="123">
        <f>B278/B281</f>
        <v>0</v>
      </c>
      <c r="BK278" s="124">
        <f t="shared" ref="BK278" si="4240">C278/C281</f>
        <v>0</v>
      </c>
      <c r="BL278" s="125">
        <f t="shared" ref="BL278" si="4241">D278/D281</f>
        <v>0</v>
      </c>
      <c r="BM278" s="126">
        <f t="shared" ref="BM278" si="4242">E278/E281</f>
        <v>0</v>
      </c>
      <c r="BN278" s="123">
        <f t="shared" ref="BN278" si="4243">F278/F281</f>
        <v>0</v>
      </c>
      <c r="BO278" s="124">
        <f t="shared" ref="BO278" si="4244">G278/G281</f>
        <v>0</v>
      </c>
      <c r="BP278" s="125">
        <f t="shared" ref="BP278" si="4245">H278/H281</f>
        <v>0</v>
      </c>
      <c r="BQ278" s="126">
        <f t="shared" ref="BQ278" si="4246">I278/I281</f>
        <v>0</v>
      </c>
      <c r="BR278" s="123">
        <f t="shared" ref="BR278" si="4247">J278/J281</f>
        <v>0</v>
      </c>
      <c r="BS278" s="124">
        <f t="shared" ref="BS278" si="4248">K278/K281</f>
        <v>0</v>
      </c>
      <c r="BT278" s="125">
        <f t="shared" ref="BT278" si="4249">L278/L281</f>
        <v>0</v>
      </c>
      <c r="BU278" s="123">
        <f t="shared" ref="BU278" si="4250">M278/M281</f>
        <v>0</v>
      </c>
      <c r="BV278" s="127">
        <f t="shared" ref="BV278" si="4251">N278/N281</f>
        <v>0</v>
      </c>
      <c r="BW278" s="128">
        <f t="shared" ref="BW278" si="4252">O278/O281</f>
        <v>0</v>
      </c>
      <c r="BX278" s="123">
        <f t="shared" ref="BX278" si="4253">P278/P281</f>
        <v>0</v>
      </c>
      <c r="BY278" s="124">
        <f t="shared" ref="BY278" si="4254">Q278/Q281</f>
        <v>0</v>
      </c>
      <c r="BZ278" s="125">
        <f t="shared" ref="BZ278" si="4255">R278/R281</f>
        <v>0</v>
      </c>
      <c r="CA278" s="126">
        <f t="shared" ref="CA278" si="4256">S278/S281</f>
        <v>0</v>
      </c>
      <c r="CB278" s="123">
        <f t="shared" ref="CB278" si="4257">T278/T281</f>
        <v>0</v>
      </c>
      <c r="CC278" s="124">
        <f t="shared" ref="CC278" si="4258">U278/U281</f>
        <v>0</v>
      </c>
      <c r="CD278" s="125">
        <f t="shared" ref="CD278" si="4259">V278/V281</f>
        <v>0</v>
      </c>
      <c r="CE278" s="126">
        <f t="shared" ref="CE278" si="4260">W278/W281</f>
        <v>0</v>
      </c>
      <c r="CF278" s="123">
        <f t="shared" ref="CF278" si="4261">X278/X281</f>
        <v>0</v>
      </c>
      <c r="CG278" s="124">
        <f t="shared" ref="CG278" si="4262">Y278/Y281</f>
        <v>0</v>
      </c>
      <c r="CH278" s="125">
        <f t="shared" ref="CH278" si="4263">Z278/Z281</f>
        <v>0</v>
      </c>
      <c r="CI278" s="123">
        <f t="shared" ref="CI278" si="4264">AA278/AA281</f>
        <v>0</v>
      </c>
      <c r="CJ278" s="129">
        <f t="shared" ref="CJ278" si="4265">AB278/AB281</f>
        <v>0</v>
      </c>
      <c r="CK278" s="130">
        <f t="shared" ref="CK278" si="4266">AC278/AC281</f>
        <v>0</v>
      </c>
    </row>
    <row r="279" spans="1:89" x14ac:dyDescent="0.25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62">
        <f t="shared" si="3663"/>
        <v>0</v>
      </c>
      <c r="AC279" s="165">
        <f t="shared" si="3694"/>
        <v>0</v>
      </c>
      <c r="BI279" s="139" t="s">
        <v>38</v>
      </c>
      <c r="BJ279" s="123">
        <f>B279/B281</f>
        <v>0</v>
      </c>
      <c r="BK279" s="124">
        <f t="shared" ref="BK279" si="4267">C279/C281</f>
        <v>0</v>
      </c>
      <c r="BL279" s="125">
        <f t="shared" ref="BL279" si="4268">D279/D281</f>
        <v>0</v>
      </c>
      <c r="BM279" s="126">
        <f t="shared" ref="BM279" si="4269">E279/E281</f>
        <v>0</v>
      </c>
      <c r="BN279" s="123">
        <f t="shared" ref="BN279" si="4270">F279/F281</f>
        <v>0</v>
      </c>
      <c r="BO279" s="124">
        <f t="shared" ref="BO279" si="4271">G279/G281</f>
        <v>0</v>
      </c>
      <c r="BP279" s="125">
        <f t="shared" ref="BP279" si="4272">H279/H281</f>
        <v>0</v>
      </c>
      <c r="BQ279" s="126">
        <f t="shared" ref="BQ279" si="4273">I279/I281</f>
        <v>0</v>
      </c>
      <c r="BR279" s="123">
        <f t="shared" ref="BR279" si="4274">J279/J281</f>
        <v>0</v>
      </c>
      <c r="BS279" s="124">
        <f t="shared" ref="BS279" si="4275">K279/K281</f>
        <v>0</v>
      </c>
      <c r="BT279" s="125">
        <f t="shared" ref="BT279" si="4276">L279/L281</f>
        <v>0</v>
      </c>
      <c r="BU279" s="123">
        <f t="shared" ref="BU279" si="4277">M279/M281</f>
        <v>0</v>
      </c>
      <c r="BV279" s="127">
        <f t="shared" ref="BV279" si="4278">N279/N281</f>
        <v>0</v>
      </c>
      <c r="BW279" s="128">
        <f t="shared" ref="BW279" si="4279">O279/O281</f>
        <v>0</v>
      </c>
      <c r="BX279" s="123">
        <f t="shared" ref="BX279" si="4280">P279/P281</f>
        <v>0</v>
      </c>
      <c r="BY279" s="124">
        <f t="shared" ref="BY279" si="4281">Q279/Q281</f>
        <v>0</v>
      </c>
      <c r="BZ279" s="125">
        <f t="shared" ref="BZ279" si="4282">R279/R281</f>
        <v>0</v>
      </c>
      <c r="CA279" s="126">
        <f t="shared" ref="CA279" si="4283">S279/S281</f>
        <v>0</v>
      </c>
      <c r="CB279" s="123">
        <f t="shared" ref="CB279" si="4284">T279/T281</f>
        <v>0</v>
      </c>
      <c r="CC279" s="124">
        <f t="shared" ref="CC279" si="4285">U279/U281</f>
        <v>0</v>
      </c>
      <c r="CD279" s="125">
        <f t="shared" ref="CD279" si="4286">V279/V281</f>
        <v>0</v>
      </c>
      <c r="CE279" s="126">
        <f t="shared" ref="CE279" si="4287">W279/W281</f>
        <v>0</v>
      </c>
      <c r="CF279" s="123">
        <f t="shared" ref="CF279" si="4288">X279/X281</f>
        <v>0</v>
      </c>
      <c r="CG279" s="124">
        <f t="shared" ref="CG279" si="4289">Y279/Y281</f>
        <v>0</v>
      </c>
      <c r="CH279" s="125">
        <f t="shared" ref="CH279" si="4290">Z279/Z281</f>
        <v>0</v>
      </c>
      <c r="CI279" s="123">
        <f t="shared" ref="CI279" si="4291">AA279/AA281</f>
        <v>0</v>
      </c>
      <c r="CJ279" s="129">
        <f t="shared" ref="CJ279" si="4292">AB279/AB281</f>
        <v>0</v>
      </c>
      <c r="CK279" s="130">
        <f t="shared" ref="CK279" si="4293">AC279/AC281</f>
        <v>0</v>
      </c>
    </row>
    <row r="280" spans="1:89" ht="13.8" thickBot="1" x14ac:dyDescent="0.3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62">
        <f t="shared" si="3663"/>
        <v>0</v>
      </c>
      <c r="AC280" s="165">
        <f t="shared" si="3694"/>
        <v>0</v>
      </c>
      <c r="BI280" s="131" t="s">
        <v>39</v>
      </c>
      <c r="BJ280" s="123">
        <f>B280/B281</f>
        <v>0</v>
      </c>
      <c r="BK280" s="124">
        <f t="shared" ref="BK280" si="4294">C280/C281</f>
        <v>0</v>
      </c>
      <c r="BL280" s="125">
        <f t="shared" ref="BL280" si="4295">D280/D281</f>
        <v>0</v>
      </c>
      <c r="BM280" s="126">
        <f t="shared" ref="BM280" si="4296">E280/E281</f>
        <v>0</v>
      </c>
      <c r="BN280" s="123">
        <f t="shared" ref="BN280" si="4297">F280/F281</f>
        <v>0</v>
      </c>
      <c r="BO280" s="124">
        <f t="shared" ref="BO280" si="4298">G280/G281</f>
        <v>0</v>
      </c>
      <c r="BP280" s="125">
        <f t="shared" ref="BP280" si="4299">H280/H281</f>
        <v>0</v>
      </c>
      <c r="BQ280" s="126">
        <f t="shared" ref="BQ280" si="4300">I280/I281</f>
        <v>0</v>
      </c>
      <c r="BR280" s="123">
        <f t="shared" ref="BR280" si="4301">J280/J281</f>
        <v>0</v>
      </c>
      <c r="BS280" s="124">
        <f t="shared" ref="BS280" si="4302">K280/K281</f>
        <v>0</v>
      </c>
      <c r="BT280" s="125">
        <f t="shared" ref="BT280" si="4303">L280/L281</f>
        <v>0</v>
      </c>
      <c r="BU280" s="123">
        <f t="shared" ref="BU280" si="4304">M280/M281</f>
        <v>0</v>
      </c>
      <c r="BV280" s="127">
        <f t="shared" ref="BV280" si="4305">N280/N281</f>
        <v>0</v>
      </c>
      <c r="BW280" s="128">
        <f t="shared" ref="BW280" si="4306">O280/O281</f>
        <v>0</v>
      </c>
      <c r="BX280" s="123">
        <f t="shared" ref="BX280" si="4307">P280/P281</f>
        <v>0</v>
      </c>
      <c r="BY280" s="124">
        <f t="shared" ref="BY280" si="4308">Q280/Q281</f>
        <v>0</v>
      </c>
      <c r="BZ280" s="125">
        <f t="shared" ref="BZ280" si="4309">R280/R281</f>
        <v>0</v>
      </c>
      <c r="CA280" s="126">
        <f t="shared" ref="CA280" si="4310">S280/S281</f>
        <v>0</v>
      </c>
      <c r="CB280" s="123">
        <f t="shared" ref="CB280" si="4311">T280/T281</f>
        <v>0</v>
      </c>
      <c r="CC280" s="124">
        <f t="shared" ref="CC280" si="4312">U280/U281</f>
        <v>0</v>
      </c>
      <c r="CD280" s="125">
        <f t="shared" ref="CD280" si="4313">V280/V281</f>
        <v>0</v>
      </c>
      <c r="CE280" s="126">
        <f t="shared" ref="CE280" si="4314">W280/W281</f>
        <v>0</v>
      </c>
      <c r="CF280" s="123">
        <f t="shared" ref="CF280" si="4315">X280/X281</f>
        <v>0</v>
      </c>
      <c r="CG280" s="124">
        <f t="shared" ref="CG280" si="4316">Y280/Y281</f>
        <v>0</v>
      </c>
      <c r="CH280" s="125">
        <f t="shared" ref="CH280" si="4317">Z280/Z281</f>
        <v>0</v>
      </c>
      <c r="CI280" s="123">
        <f t="shared" ref="CI280" si="4318">AA280/AA281</f>
        <v>0</v>
      </c>
      <c r="CJ280" s="129">
        <f t="shared" ref="CJ280" si="4319">AB280/AB281</f>
        <v>0</v>
      </c>
      <c r="CK280" s="130">
        <f t="shared" ref="CK280" si="4320">AC280/AC281</f>
        <v>0</v>
      </c>
    </row>
    <row r="281" spans="1:89" ht="14.4" thickTop="1" thickBot="1" x14ac:dyDescent="0.3">
      <c r="A281" s="251" t="s">
        <v>13</v>
      </c>
      <c r="B281" s="14">
        <f t="shared" ref="B281" si="4321">SUM(B258:B280)</f>
        <v>33154</v>
      </c>
      <c r="C281" s="1">
        <f t="shared" ref="C281" si="4322">SUM(C258:C280)</f>
        <v>34284</v>
      </c>
      <c r="D281" s="14">
        <f t="shared" ref="D281" si="4323">SUM(D258:D280)</f>
        <v>17622</v>
      </c>
      <c r="E281" s="1">
        <f t="shared" ref="E281" si="4324">SUM(E258:E280)</f>
        <v>15857</v>
      </c>
      <c r="F281" s="14">
        <f t="shared" ref="F281" si="4325">SUM(F258:F280)</f>
        <v>20349</v>
      </c>
      <c r="G281" s="1">
        <f t="shared" ref="G281" si="4326">SUM(G258:G280)</f>
        <v>22968</v>
      </c>
      <c r="H281" s="14">
        <f t="shared" ref="H281" si="4327">SUM(H258:H280)</f>
        <v>42223</v>
      </c>
      <c r="I281" s="1">
        <f t="shared" ref="I281" si="4328">SUM(I258:I280)</f>
        <v>48436</v>
      </c>
      <c r="J281" s="14">
        <f t="shared" ref="J281" si="4329">SUM(J258:J280)</f>
        <v>6497</v>
      </c>
      <c r="K281" s="1">
        <f t="shared" ref="K281" si="4330">SUM(K258:K280)</f>
        <v>6810</v>
      </c>
      <c r="L281" s="14">
        <f t="shared" ref="L281" si="4331">SUM(L258:L280)</f>
        <v>18920</v>
      </c>
      <c r="M281" s="1">
        <f t="shared" ref="M281" si="4332">SUM(M258:M280)</f>
        <v>21096</v>
      </c>
      <c r="N281" s="14">
        <f t="shared" ref="N281" si="4333">SUM(N258:N280)</f>
        <v>41400</v>
      </c>
      <c r="O281" s="1">
        <f t="shared" ref="O281" si="4334">SUM(O258:O280)</f>
        <v>39319</v>
      </c>
      <c r="P281" s="14">
        <f t="shared" ref="P281" si="4335">SUM(P258:P280)</f>
        <v>22564</v>
      </c>
      <c r="Q281" s="1">
        <f t="shared" ref="Q281" si="4336">SUM(Q258:Q280)</f>
        <v>19054</v>
      </c>
      <c r="R281" s="14">
        <f t="shared" ref="R281" si="4337">SUM(R258:R280)</f>
        <v>31746</v>
      </c>
      <c r="S281" s="1">
        <f t="shared" ref="S281" si="4338">SUM(S258:S280)</f>
        <v>28649</v>
      </c>
      <c r="T281" s="14">
        <f t="shared" ref="T281" si="4339">SUM(T258:T280)</f>
        <v>5590</v>
      </c>
      <c r="U281" s="1">
        <f t="shared" ref="U281" si="4340">SUM(U258:U280)</f>
        <v>5415</v>
      </c>
      <c r="V281" s="14">
        <f t="shared" ref="V281" si="4341">SUM(V258:V280)</f>
        <v>26886</v>
      </c>
      <c r="W281" s="1">
        <f t="shared" ref="W281" si="4342">SUM(W258:W280)</f>
        <v>34025</v>
      </c>
      <c r="X281" s="14">
        <f t="shared" ref="X281" si="4343">SUM(X258:X280)</f>
        <v>22528</v>
      </c>
      <c r="Y281" s="1">
        <f t="shared" ref="Y281" si="4344">SUM(Y258:Y280)</f>
        <v>10796</v>
      </c>
      <c r="Z281" s="14">
        <f t="shared" ref="Z281" si="4345">SUM(Z258:Z280)</f>
        <v>52036</v>
      </c>
      <c r="AA281" s="1">
        <f t="shared" ref="AA281" si="4346">SUM(AA258:AA280)</f>
        <v>53713</v>
      </c>
      <c r="AB281" s="166">
        <f t="shared" ref="AB281:AC281" si="4347">SUM(AB257:AB280)</f>
        <v>341515</v>
      </c>
      <c r="AC281" s="167">
        <f t="shared" si="4347"/>
        <v>340422</v>
      </c>
      <c r="BI281" s="251" t="s">
        <v>13</v>
      </c>
      <c r="BJ281" s="147">
        <f>SUM(BJ257:BJ280)</f>
        <v>1</v>
      </c>
      <c r="BK281" s="148">
        <f t="shared" ref="BK281:CK281" si="4348">SUM(BK257:BK280)</f>
        <v>1.0000000000000002</v>
      </c>
      <c r="BL281" s="147">
        <f t="shared" si="4348"/>
        <v>0.99999999999999989</v>
      </c>
      <c r="BM281" s="148">
        <f t="shared" si="4348"/>
        <v>0.99999999999999989</v>
      </c>
      <c r="BN281" s="147">
        <f t="shared" si="4348"/>
        <v>1</v>
      </c>
      <c r="BO281" s="148">
        <f t="shared" si="4348"/>
        <v>1</v>
      </c>
      <c r="BP281" s="147">
        <f t="shared" si="4348"/>
        <v>1.0000000000000002</v>
      </c>
      <c r="BQ281" s="148">
        <f t="shared" si="4348"/>
        <v>0.99999999999999989</v>
      </c>
      <c r="BR281" s="147">
        <f t="shared" si="4348"/>
        <v>1</v>
      </c>
      <c r="BS281" s="148">
        <f t="shared" si="4348"/>
        <v>1</v>
      </c>
      <c r="BT281" s="147">
        <f t="shared" si="4348"/>
        <v>1</v>
      </c>
      <c r="BU281" s="148">
        <f t="shared" si="4348"/>
        <v>1</v>
      </c>
      <c r="BV281" s="147">
        <f t="shared" si="4348"/>
        <v>1</v>
      </c>
      <c r="BW281" s="148">
        <f t="shared" si="4348"/>
        <v>1</v>
      </c>
      <c r="BX281" s="147">
        <f t="shared" si="4348"/>
        <v>1</v>
      </c>
      <c r="BY281" s="148">
        <f t="shared" si="4348"/>
        <v>0.99999999999999989</v>
      </c>
      <c r="BZ281" s="147">
        <f t="shared" si="4348"/>
        <v>1</v>
      </c>
      <c r="CA281" s="148">
        <f t="shared" si="4348"/>
        <v>1</v>
      </c>
      <c r="CB281" s="147">
        <f t="shared" si="4348"/>
        <v>1</v>
      </c>
      <c r="CC281" s="148">
        <f t="shared" si="4348"/>
        <v>0.99999999999999978</v>
      </c>
      <c r="CD281" s="147">
        <f t="shared" si="4348"/>
        <v>1</v>
      </c>
      <c r="CE281" s="148">
        <f t="shared" si="4348"/>
        <v>1</v>
      </c>
      <c r="CF281" s="147">
        <f t="shared" si="4348"/>
        <v>1</v>
      </c>
      <c r="CG281" s="148">
        <f t="shared" si="4348"/>
        <v>1</v>
      </c>
      <c r="CH281" s="147">
        <f t="shared" si="4348"/>
        <v>0.99999999999999989</v>
      </c>
      <c r="CI281" s="148">
        <f t="shared" si="4348"/>
        <v>1</v>
      </c>
      <c r="CJ281" s="147">
        <f t="shared" si="4348"/>
        <v>0.99999999999999978</v>
      </c>
      <c r="CK281" s="148">
        <f t="shared" si="4348"/>
        <v>1</v>
      </c>
    </row>
    <row r="282" spans="1:89" ht="13.8" thickTop="1" x14ac:dyDescent="0.25">
      <c r="A282" s="178"/>
    </row>
    <row r="284" spans="1:89" x14ac:dyDescent="0.25">
      <c r="A284" s="299">
        <f>+A253+1</f>
        <v>45270</v>
      </c>
      <c r="B284" s="299"/>
      <c r="C284" s="299"/>
      <c r="D284" s="299"/>
      <c r="BI284" s="298">
        <f>+BI253+1</f>
        <v>45270</v>
      </c>
      <c r="BJ284" s="298"/>
      <c r="BK284" s="298"/>
      <c r="BL284" s="298"/>
    </row>
    <row r="285" spans="1:89" ht="13.8" thickBot="1" x14ac:dyDescent="0.3">
      <c r="AE285" t="s">
        <v>84</v>
      </c>
    </row>
    <row r="286" spans="1:89" ht="14.4" thickTop="1" thickBot="1" x14ac:dyDescent="0.3">
      <c r="A286" s="290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0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0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35">
      <c r="A287" s="291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68" t="s">
        <v>14</v>
      </c>
      <c r="AC287" s="169" t="s">
        <v>15</v>
      </c>
      <c r="AE287" s="291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68" t="s">
        <v>14</v>
      </c>
      <c r="BG287" s="169" t="s">
        <v>15</v>
      </c>
      <c r="BI287" s="291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8" thickTop="1" x14ac:dyDescent="0.25">
      <c r="A288" s="119" t="s">
        <v>16</v>
      </c>
      <c r="B288" s="120"/>
      <c r="C288" s="177"/>
      <c r="D288" s="121"/>
      <c r="E288" s="172"/>
      <c r="F288" s="120"/>
      <c r="G288" s="122"/>
      <c r="H288" s="121"/>
      <c r="I288" s="172"/>
      <c r="J288" s="120"/>
      <c r="K288" s="122"/>
      <c r="L288" s="121"/>
      <c r="M288" s="120"/>
      <c r="N288" s="171"/>
      <c r="O288" s="173"/>
      <c r="P288" s="120"/>
      <c r="Q288" s="122"/>
      <c r="R288" s="121"/>
      <c r="S288" s="172"/>
      <c r="T288" s="120"/>
      <c r="U288" s="122"/>
      <c r="V288" s="121"/>
      <c r="W288" s="172"/>
      <c r="X288" s="120"/>
      <c r="Y288" s="122"/>
      <c r="Z288" s="21"/>
      <c r="AA288" s="176"/>
      <c r="AB288" s="162">
        <f t="shared" ref="AB288:AB311" si="4349">B288+D288+F288+H288+J288+L288+N288+P288+R288+T288+V288+X288+Z288</f>
        <v>0</v>
      </c>
      <c r="AC288" s="163">
        <f>C288+E288+G288+I288+K288+M288+O288+Q288+S288+U288+W288+Y288+AA288</f>
        <v>0</v>
      </c>
      <c r="AE288" s="254" t="str">
        <f>$AE$9</f>
        <v>07:00 - 07:59</v>
      </c>
      <c r="AF288" s="120">
        <f t="shared" ref="AF288:AO289" si="4350">SUMIF($A$9:$A$32,$AE288,B$288:B$311)</f>
        <v>1148</v>
      </c>
      <c r="AG288" s="177">
        <f t="shared" si="4350"/>
        <v>925</v>
      </c>
      <c r="AH288" s="121">
        <f t="shared" si="4350"/>
        <v>669</v>
      </c>
      <c r="AI288" s="172">
        <f t="shared" si="4350"/>
        <v>592</v>
      </c>
      <c r="AJ288" s="120">
        <f t="shared" si="4350"/>
        <v>985</v>
      </c>
      <c r="AK288" s="122">
        <f t="shared" si="4350"/>
        <v>793</v>
      </c>
      <c r="AL288" s="121">
        <f t="shared" si="4350"/>
        <v>1654</v>
      </c>
      <c r="AM288" s="172">
        <f t="shared" si="4350"/>
        <v>1416</v>
      </c>
      <c r="AN288" s="120">
        <f t="shared" si="4350"/>
        <v>122</v>
      </c>
      <c r="AO288" s="122">
        <f t="shared" si="4350"/>
        <v>236</v>
      </c>
      <c r="AP288" s="121">
        <f t="shared" ref="AP288:AY289" si="4351">SUMIF($A$9:$A$32,$AE288,L$288:L$311)</f>
        <v>436</v>
      </c>
      <c r="AQ288" s="120">
        <f t="shared" si="4351"/>
        <v>762</v>
      </c>
      <c r="AR288" s="171">
        <f t="shared" si="4351"/>
        <v>1561</v>
      </c>
      <c r="AS288" s="173">
        <f t="shared" si="4351"/>
        <v>1390</v>
      </c>
      <c r="AT288" s="120">
        <f t="shared" si="4351"/>
        <v>811</v>
      </c>
      <c r="AU288" s="122">
        <f t="shared" si="4351"/>
        <v>748</v>
      </c>
      <c r="AV288" s="121">
        <f t="shared" si="4351"/>
        <v>1300</v>
      </c>
      <c r="AW288" s="172">
        <f t="shared" si="4351"/>
        <v>900</v>
      </c>
      <c r="AX288" s="120">
        <f t="shared" si="4351"/>
        <v>273</v>
      </c>
      <c r="AY288" s="122">
        <f t="shared" si="4351"/>
        <v>204</v>
      </c>
      <c r="AZ288" s="121">
        <f t="shared" ref="AZ288:BE289" si="4352">SUMIF($A$9:$A$32,$AE288,V$288:V$311)</f>
        <v>630</v>
      </c>
      <c r="BA288" s="172">
        <f t="shared" si="4352"/>
        <v>1177</v>
      </c>
      <c r="BB288" s="120">
        <f t="shared" si="4352"/>
        <v>708</v>
      </c>
      <c r="BC288" s="122">
        <f t="shared" si="4352"/>
        <v>389</v>
      </c>
      <c r="BD288" s="21">
        <f t="shared" si="4352"/>
        <v>2149</v>
      </c>
      <c r="BE288" s="176">
        <f t="shared" si="4352"/>
        <v>2185</v>
      </c>
      <c r="BF288" s="162">
        <f>AF288+AH288+AJ288+AL288+AN288+AP288+AR288+AT288+AV288+AX288+AZ288+BB288+BD288</f>
        <v>12446</v>
      </c>
      <c r="BG288" s="163">
        <f>AG288+AI288+AK288+AM288+AO288+AQ288+AS288+AU288+AW288+AY288+BA288+BC288+BE288</f>
        <v>11717</v>
      </c>
      <c r="BI288" s="119" t="s">
        <v>16</v>
      </c>
      <c r="BJ288" s="123">
        <f>B288/B312</f>
        <v>0</v>
      </c>
      <c r="BK288" s="124">
        <f t="shared" ref="BK288" si="4353">C288/C312</f>
        <v>0</v>
      </c>
      <c r="BL288" s="125">
        <f t="shared" ref="BL288" si="4354">D288/D312</f>
        <v>0</v>
      </c>
      <c r="BM288" s="126">
        <f t="shared" ref="BM288" si="4355">E288/E312</f>
        <v>0</v>
      </c>
      <c r="BN288" s="123">
        <f t="shared" ref="BN288" si="4356">F288/F312</f>
        <v>0</v>
      </c>
      <c r="BO288" s="124">
        <f t="shared" ref="BO288" si="4357">G288/G312</f>
        <v>0</v>
      </c>
      <c r="BP288" s="125">
        <f t="shared" ref="BP288" si="4358">H288/H312</f>
        <v>0</v>
      </c>
      <c r="BQ288" s="126">
        <f t="shared" ref="BQ288" si="4359">I288/I312</f>
        <v>0</v>
      </c>
      <c r="BR288" s="123">
        <f t="shared" ref="BR288" si="4360">J288/J312</f>
        <v>0</v>
      </c>
      <c r="BS288" s="124">
        <f t="shared" ref="BS288" si="4361">K288/K312</f>
        <v>0</v>
      </c>
      <c r="BT288" s="125">
        <f t="shared" ref="BT288" si="4362">L288/L312</f>
        <v>0</v>
      </c>
      <c r="BU288" s="123">
        <f t="shared" ref="BU288" si="4363">M288/M312</f>
        <v>0</v>
      </c>
      <c r="BV288" s="127">
        <f t="shared" ref="BV288" si="4364">N288/N312</f>
        <v>0</v>
      </c>
      <c r="BW288" s="128">
        <f t="shared" ref="BW288" si="4365">O288/O312</f>
        <v>0</v>
      </c>
      <c r="BX288" s="123">
        <f t="shared" ref="BX288" si="4366">P288/P312</f>
        <v>0</v>
      </c>
      <c r="BY288" s="124">
        <f t="shared" ref="BY288" si="4367">Q288/Q312</f>
        <v>0</v>
      </c>
      <c r="BZ288" s="125">
        <f t="shared" ref="BZ288" si="4368">R288/R312</f>
        <v>0</v>
      </c>
      <c r="CA288" s="126">
        <f t="shared" ref="CA288" si="4369">S288/S312</f>
        <v>0</v>
      </c>
      <c r="CB288" s="123">
        <f t="shared" ref="CB288" si="4370">T288/T312</f>
        <v>0</v>
      </c>
      <c r="CC288" s="124">
        <f t="shared" ref="CC288" si="4371">U288/U312</f>
        <v>0</v>
      </c>
      <c r="CD288" s="125">
        <f t="shared" ref="CD288" si="4372">V288/V312</f>
        <v>0</v>
      </c>
      <c r="CE288" s="126">
        <f t="shared" ref="CE288" si="4373">W288/W312</f>
        <v>0</v>
      </c>
      <c r="CF288" s="123">
        <f t="shared" ref="CF288" si="4374">X288/X312</f>
        <v>0</v>
      </c>
      <c r="CG288" s="124">
        <f t="shared" ref="CG288" si="4375">Y288/Y312</f>
        <v>0</v>
      </c>
      <c r="CH288" s="125">
        <f t="shared" ref="CH288" si="4376">Z288/Z312</f>
        <v>0</v>
      </c>
      <c r="CI288" s="123">
        <f t="shared" ref="CI288" si="4377">AA288/AA312</f>
        <v>0</v>
      </c>
      <c r="CJ288" s="129">
        <f t="shared" ref="CJ288" si="4378">AB288/AB312</f>
        <v>0</v>
      </c>
      <c r="CK288" s="130">
        <f t="shared" ref="CK288" si="4379">AC288/AC312</f>
        <v>0</v>
      </c>
    </row>
    <row r="289" spans="1:89" x14ac:dyDescent="0.25">
      <c r="A289" s="131" t="s">
        <v>17</v>
      </c>
      <c r="B289" s="180">
        <v>192</v>
      </c>
      <c r="C289" s="181">
        <v>0</v>
      </c>
      <c r="D289" s="182">
        <v>247</v>
      </c>
      <c r="E289" s="183">
        <v>2</v>
      </c>
      <c r="F289" s="180">
        <v>349</v>
      </c>
      <c r="G289" s="184">
        <v>5</v>
      </c>
      <c r="H289" s="182">
        <v>340</v>
      </c>
      <c r="I289" s="183">
        <v>28</v>
      </c>
      <c r="J289" s="180">
        <v>14</v>
      </c>
      <c r="K289" s="184">
        <v>7</v>
      </c>
      <c r="L289" s="182">
        <v>15</v>
      </c>
      <c r="M289" s="180">
        <v>67</v>
      </c>
      <c r="N289" s="185">
        <v>158</v>
      </c>
      <c r="O289" s="186">
        <v>99</v>
      </c>
      <c r="P289" s="180">
        <v>53</v>
      </c>
      <c r="Q289" s="184">
        <v>32</v>
      </c>
      <c r="R289" s="182">
        <v>38</v>
      </c>
      <c r="S289" s="183">
        <v>97</v>
      </c>
      <c r="T289" s="180">
        <v>4</v>
      </c>
      <c r="U289" s="184">
        <v>1</v>
      </c>
      <c r="V289" s="182">
        <v>15</v>
      </c>
      <c r="W289" s="183">
        <v>0</v>
      </c>
      <c r="X289" s="180">
        <v>3</v>
      </c>
      <c r="Y289" s="184">
        <v>0</v>
      </c>
      <c r="Z289" s="182">
        <v>1</v>
      </c>
      <c r="AA289" s="180">
        <v>0</v>
      </c>
      <c r="AB289" s="162">
        <f t="shared" si="4349"/>
        <v>1429</v>
      </c>
      <c r="AC289" s="165">
        <f t="shared" ref="AC289:AC311" si="4380">SUM(C289,E289,G289,I289,K289,M289,O289,Q289,S289,U289,W289,Y289,AA289)</f>
        <v>338</v>
      </c>
      <c r="AE289" s="256" t="str">
        <f>$AE$10</f>
        <v>08:00 - 08:59</v>
      </c>
      <c r="AF289" s="120">
        <f t="shared" si="4350"/>
        <v>1557</v>
      </c>
      <c r="AG289" s="181">
        <f t="shared" si="4350"/>
        <v>1005</v>
      </c>
      <c r="AH289" s="182">
        <f t="shared" si="4350"/>
        <v>825</v>
      </c>
      <c r="AI289" s="183">
        <f t="shared" si="4350"/>
        <v>565</v>
      </c>
      <c r="AJ289" s="180">
        <f t="shared" si="4350"/>
        <v>1006</v>
      </c>
      <c r="AK289" s="184">
        <f t="shared" si="4350"/>
        <v>651</v>
      </c>
      <c r="AL289" s="182">
        <f t="shared" si="4350"/>
        <v>1938</v>
      </c>
      <c r="AM289" s="183">
        <f t="shared" si="4350"/>
        <v>1513</v>
      </c>
      <c r="AN289" s="180">
        <f t="shared" si="4350"/>
        <v>140</v>
      </c>
      <c r="AO289" s="184">
        <f t="shared" si="4350"/>
        <v>319</v>
      </c>
      <c r="AP289" s="182">
        <f t="shared" si="4351"/>
        <v>382</v>
      </c>
      <c r="AQ289" s="180">
        <f t="shared" si="4351"/>
        <v>1035</v>
      </c>
      <c r="AR289" s="185">
        <f t="shared" si="4351"/>
        <v>1532</v>
      </c>
      <c r="AS289" s="186">
        <f t="shared" si="4351"/>
        <v>1941</v>
      </c>
      <c r="AT289" s="180">
        <f t="shared" si="4351"/>
        <v>976</v>
      </c>
      <c r="AU289" s="184">
        <f t="shared" si="4351"/>
        <v>640</v>
      </c>
      <c r="AV289" s="182">
        <f t="shared" si="4351"/>
        <v>1539</v>
      </c>
      <c r="AW289" s="183">
        <f t="shared" si="4351"/>
        <v>1085</v>
      </c>
      <c r="AX289" s="180">
        <f t="shared" si="4351"/>
        <v>152</v>
      </c>
      <c r="AY289" s="184">
        <f t="shared" si="4351"/>
        <v>228</v>
      </c>
      <c r="AZ289" s="182">
        <f t="shared" si="4352"/>
        <v>614</v>
      </c>
      <c r="BA289" s="183">
        <f t="shared" si="4352"/>
        <v>1533</v>
      </c>
      <c r="BB289" s="180">
        <f t="shared" si="4352"/>
        <v>801</v>
      </c>
      <c r="BC289" s="184">
        <f t="shared" si="4352"/>
        <v>460</v>
      </c>
      <c r="BD289" s="182">
        <f t="shared" si="4352"/>
        <v>2430</v>
      </c>
      <c r="BE289" s="180">
        <f t="shared" si="4352"/>
        <v>2267</v>
      </c>
      <c r="BF289" s="164">
        <f>SUM(AF289,AH289,AJ289,AL289,AN289,AP289,AR289,AT289,AV289,AX289,AZ289,BB289,BD289)</f>
        <v>13892</v>
      </c>
      <c r="BG289" s="165">
        <f>SUM(AG289,AI289,AK289,AM289,AO289,AQ289,AS289,AU289,AW289,AY289,BA289,BC289,BE289)</f>
        <v>13242</v>
      </c>
      <c r="BI289" s="131" t="s">
        <v>17</v>
      </c>
      <c r="BJ289" s="123">
        <f>B289/B312</f>
        <v>6.4160401002506268E-3</v>
      </c>
      <c r="BK289" s="124">
        <f t="shared" ref="BK289" si="4381">C289/C312</f>
        <v>0</v>
      </c>
      <c r="BL289" s="125">
        <f t="shared" ref="BL289" si="4382">D289/D312</f>
        <v>1.8439716312056736E-2</v>
      </c>
      <c r="BM289" s="126">
        <f t="shared" ref="BM289" si="4383">E289/E312</f>
        <v>1.6456841932033242E-4</v>
      </c>
      <c r="BN289" s="123">
        <f t="shared" ref="BN289" si="4384">F289/F312</f>
        <v>2.1414984352948394E-2</v>
      </c>
      <c r="BO289" s="124">
        <f t="shared" ref="BO289" si="4385">G289/G312</f>
        <v>3.283209665769256E-4</v>
      </c>
      <c r="BP289" s="125">
        <f t="shared" ref="BP289" si="4386">H289/H312</f>
        <v>9.1240875912408752E-3</v>
      </c>
      <c r="BQ289" s="126">
        <f t="shared" ref="BQ289" si="4387">I289/I312</f>
        <v>7.6234038498189437E-4</v>
      </c>
      <c r="BR289" s="123">
        <f t="shared" ref="BR289" si="4388">J289/J312</f>
        <v>2.9251984956122023E-3</v>
      </c>
      <c r="BS289" s="124">
        <f t="shared" ref="BS289" si="4389">K289/K312</f>
        <v>1.3492675404780262E-3</v>
      </c>
      <c r="BT289" s="125">
        <f t="shared" ref="BT289" si="4390">L289/L312</f>
        <v>1.1273109875244252E-3</v>
      </c>
      <c r="BU289" s="123">
        <f t="shared" ref="BU289" si="4391">M289/M312</f>
        <v>3.9890450107168372E-3</v>
      </c>
      <c r="BV289" s="127">
        <f t="shared" ref="BV289" si="4392">N289/N312</f>
        <v>4.8760917199024778E-3</v>
      </c>
      <c r="BW289" s="128">
        <f t="shared" ref="BW289" si="4393">O289/O312</f>
        <v>2.9596412556053813E-3</v>
      </c>
      <c r="BX289" s="123">
        <f t="shared" ref="BX289" si="4394">P289/P312</f>
        <v>3.0505352826061933E-3</v>
      </c>
      <c r="BY289" s="124">
        <f t="shared" ref="BY289" si="4395">Q289/Q312</f>
        <v>1.9183502188118218E-3</v>
      </c>
      <c r="BZ289" s="125">
        <f t="shared" ref="BZ289" si="4396">R289/R312</f>
        <v>1.5043547110055423E-3</v>
      </c>
      <c r="CA289" s="126">
        <f t="shared" ref="CA289" si="4397">S289/S312</f>
        <v>3.8019833026300318E-3</v>
      </c>
      <c r="CB289" s="123">
        <f t="shared" ref="CB289" si="4398">T289/T312</f>
        <v>1.29366106080207E-3</v>
      </c>
      <c r="CC289" s="124">
        <f t="shared" ref="CC289" si="4399">U289/U312</f>
        <v>2.8538812785388126E-4</v>
      </c>
      <c r="CD289" s="125">
        <f t="shared" ref="CD289" si="4400">V289/V312</f>
        <v>7.2087658592848906E-4</v>
      </c>
      <c r="CE289" s="126">
        <f t="shared" ref="CE289" si="4401">W289/W312</f>
        <v>0</v>
      </c>
      <c r="CF289" s="123">
        <f t="shared" ref="CF289" si="4402">X289/X312</f>
        <v>2.1034917963819942E-4</v>
      </c>
      <c r="CG289" s="124">
        <f t="shared" ref="CG289" si="4403">Y289/Y312</f>
        <v>0</v>
      </c>
      <c r="CH289" s="125">
        <f t="shared" ref="CH289" si="4404">Z289/Z312</f>
        <v>2.10601689025546E-5</v>
      </c>
      <c r="CI289" s="123">
        <f t="shared" ref="CI289" si="4405">AA289/AA312</f>
        <v>0</v>
      </c>
      <c r="CJ289" s="129">
        <f t="shared" ref="CJ289" si="4406">AB289/AB312</f>
        <v>5.1840162521993071E-3</v>
      </c>
      <c r="CK289" s="130">
        <f t="shared" ref="CK289" si="4407">AC289/AC312</f>
        <v>1.230245102678149E-3</v>
      </c>
    </row>
    <row r="290" spans="1:89" ht="13.8" thickBot="1" x14ac:dyDescent="0.3">
      <c r="A290" s="139" t="s">
        <v>18</v>
      </c>
      <c r="B290" s="187">
        <v>777</v>
      </c>
      <c r="C290" s="188">
        <v>247</v>
      </c>
      <c r="D290" s="189">
        <v>581</v>
      </c>
      <c r="E290" s="190">
        <v>163</v>
      </c>
      <c r="F290" s="187">
        <v>837</v>
      </c>
      <c r="G290" s="191">
        <v>228</v>
      </c>
      <c r="H290" s="189">
        <v>1126</v>
      </c>
      <c r="I290" s="190">
        <v>473</v>
      </c>
      <c r="J290" s="187">
        <v>43</v>
      </c>
      <c r="K290" s="191">
        <v>156</v>
      </c>
      <c r="L290" s="189">
        <v>203</v>
      </c>
      <c r="M290" s="187">
        <v>495</v>
      </c>
      <c r="N290" s="192">
        <v>887</v>
      </c>
      <c r="O290" s="193">
        <v>798</v>
      </c>
      <c r="P290" s="187">
        <v>389</v>
      </c>
      <c r="Q290" s="191">
        <v>394</v>
      </c>
      <c r="R290" s="189">
        <v>745</v>
      </c>
      <c r="S290" s="190">
        <v>661</v>
      </c>
      <c r="T290" s="187">
        <v>81</v>
      </c>
      <c r="U290" s="191">
        <v>254</v>
      </c>
      <c r="V290" s="189">
        <v>273</v>
      </c>
      <c r="W290" s="190">
        <v>685</v>
      </c>
      <c r="X290" s="187">
        <v>436</v>
      </c>
      <c r="Y290" s="191">
        <v>293</v>
      </c>
      <c r="Z290" s="189">
        <v>1330</v>
      </c>
      <c r="AA290" s="187">
        <v>1178</v>
      </c>
      <c r="AB290" s="162">
        <f t="shared" si="4349"/>
        <v>7708</v>
      </c>
      <c r="AC290" s="165">
        <f t="shared" si="4380"/>
        <v>6025</v>
      </c>
      <c r="AE290" s="254"/>
      <c r="AF290" s="120"/>
      <c r="AG290" s="188"/>
      <c r="AH290" s="189"/>
      <c r="AI290" s="190"/>
      <c r="AJ290" s="187"/>
      <c r="AK290" s="191"/>
      <c r="AL290" s="189"/>
      <c r="AM290" s="190"/>
      <c r="AN290" s="187"/>
      <c r="AO290" s="191"/>
      <c r="AP290" s="189"/>
      <c r="AQ290" s="187"/>
      <c r="AR290" s="192"/>
      <c r="AS290" s="193"/>
      <c r="AT290" s="187"/>
      <c r="AU290" s="191"/>
      <c r="AV290" s="189"/>
      <c r="AW290" s="190"/>
      <c r="AX290" s="187"/>
      <c r="AY290" s="191"/>
      <c r="AZ290" s="189"/>
      <c r="BA290" s="190"/>
      <c r="BB290" s="187"/>
      <c r="BC290" s="191"/>
      <c r="BD290" s="189"/>
      <c r="BE290" s="187"/>
      <c r="BF290" s="164"/>
      <c r="BG290" s="165"/>
      <c r="BI290" s="139" t="s">
        <v>18</v>
      </c>
      <c r="BJ290" s="123">
        <f>B290/B312</f>
        <v>2.5964912280701753E-2</v>
      </c>
      <c r="BK290" s="124">
        <f t="shared" ref="BK290" si="4408">C290/C312</f>
        <v>8.962264150943396E-3</v>
      </c>
      <c r="BL290" s="125">
        <f t="shared" ref="BL290" si="4409">D290/D312</f>
        <v>4.3374393430384475E-2</v>
      </c>
      <c r="BM290" s="126">
        <f t="shared" ref="BM290" si="4410">E290/E312</f>
        <v>1.3412326174607093E-2</v>
      </c>
      <c r="BN290" s="123">
        <f t="shared" ref="BN290" si="4411">F290/F312</f>
        <v>5.1359145855065347E-2</v>
      </c>
      <c r="BO290" s="124">
        <f t="shared" ref="BO290" si="4412">G290/G312</f>
        <v>1.4971436075907807E-2</v>
      </c>
      <c r="BP290" s="125">
        <f t="shared" ref="BP290" si="4413">H290/H312</f>
        <v>3.0216831258050667E-2</v>
      </c>
      <c r="BQ290" s="126">
        <f t="shared" ref="BQ290" si="4414">I290/I312</f>
        <v>1.287810721772986E-2</v>
      </c>
      <c r="BR290" s="123">
        <f t="shared" ref="BR290" si="4415">J290/J312</f>
        <v>8.9845382365231919E-3</v>
      </c>
      <c r="BS290" s="124">
        <f t="shared" ref="BS290" si="4416">K290/K312</f>
        <v>3.0069390902081727E-2</v>
      </c>
      <c r="BT290" s="125">
        <f t="shared" ref="BT290" si="4417">L290/L312</f>
        <v>1.5256275364497219E-2</v>
      </c>
      <c r="BU290" s="123">
        <f t="shared" ref="BU290" si="4418">M290/M312</f>
        <v>2.9471302691116932E-2</v>
      </c>
      <c r="BV290" s="127">
        <f t="shared" ref="BV290" si="4419">N290/N312</f>
        <v>2.7374008579452519E-2</v>
      </c>
      <c r="BW290" s="128">
        <f t="shared" ref="BW290" si="4420">O290/O312</f>
        <v>2.3856502242152466E-2</v>
      </c>
      <c r="BX290" s="123">
        <f t="shared" ref="BX290" si="4421">P290/P312</f>
        <v>2.2389777828939795E-2</v>
      </c>
      <c r="BY290" s="124">
        <f t="shared" ref="BY290" si="4422">Q290/Q312</f>
        <v>2.3619687069120557E-2</v>
      </c>
      <c r="BZ290" s="125">
        <f t="shared" ref="BZ290" si="4423">R290/R312</f>
        <v>2.9493269992082342E-2</v>
      </c>
      <c r="CA290" s="126">
        <f t="shared" ref="CA290" si="4424">S290/S312</f>
        <v>2.590836044369537E-2</v>
      </c>
      <c r="CB290" s="123">
        <f t="shared" ref="CB290" si="4425">T290/T312</f>
        <v>2.6196636481241913E-2</v>
      </c>
      <c r="CC290" s="124">
        <f t="shared" ref="CC290" si="4426">U290/U312</f>
        <v>7.2488584474885848E-2</v>
      </c>
      <c r="CD290" s="125">
        <f t="shared" ref="CD290" si="4427">V290/V312</f>
        <v>1.31199538638985E-2</v>
      </c>
      <c r="CE290" s="126">
        <f t="shared" ref="CE290" si="4428">W290/W312</f>
        <v>2.4310607942648259E-2</v>
      </c>
      <c r="CF290" s="123">
        <f t="shared" ref="CF290" si="4429">X290/X312</f>
        <v>3.0570747440751649E-2</v>
      </c>
      <c r="CG290" s="124">
        <f t="shared" ref="CG290" si="4430">Y290/Y312</f>
        <v>3.9129273504273504E-2</v>
      </c>
      <c r="CH290" s="125">
        <f t="shared" ref="CH290" si="4431">Z290/Z312</f>
        <v>2.8010024640397615E-2</v>
      </c>
      <c r="CI290" s="123">
        <f t="shared" ref="CI290" si="4432">AA290/AA312</f>
        <v>2.5457060120153866E-2</v>
      </c>
      <c r="CJ290" s="129">
        <f t="shared" ref="CJ290" si="4433">AB290/AB312</f>
        <v>2.7962489343563511E-2</v>
      </c>
      <c r="CK290" s="130">
        <f t="shared" ref="CK290" si="4434">AC290/AC312</f>
        <v>2.1929664921999548E-2</v>
      </c>
    </row>
    <row r="291" spans="1:89" ht="14.4" thickTop="1" thickBot="1" x14ac:dyDescent="0.3">
      <c r="A291" s="131" t="s">
        <v>19</v>
      </c>
      <c r="B291" s="180">
        <v>964</v>
      </c>
      <c r="C291" s="181">
        <v>796</v>
      </c>
      <c r="D291" s="182">
        <v>623</v>
      </c>
      <c r="E291" s="183">
        <v>514</v>
      </c>
      <c r="F291" s="180">
        <v>928</v>
      </c>
      <c r="G291" s="184">
        <v>709</v>
      </c>
      <c r="H291" s="182">
        <v>1473</v>
      </c>
      <c r="I291" s="183">
        <v>1269</v>
      </c>
      <c r="J291" s="180">
        <v>103</v>
      </c>
      <c r="K291" s="184">
        <v>224</v>
      </c>
      <c r="L291" s="182">
        <v>381</v>
      </c>
      <c r="M291" s="180">
        <v>676</v>
      </c>
      <c r="N291" s="185">
        <v>1366</v>
      </c>
      <c r="O291" s="186">
        <v>1312</v>
      </c>
      <c r="P291" s="180">
        <v>659</v>
      </c>
      <c r="Q291" s="184">
        <v>649</v>
      </c>
      <c r="R291" s="182">
        <v>1035</v>
      </c>
      <c r="S291" s="183">
        <v>873</v>
      </c>
      <c r="T291" s="180">
        <v>222</v>
      </c>
      <c r="U291" s="184">
        <v>296</v>
      </c>
      <c r="V291" s="182">
        <v>543</v>
      </c>
      <c r="W291" s="183">
        <v>946</v>
      </c>
      <c r="X291" s="180">
        <v>708</v>
      </c>
      <c r="Y291" s="184">
        <v>415</v>
      </c>
      <c r="Z291" s="182">
        <v>1757</v>
      </c>
      <c r="AA291" s="180">
        <v>1499</v>
      </c>
      <c r="AB291" s="162">
        <f t="shared" si="4349"/>
        <v>10762</v>
      </c>
      <c r="AC291" s="165">
        <f t="shared" si="4380"/>
        <v>10178</v>
      </c>
      <c r="AE291" s="251" t="s">
        <v>13</v>
      </c>
      <c r="AF291" s="14">
        <f t="shared" ref="AF291:BG291" si="4435">SUM(AF288:AF290)</f>
        <v>2705</v>
      </c>
      <c r="AG291" s="1">
        <f t="shared" si="4435"/>
        <v>1930</v>
      </c>
      <c r="AH291" s="14">
        <f t="shared" si="4435"/>
        <v>1494</v>
      </c>
      <c r="AI291" s="1">
        <f t="shared" si="4435"/>
        <v>1157</v>
      </c>
      <c r="AJ291" s="14">
        <f t="shared" si="4435"/>
        <v>1991</v>
      </c>
      <c r="AK291" s="1">
        <f t="shared" si="4435"/>
        <v>1444</v>
      </c>
      <c r="AL291" s="14">
        <f t="shared" si="4435"/>
        <v>3592</v>
      </c>
      <c r="AM291" s="1">
        <f t="shared" si="4435"/>
        <v>2929</v>
      </c>
      <c r="AN291" s="14">
        <f t="shared" si="4435"/>
        <v>262</v>
      </c>
      <c r="AO291" s="1">
        <f t="shared" si="4435"/>
        <v>555</v>
      </c>
      <c r="AP291" s="14">
        <f t="shared" si="4435"/>
        <v>818</v>
      </c>
      <c r="AQ291" s="1">
        <f t="shared" si="4435"/>
        <v>1797</v>
      </c>
      <c r="AR291" s="14">
        <f t="shared" si="4435"/>
        <v>3093</v>
      </c>
      <c r="AS291" s="1">
        <f t="shared" si="4435"/>
        <v>3331</v>
      </c>
      <c r="AT291" s="14">
        <f t="shared" si="4435"/>
        <v>1787</v>
      </c>
      <c r="AU291" s="1">
        <f t="shared" si="4435"/>
        <v>1388</v>
      </c>
      <c r="AV291" s="14">
        <f t="shared" si="4435"/>
        <v>2839</v>
      </c>
      <c r="AW291" s="1">
        <f t="shared" si="4435"/>
        <v>1985</v>
      </c>
      <c r="AX291" s="14">
        <f t="shared" si="4435"/>
        <v>425</v>
      </c>
      <c r="AY291" s="1">
        <f t="shared" si="4435"/>
        <v>432</v>
      </c>
      <c r="AZ291" s="14">
        <f t="shared" si="4435"/>
        <v>1244</v>
      </c>
      <c r="BA291" s="1">
        <f t="shared" si="4435"/>
        <v>2710</v>
      </c>
      <c r="BB291" s="14">
        <f t="shared" si="4435"/>
        <v>1509</v>
      </c>
      <c r="BC291" s="1">
        <f t="shared" si="4435"/>
        <v>849</v>
      </c>
      <c r="BD291" s="14">
        <f t="shared" si="4435"/>
        <v>4579</v>
      </c>
      <c r="BE291" s="1">
        <f t="shared" si="4435"/>
        <v>4452</v>
      </c>
      <c r="BF291" s="166">
        <f t="shared" si="4435"/>
        <v>26338</v>
      </c>
      <c r="BG291" s="167">
        <f t="shared" si="4435"/>
        <v>24959</v>
      </c>
      <c r="BI291" s="131" t="s">
        <v>19</v>
      </c>
      <c r="BJ291" s="123">
        <f>B291/B312</f>
        <v>3.2213868003341688E-2</v>
      </c>
      <c r="BK291" s="124">
        <f t="shared" ref="BK291" si="4436">C291/C312</f>
        <v>2.8882438316400579E-2</v>
      </c>
      <c r="BL291" s="125">
        <f t="shared" ref="BL291" si="4437">D291/D312</f>
        <v>4.6509891750653232E-2</v>
      </c>
      <c r="BM291" s="126">
        <f t="shared" ref="BM291" si="4438">E291/E312</f>
        <v>4.2294083765325431E-2</v>
      </c>
      <c r="BN291" s="123">
        <f t="shared" ref="BN291" si="4439">F291/F312</f>
        <v>5.6942995643369944E-2</v>
      </c>
      <c r="BO291" s="124">
        <f t="shared" ref="BO291" si="4440">G291/G312</f>
        <v>4.6555913060608051E-2</v>
      </c>
      <c r="BP291" s="125">
        <f t="shared" ref="BP291" si="4441">H291/H312</f>
        <v>3.9528767711464151E-2</v>
      </c>
      <c r="BQ291" s="126">
        <f t="shared" ref="BQ291" si="4442">I291/I312</f>
        <v>3.4550355305072285E-2</v>
      </c>
      <c r="BR291" s="123">
        <f t="shared" ref="BR291" si="4443">J291/J312</f>
        <v>2.1521103217718347E-2</v>
      </c>
      <c r="BS291" s="124">
        <f t="shared" ref="BS291" si="4444">K291/K312</f>
        <v>4.3176561295296838E-2</v>
      </c>
      <c r="BT291" s="125">
        <f t="shared" ref="BT291" si="4445">L291/L312</f>
        <v>2.8633699083120398E-2</v>
      </c>
      <c r="BU291" s="123">
        <f t="shared" ref="BU291" si="4446">M291/M312</f>
        <v>4.0247678018575851E-2</v>
      </c>
      <c r="BV291" s="127">
        <f t="shared" ref="BV291" si="4447">N291/N312</f>
        <v>4.2156590439156871E-2</v>
      </c>
      <c r="BW291" s="128">
        <f t="shared" ref="BW291" si="4448">O291/O312</f>
        <v>3.9222720478325861E-2</v>
      </c>
      <c r="BX291" s="123">
        <f t="shared" ref="BX291" si="4449">P291/P312</f>
        <v>3.7930240589386439E-2</v>
      </c>
      <c r="BY291" s="124">
        <f t="shared" ref="BY291" si="4450">Q291/Q312</f>
        <v>3.8906540375277264E-2</v>
      </c>
      <c r="BZ291" s="125">
        <f t="shared" ref="BZ291" si="4451">R291/R312</f>
        <v>4.0973871733966744E-2</v>
      </c>
      <c r="CA291" s="126">
        <f t="shared" ref="CA291" si="4452">S291/S312</f>
        <v>3.4217849723670285E-2</v>
      </c>
      <c r="CB291" s="123">
        <f t="shared" ref="CB291" si="4453">T291/T312</f>
        <v>7.1798188874514876E-2</v>
      </c>
      <c r="CC291" s="124">
        <f t="shared" ref="CC291" si="4454">U291/U312</f>
        <v>8.4474885844748854E-2</v>
      </c>
      <c r="CD291" s="125">
        <f t="shared" ref="CD291" si="4455">V291/V312</f>
        <v>2.6095732410611302E-2</v>
      </c>
      <c r="CE291" s="126">
        <f t="shared" ref="CE291" si="4456">W291/W312</f>
        <v>3.3573481917876284E-2</v>
      </c>
      <c r="CF291" s="123">
        <f t="shared" ref="CF291" si="4457">X291/X312</f>
        <v>4.9642406394615063E-2</v>
      </c>
      <c r="CG291" s="124">
        <f t="shared" ref="CG291" si="4458">Y291/Y312</f>
        <v>5.5422008547008544E-2</v>
      </c>
      <c r="CH291" s="125">
        <f t="shared" ref="CH291" si="4459">Z291/Z312</f>
        <v>3.7002716761788429E-2</v>
      </c>
      <c r="CI291" s="123">
        <f t="shared" ref="CI291" si="4460">AA291/AA312</f>
        <v>3.2394000950857933E-2</v>
      </c>
      <c r="CJ291" s="129">
        <f t="shared" ref="CJ291" si="4461">AB291/AB312</f>
        <v>3.9041555567647969E-2</v>
      </c>
      <c r="CK291" s="130">
        <f t="shared" ref="CK291" si="4462">AC291/AC312</f>
        <v>3.7045664659935501E-2</v>
      </c>
    </row>
    <row r="292" spans="1:89" ht="13.8" thickTop="1" x14ac:dyDescent="0.25">
      <c r="A292" s="139" t="s">
        <v>20</v>
      </c>
      <c r="B292" s="266">
        <v>1148</v>
      </c>
      <c r="C292" s="267">
        <v>925</v>
      </c>
      <c r="D292" s="268">
        <v>669</v>
      </c>
      <c r="E292" s="269">
        <v>592</v>
      </c>
      <c r="F292" s="266">
        <v>985</v>
      </c>
      <c r="G292" s="270">
        <v>793</v>
      </c>
      <c r="H292" s="268">
        <v>1654</v>
      </c>
      <c r="I292" s="269">
        <v>1416</v>
      </c>
      <c r="J292" s="266">
        <v>122</v>
      </c>
      <c r="K292" s="270">
        <v>236</v>
      </c>
      <c r="L292" s="268">
        <v>436</v>
      </c>
      <c r="M292" s="266">
        <v>762</v>
      </c>
      <c r="N292" s="271">
        <v>1561</v>
      </c>
      <c r="O292" s="272">
        <v>1390</v>
      </c>
      <c r="P292" s="266">
        <v>811</v>
      </c>
      <c r="Q292" s="270">
        <v>748</v>
      </c>
      <c r="R292" s="268">
        <v>1300</v>
      </c>
      <c r="S292" s="269">
        <v>900</v>
      </c>
      <c r="T292" s="266">
        <v>273</v>
      </c>
      <c r="U292" s="270">
        <v>204</v>
      </c>
      <c r="V292" s="268">
        <v>630</v>
      </c>
      <c r="W292" s="269">
        <v>1177</v>
      </c>
      <c r="X292" s="266">
        <v>708</v>
      </c>
      <c r="Y292" s="270">
        <v>389</v>
      </c>
      <c r="Z292" s="268">
        <v>2149</v>
      </c>
      <c r="AA292" s="266">
        <v>2185</v>
      </c>
      <c r="AB292" s="162">
        <f t="shared" si="4349"/>
        <v>12446</v>
      </c>
      <c r="AC292" s="165">
        <f t="shared" si="4380"/>
        <v>11717</v>
      </c>
      <c r="BI292" s="139" t="s">
        <v>20</v>
      </c>
      <c r="BJ292" s="123">
        <f>B292/B312</f>
        <v>3.8362573099415202E-2</v>
      </c>
      <c r="BK292" s="124">
        <f t="shared" ref="BK292" si="4463">C292/C312</f>
        <v>3.3563134978229318E-2</v>
      </c>
      <c r="BL292" s="125">
        <f t="shared" ref="BL292" si="4464">D292/D312</f>
        <v>4.9944008958566627E-2</v>
      </c>
      <c r="BM292" s="126">
        <f t="shared" ref="BM292" si="4465">E292/E312</f>
        <v>4.8712252118818397E-2</v>
      </c>
      <c r="BN292" s="123">
        <f t="shared" ref="BN292" si="4466">F292/F312</f>
        <v>6.0440571884395902E-2</v>
      </c>
      <c r="BO292" s="124">
        <f t="shared" ref="BO292" si="4467">G292/G312</f>
        <v>5.20717052991004E-2</v>
      </c>
      <c r="BP292" s="125">
        <f t="shared" ref="BP292" si="4468">H292/H312</f>
        <v>4.4386002576212967E-2</v>
      </c>
      <c r="BQ292" s="126">
        <f t="shared" ref="BQ292" si="4469">I292/I312</f>
        <v>3.8552642326227231E-2</v>
      </c>
      <c r="BR292" s="123">
        <f t="shared" ref="BR292" si="4470">J292/J312</f>
        <v>2.5491015461763477E-2</v>
      </c>
      <c r="BS292" s="124">
        <f t="shared" ref="BS292" si="4471">K292/K312</f>
        <v>4.5489591364687741E-2</v>
      </c>
      <c r="BT292" s="125">
        <f t="shared" ref="BT292" si="4472">L292/L312</f>
        <v>3.2767172704043286E-2</v>
      </c>
      <c r="BU292" s="123">
        <f t="shared" ref="BU292" si="4473">M292/M312</f>
        <v>4.5367944748749701E-2</v>
      </c>
      <c r="BV292" s="127">
        <f t="shared" ref="BV292" si="4474">N292/N312</f>
        <v>4.8174551739036509E-2</v>
      </c>
      <c r="BW292" s="128">
        <f t="shared" ref="BW292" si="4475">O292/O312</f>
        <v>4.1554559043348281E-2</v>
      </c>
      <c r="BX292" s="123">
        <f t="shared" ref="BX292" si="4476">P292/P312</f>
        <v>4.6678945550823067E-2</v>
      </c>
      <c r="BY292" s="124">
        <f t="shared" ref="BY292" si="4477">Q292/Q312</f>
        <v>4.4841436364726338E-2</v>
      </c>
      <c r="BZ292" s="125">
        <f t="shared" ref="BZ292" si="4478">R292/R312</f>
        <v>5.1464766429136978E-2</v>
      </c>
      <c r="CA292" s="126">
        <f t="shared" ref="CA292" si="4479">S292/S312</f>
        <v>3.5276133735742565E-2</v>
      </c>
      <c r="CB292" s="123">
        <f t="shared" ref="CB292" si="4480">T292/T312</f>
        <v>8.8292367399741264E-2</v>
      </c>
      <c r="CC292" s="124">
        <f t="shared" ref="CC292" si="4481">U292/U312</f>
        <v>5.8219178082191778E-2</v>
      </c>
      <c r="CD292" s="125">
        <f t="shared" ref="CD292" si="4482">V292/V312</f>
        <v>3.0276816608996539E-2</v>
      </c>
      <c r="CE292" s="126">
        <f t="shared" ref="CE292" si="4483">W292/W312</f>
        <v>4.1771657735032115E-2</v>
      </c>
      <c r="CF292" s="123">
        <f t="shared" ref="CF292" si="4484">X292/X312</f>
        <v>4.9642406394615063E-2</v>
      </c>
      <c r="CG292" s="124">
        <f t="shared" ref="CG292" si="4485">Y292/Y312</f>
        <v>5.1949786324786328E-2</v>
      </c>
      <c r="CH292" s="125">
        <f t="shared" ref="CH292" si="4486">Z292/Z312</f>
        <v>4.525830297158983E-2</v>
      </c>
      <c r="CI292" s="123">
        <f t="shared" ref="CI292" si="4487">AA292/AA312</f>
        <v>4.721874054544669E-2</v>
      </c>
      <c r="CJ292" s="129">
        <f t="shared" ref="CJ292" si="4488">AB292/AB312</f>
        <v>4.5150641200050787E-2</v>
      </c>
      <c r="CK292" s="130">
        <f t="shared" ref="CK292" si="4489">AC292/AC312</f>
        <v>4.2647283633372397E-2</v>
      </c>
    </row>
    <row r="293" spans="1:89" ht="13.8" thickBot="1" x14ac:dyDescent="0.3">
      <c r="A293" s="131" t="s">
        <v>21</v>
      </c>
      <c r="B293" s="273">
        <v>1557</v>
      </c>
      <c r="C293" s="274">
        <v>1005</v>
      </c>
      <c r="D293" s="275">
        <v>825</v>
      </c>
      <c r="E293" s="276">
        <v>565</v>
      </c>
      <c r="F293" s="273">
        <v>1006</v>
      </c>
      <c r="G293" s="277">
        <v>651</v>
      </c>
      <c r="H293" s="275">
        <v>1938</v>
      </c>
      <c r="I293" s="276">
        <v>1513</v>
      </c>
      <c r="J293" s="273">
        <v>140</v>
      </c>
      <c r="K293" s="277">
        <v>319</v>
      </c>
      <c r="L293" s="275">
        <v>382</v>
      </c>
      <c r="M293" s="273">
        <v>1035</v>
      </c>
      <c r="N293" s="278">
        <v>1532</v>
      </c>
      <c r="O293" s="279">
        <v>1941</v>
      </c>
      <c r="P293" s="273">
        <v>976</v>
      </c>
      <c r="Q293" s="277">
        <v>640</v>
      </c>
      <c r="R293" s="275">
        <v>1539</v>
      </c>
      <c r="S293" s="276">
        <v>1085</v>
      </c>
      <c r="T293" s="273">
        <v>152</v>
      </c>
      <c r="U293" s="277">
        <v>228</v>
      </c>
      <c r="V293" s="275">
        <v>614</v>
      </c>
      <c r="W293" s="276">
        <v>1533</v>
      </c>
      <c r="X293" s="273">
        <v>801</v>
      </c>
      <c r="Y293" s="277">
        <v>460</v>
      </c>
      <c r="Z293" s="275">
        <v>2430</v>
      </c>
      <c r="AA293" s="273">
        <v>2267</v>
      </c>
      <c r="AB293" s="162">
        <f t="shared" si="4349"/>
        <v>13892</v>
      </c>
      <c r="AC293" s="165">
        <f t="shared" si="4380"/>
        <v>13242</v>
      </c>
      <c r="AE293" t="s">
        <v>85</v>
      </c>
      <c r="BI293" s="131" t="s">
        <v>21</v>
      </c>
      <c r="BJ293" s="123">
        <f>B293/B312</f>
        <v>5.2030075187969926E-2</v>
      </c>
      <c r="BK293" s="124">
        <f t="shared" ref="BK293" si="4490">C293/C312</f>
        <v>3.6465892597968071E-2</v>
      </c>
      <c r="BL293" s="125">
        <f t="shared" ref="BL293" si="4491">D293/D312</f>
        <v>6.1590145576707729E-2</v>
      </c>
      <c r="BM293" s="126">
        <f t="shared" ref="BM293" si="4492">E293/E312</f>
        <v>4.6490578457993911E-2</v>
      </c>
      <c r="BN293" s="123">
        <f t="shared" ref="BN293" si="4493">F293/F312</f>
        <v>6.1729152604773886E-2</v>
      </c>
      <c r="BO293" s="124">
        <f t="shared" ref="BO293" si="4494">G293/G312</f>
        <v>4.2747389848315713E-2</v>
      </c>
      <c r="BP293" s="125">
        <f t="shared" ref="BP293" si="4495">H293/H312</f>
        <v>5.2007299270072992E-2</v>
      </c>
      <c r="BQ293" s="126">
        <f t="shared" ref="BQ293" si="4496">I293/I312</f>
        <v>4.1193607231343084E-2</v>
      </c>
      <c r="BR293" s="123">
        <f t="shared" ref="BR293" si="4497">J293/J312</f>
        <v>2.9251984956122024E-2</v>
      </c>
      <c r="BS293" s="124">
        <f t="shared" ref="BS293" si="4498">K293/K312</f>
        <v>6.1488049344641478E-2</v>
      </c>
      <c r="BT293" s="125">
        <f t="shared" ref="BT293" si="4499">L293/L312</f>
        <v>2.8708853148955358E-2</v>
      </c>
      <c r="BU293" s="123">
        <f t="shared" ref="BU293" si="4500">M293/M312</f>
        <v>6.1621814717789949E-2</v>
      </c>
      <c r="BV293" s="127">
        <f t="shared" ref="BV293" si="4501">N293/N312</f>
        <v>4.7279572879054411E-2</v>
      </c>
      <c r="BW293" s="128">
        <f t="shared" ref="BW293" si="4502">O293/O312</f>
        <v>5.8026905829596416E-2</v>
      </c>
      <c r="BX293" s="123">
        <f t="shared" ref="BX293" si="4503">P293/P312</f>
        <v>5.6175895015540461E-2</v>
      </c>
      <c r="BY293" s="124">
        <f t="shared" ref="BY293" si="4504">Q293/Q312</f>
        <v>3.8367004376236434E-2</v>
      </c>
      <c r="BZ293" s="125">
        <f t="shared" ref="BZ293" si="4505">R293/R312</f>
        <v>6.0926365795724469E-2</v>
      </c>
      <c r="CA293" s="126">
        <f t="shared" ref="CA293" si="4506">S293/S312</f>
        <v>4.25273390036452E-2</v>
      </c>
      <c r="CB293" s="123">
        <f t="shared" ref="CB293" si="4507">T293/T312</f>
        <v>4.9159120310478657E-2</v>
      </c>
      <c r="CC293" s="124">
        <f t="shared" ref="CC293" si="4508">U293/U312</f>
        <v>6.5068493150684928E-2</v>
      </c>
      <c r="CD293" s="125">
        <f t="shared" ref="CD293" si="4509">V293/V312</f>
        <v>2.9507881584006152E-2</v>
      </c>
      <c r="CE293" s="126">
        <f t="shared" ref="CE293" si="4510">W293/W312</f>
        <v>5.4406075877488733E-2</v>
      </c>
      <c r="CF293" s="123">
        <f t="shared" ref="CF293" si="4511">X293/X312</f>
        <v>5.6163230963399244E-2</v>
      </c>
      <c r="CG293" s="124">
        <f t="shared" ref="CG293" si="4512">Y293/Y312</f>
        <v>6.1431623931623928E-2</v>
      </c>
      <c r="CH293" s="125">
        <f t="shared" ref="CH293" si="4513">Z293/Z312</f>
        <v>5.1176210433207671E-2</v>
      </c>
      <c r="CI293" s="123">
        <f t="shared" ref="CI293" si="4514">AA293/AA312</f>
        <v>4.8990793966374208E-2</v>
      </c>
      <c r="CJ293" s="129">
        <f t="shared" ref="CJ293" si="4515">AB293/AB312</f>
        <v>5.0396328744263662E-2</v>
      </c>
      <c r="CK293" s="130">
        <f t="shared" ref="CK293" si="4516">AC293/AC312</f>
        <v>4.8197945709065229E-2</v>
      </c>
    </row>
    <row r="294" spans="1:89" ht="14.4" thickTop="1" thickBot="1" x14ac:dyDescent="0.3">
      <c r="A294" s="139" t="s">
        <v>22</v>
      </c>
      <c r="B294" s="187">
        <v>1895</v>
      </c>
      <c r="C294" s="188">
        <v>1411</v>
      </c>
      <c r="D294" s="189">
        <v>1069</v>
      </c>
      <c r="E294" s="190">
        <v>593</v>
      </c>
      <c r="F294" s="187">
        <v>1216</v>
      </c>
      <c r="G294" s="191">
        <v>654</v>
      </c>
      <c r="H294" s="189">
        <v>2352</v>
      </c>
      <c r="I294" s="190">
        <v>1880</v>
      </c>
      <c r="J294" s="187">
        <v>176</v>
      </c>
      <c r="K294" s="191">
        <v>364</v>
      </c>
      <c r="L294" s="189">
        <v>374</v>
      </c>
      <c r="M294" s="187">
        <v>1431</v>
      </c>
      <c r="N294" s="192">
        <v>1667</v>
      </c>
      <c r="O294" s="193">
        <v>2577</v>
      </c>
      <c r="P294" s="187">
        <v>1198</v>
      </c>
      <c r="Q294" s="191">
        <v>790</v>
      </c>
      <c r="R294" s="189">
        <v>1892</v>
      </c>
      <c r="S294" s="190">
        <v>1262</v>
      </c>
      <c r="T294" s="187">
        <v>137</v>
      </c>
      <c r="U294" s="191">
        <v>206</v>
      </c>
      <c r="V294" s="189">
        <v>611</v>
      </c>
      <c r="W294" s="190">
        <v>2234</v>
      </c>
      <c r="X294" s="187">
        <v>987</v>
      </c>
      <c r="Y294" s="191">
        <v>424</v>
      </c>
      <c r="Z294" s="189">
        <v>2894</v>
      </c>
      <c r="AA294" s="187">
        <v>2618</v>
      </c>
      <c r="AB294" s="162">
        <f t="shared" si="4349"/>
        <v>16468</v>
      </c>
      <c r="AC294" s="165">
        <f t="shared" si="4380"/>
        <v>16444</v>
      </c>
      <c r="AE294" s="290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39" t="s">
        <v>22</v>
      </c>
      <c r="BJ294" s="123">
        <f>B294/B312</f>
        <v>6.3324979114452798E-2</v>
      </c>
      <c r="BK294" s="124">
        <f t="shared" ref="BK294" si="4517">C294/C312</f>
        <v>5.1197387518142234E-2</v>
      </c>
      <c r="BL294" s="125">
        <f t="shared" ref="BL294" si="4518">D294/D312</f>
        <v>7.9805897723030983E-2</v>
      </c>
      <c r="BM294" s="126">
        <f t="shared" ref="BM294" si="4519">E294/E312</f>
        <v>4.8794536328478563E-2</v>
      </c>
      <c r="BN294" s="123">
        <f t="shared" ref="BN294" si="4520">F294/F312</f>
        <v>7.4614959808553719E-2</v>
      </c>
      <c r="BO294" s="124">
        <f t="shared" ref="BO294" si="4521">G294/G312</f>
        <v>4.2944382428261867E-2</v>
      </c>
      <c r="BP294" s="125">
        <f t="shared" ref="BP294" si="4522">H294/H312</f>
        <v>6.3117217689995703E-2</v>
      </c>
      <c r="BQ294" s="126">
        <f t="shared" ref="BQ294" si="4523">I294/I312</f>
        <v>5.1185711563070051E-2</v>
      </c>
      <c r="BR294" s="123">
        <f t="shared" ref="BR294" si="4524">J294/J312</f>
        <v>3.6773923944839117E-2</v>
      </c>
      <c r="BS294" s="124">
        <f t="shared" ref="BS294" si="4525">K294/K312</f>
        <v>7.0161912104857366E-2</v>
      </c>
      <c r="BT294" s="125">
        <f t="shared" ref="BT294" si="4526">L294/L312</f>
        <v>2.8107620622275665E-2</v>
      </c>
      <c r="BU294" s="123">
        <f t="shared" ref="BU294" si="4527">M294/M312</f>
        <v>8.5198856870683501E-2</v>
      </c>
      <c r="BV294" s="127">
        <f t="shared" ref="BV294" si="4528">N294/N312</f>
        <v>5.1445853778971082E-2</v>
      </c>
      <c r="BW294" s="128">
        <f t="shared" ref="BW294" si="4529">O294/O312</f>
        <v>7.7040358744394619E-2</v>
      </c>
      <c r="BX294" s="123">
        <f t="shared" ref="BX294" si="4530">P294/P312</f>
        <v>6.8953608840796599E-2</v>
      </c>
      <c r="BY294" s="124">
        <f t="shared" ref="BY294" si="4531">Q294/Q312</f>
        <v>4.7359271026916852E-2</v>
      </c>
      <c r="BZ294" s="125">
        <f t="shared" ref="BZ294" si="4532">R294/R312</f>
        <v>7.4901029295328589E-2</v>
      </c>
      <c r="CA294" s="126">
        <f t="shared" ref="CA294" si="4533">S294/S312</f>
        <v>4.9464978638341241E-2</v>
      </c>
      <c r="CB294" s="123">
        <f t="shared" ref="CB294" si="4534">T294/T312</f>
        <v>4.4307891332470893E-2</v>
      </c>
      <c r="CC294" s="124">
        <f t="shared" ref="CC294" si="4535">U294/U312</f>
        <v>5.878995433789954E-2</v>
      </c>
      <c r="CD294" s="125">
        <f t="shared" ref="CD294" si="4536">V294/V312</f>
        <v>2.9363706266820454E-2</v>
      </c>
      <c r="CE294" s="126">
        <f t="shared" ref="CE294" si="4537">W294/W312</f>
        <v>7.9284522837775484E-2</v>
      </c>
      <c r="CF294" s="123">
        <f t="shared" ref="CF294" si="4538">X294/X312</f>
        <v>6.9204880100967606E-2</v>
      </c>
      <c r="CG294" s="124">
        <f t="shared" ref="CG294" si="4539">Y294/Y312</f>
        <v>5.6623931623931624E-2</v>
      </c>
      <c r="CH294" s="125">
        <f t="shared" ref="CH294" si="4540">Z294/Z312</f>
        <v>6.0948128803993008E-2</v>
      </c>
      <c r="CI294" s="123">
        <f t="shared" ref="CI294" si="4541">AA294/AA312</f>
        <v>5.657604702424688E-2</v>
      </c>
      <c r="CJ294" s="129">
        <f t="shared" ref="CJ294" si="4542">AB294/AB312</f>
        <v>5.9741343345848977E-2</v>
      </c>
      <c r="CK294" s="130">
        <f t="shared" ref="CK294" si="4543">AC294/AC312</f>
        <v>5.9852516178815034E-2</v>
      </c>
    </row>
    <row r="295" spans="1:89" ht="15" thickTop="1" thickBot="1" x14ac:dyDescent="0.35">
      <c r="A295" s="131" t="s">
        <v>23</v>
      </c>
      <c r="B295" s="180">
        <v>1832</v>
      </c>
      <c r="C295" s="181">
        <v>1397</v>
      </c>
      <c r="D295" s="182">
        <v>924</v>
      </c>
      <c r="E295" s="183">
        <v>503</v>
      </c>
      <c r="F295" s="180">
        <v>1083</v>
      </c>
      <c r="G295" s="184">
        <v>642</v>
      </c>
      <c r="H295" s="182">
        <v>2258</v>
      </c>
      <c r="I295" s="183">
        <v>1987</v>
      </c>
      <c r="J295" s="180">
        <v>148</v>
      </c>
      <c r="K295" s="184">
        <v>598</v>
      </c>
      <c r="L295" s="182">
        <v>341</v>
      </c>
      <c r="M295" s="180">
        <v>1287</v>
      </c>
      <c r="N295" s="185">
        <v>1496</v>
      </c>
      <c r="O295" s="186">
        <v>2222</v>
      </c>
      <c r="P295" s="180">
        <v>1219</v>
      </c>
      <c r="Q295" s="184">
        <v>767</v>
      </c>
      <c r="R295" s="182">
        <v>1810</v>
      </c>
      <c r="S295" s="183">
        <v>1084</v>
      </c>
      <c r="T295" s="180">
        <v>127</v>
      </c>
      <c r="U295" s="184">
        <v>161</v>
      </c>
      <c r="V295" s="182">
        <v>683</v>
      </c>
      <c r="W295" s="183">
        <v>1891</v>
      </c>
      <c r="X295" s="180">
        <v>927</v>
      </c>
      <c r="Y295" s="184">
        <v>286</v>
      </c>
      <c r="Z295" s="182">
        <v>2677</v>
      </c>
      <c r="AA295" s="180">
        <v>2651</v>
      </c>
      <c r="AB295" s="162">
        <f t="shared" si="4349"/>
        <v>15525</v>
      </c>
      <c r="AC295" s="165">
        <f t="shared" si="4380"/>
        <v>15476</v>
      </c>
      <c r="AE295" s="291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68" t="s">
        <v>14</v>
      </c>
      <c r="BG295" s="169" t="s">
        <v>15</v>
      </c>
      <c r="BI295" s="131" t="s">
        <v>23</v>
      </c>
      <c r="BJ295" s="123">
        <f>B295/B312</f>
        <v>6.1219715956558063E-2</v>
      </c>
      <c r="BK295" s="124">
        <f t="shared" ref="BK295" si="4544">C295/C312</f>
        <v>5.0689404934687952E-2</v>
      </c>
      <c r="BL295" s="125">
        <f t="shared" ref="BL295" si="4545">D295/D312</f>
        <v>6.8980963045912655E-2</v>
      </c>
      <c r="BM295" s="126">
        <f t="shared" ref="BM295" si="4546">E295/E312</f>
        <v>4.1388957459063604E-2</v>
      </c>
      <c r="BN295" s="123">
        <f t="shared" ref="BN295" si="4547">F295/F312</f>
        <v>6.6453948579493161E-2</v>
      </c>
      <c r="BO295" s="124">
        <f t="shared" ref="BO295" si="4548">G295/G312</f>
        <v>4.2156412108477245E-2</v>
      </c>
      <c r="BP295" s="125">
        <f t="shared" ref="BP295" si="4549">H295/H312</f>
        <v>6.0594675826534994E-2</v>
      </c>
      <c r="BQ295" s="126">
        <f t="shared" ref="BQ295" si="4550">I295/I312</f>
        <v>5.4098940891393721E-2</v>
      </c>
      <c r="BR295" s="123">
        <f t="shared" ref="BR295" si="4551">J295/J312</f>
        <v>3.0923526953614711E-2</v>
      </c>
      <c r="BS295" s="124">
        <f t="shared" ref="BS295" si="4552">K295/K312</f>
        <v>0.11526599845797995</v>
      </c>
      <c r="BT295" s="125">
        <f t="shared" ref="BT295" si="4553">L295/L312</f>
        <v>2.5627536449721929E-2</v>
      </c>
      <c r="BU295" s="123">
        <f t="shared" ref="BU295" si="4554">M295/M312</f>
        <v>7.6625386996904021E-2</v>
      </c>
      <c r="BV295" s="127">
        <f t="shared" ref="BV295" si="4555">N295/N312</f>
        <v>4.6168564639076627E-2</v>
      </c>
      <c r="BW295" s="128">
        <f t="shared" ref="BW295" si="4556">O295/O312</f>
        <v>6.6427503736920773E-2</v>
      </c>
      <c r="BX295" s="123">
        <f t="shared" ref="BX295" si="4557">P295/P312</f>
        <v>7.016231149994244E-2</v>
      </c>
      <c r="BY295" s="124">
        <f t="shared" ref="BY295" si="4558">Q295/Q312</f>
        <v>4.5980456807145853E-2</v>
      </c>
      <c r="BZ295" s="125">
        <f t="shared" ref="BZ295" si="4559">R295/R312</f>
        <v>7.165479018210609E-2</v>
      </c>
      <c r="CA295" s="126">
        <f t="shared" ref="CA295" si="4560">S295/S312</f>
        <v>4.2488143299494373E-2</v>
      </c>
      <c r="CB295" s="123">
        <f t="shared" ref="CB295" si="4561">T295/T312</f>
        <v>4.1073738680465717E-2</v>
      </c>
      <c r="CC295" s="124">
        <f t="shared" ref="CC295" si="4562">U295/U312</f>
        <v>4.5947488584474887E-2</v>
      </c>
      <c r="CD295" s="125">
        <f t="shared" ref="CD295" si="4563">V295/V312</f>
        <v>3.2823913879277203E-2</v>
      </c>
      <c r="CE295" s="126">
        <f t="shared" ref="CE295" si="4564">W295/W312</f>
        <v>6.7111473897150165E-2</v>
      </c>
      <c r="CF295" s="123">
        <f t="shared" ref="CF295" si="4565">X295/X312</f>
        <v>6.4997896508203618E-2</v>
      </c>
      <c r="CG295" s="124">
        <f t="shared" ref="CG295" si="4566">Y295/Y312</f>
        <v>3.8194444444444448E-2</v>
      </c>
      <c r="CH295" s="125">
        <f t="shared" ref="CH295" si="4567">Z295/Z312</f>
        <v>5.6378072152138657E-2</v>
      </c>
      <c r="CI295" s="123">
        <f t="shared" ref="CI295" si="4568">AA295/AA312</f>
        <v>5.7289190474132341E-2</v>
      </c>
      <c r="CJ295" s="129">
        <f t="shared" ref="CJ295" si="4569">AB295/AB312</f>
        <v>5.6320400500625784E-2</v>
      </c>
      <c r="CK295" s="130">
        <f t="shared" ref="CK295" si="4570">AC295/AC312</f>
        <v>5.6329210677653944E-2</v>
      </c>
    </row>
    <row r="296" spans="1:89" ht="13.8" thickTop="1" x14ac:dyDescent="0.25">
      <c r="A296" s="139" t="s">
        <v>24</v>
      </c>
      <c r="B296" s="194">
        <v>1904</v>
      </c>
      <c r="C296" s="188">
        <v>1834</v>
      </c>
      <c r="D296" s="189">
        <v>918</v>
      </c>
      <c r="E296" s="190">
        <v>587</v>
      </c>
      <c r="F296" s="187">
        <v>1235</v>
      </c>
      <c r="G296" s="191">
        <v>581</v>
      </c>
      <c r="H296" s="189">
        <v>2455</v>
      </c>
      <c r="I296" s="190">
        <v>1997</v>
      </c>
      <c r="J296" s="187">
        <v>168</v>
      </c>
      <c r="K296" s="191">
        <v>514</v>
      </c>
      <c r="L296" s="189">
        <v>396</v>
      </c>
      <c r="M296" s="187">
        <v>1393</v>
      </c>
      <c r="N296" s="192">
        <v>1820</v>
      </c>
      <c r="O296" s="195">
        <v>2305</v>
      </c>
      <c r="P296" s="187">
        <v>1292</v>
      </c>
      <c r="Q296" s="191">
        <v>639</v>
      </c>
      <c r="R296" s="189">
        <v>2093</v>
      </c>
      <c r="S296" s="190">
        <v>1098</v>
      </c>
      <c r="T296" s="187">
        <v>158</v>
      </c>
      <c r="U296" s="191">
        <v>151</v>
      </c>
      <c r="V296" s="189">
        <v>726</v>
      </c>
      <c r="W296" s="196">
        <v>2105</v>
      </c>
      <c r="X296" s="187">
        <v>870</v>
      </c>
      <c r="Y296" s="191">
        <v>356</v>
      </c>
      <c r="Z296" s="189">
        <v>3042</v>
      </c>
      <c r="AA296" s="187">
        <v>2666</v>
      </c>
      <c r="AB296" s="162">
        <f t="shared" si="4349"/>
        <v>17077</v>
      </c>
      <c r="AC296" s="165">
        <f t="shared" si="4380"/>
        <v>16226</v>
      </c>
      <c r="AE296" s="254" t="str">
        <f>$AE$17</f>
        <v>17:00 - 17:59</v>
      </c>
      <c r="AF296" s="120">
        <f t="shared" ref="AF296:AO297" si="4571">SUMIF($A$9:$A$32,$AE296,B$288:B$311)</f>
        <v>2120</v>
      </c>
      <c r="AG296" s="177">
        <f t="shared" si="4571"/>
        <v>1982</v>
      </c>
      <c r="AH296" s="121">
        <f t="shared" si="4571"/>
        <v>850</v>
      </c>
      <c r="AI296" s="172">
        <f t="shared" si="4571"/>
        <v>905</v>
      </c>
      <c r="AJ296" s="120">
        <f t="shared" si="4571"/>
        <v>1044</v>
      </c>
      <c r="AK296" s="122">
        <f t="shared" si="4571"/>
        <v>1225</v>
      </c>
      <c r="AL296" s="121">
        <f t="shared" si="4571"/>
        <v>2659</v>
      </c>
      <c r="AM296" s="172">
        <f t="shared" si="4571"/>
        <v>2942</v>
      </c>
      <c r="AN296" s="120">
        <f t="shared" si="4571"/>
        <v>482</v>
      </c>
      <c r="AO296" s="122">
        <f t="shared" si="4571"/>
        <v>288</v>
      </c>
      <c r="AP296" s="121">
        <f t="shared" ref="AP296:AY297" si="4572">SUMIF($A$9:$A$32,$AE296,L$288:L$311)</f>
        <v>1273</v>
      </c>
      <c r="AQ296" s="120">
        <f t="shared" si="4572"/>
        <v>897</v>
      </c>
      <c r="AR296" s="171">
        <f t="shared" si="4572"/>
        <v>2353</v>
      </c>
      <c r="AS296" s="173">
        <f t="shared" si="4572"/>
        <v>2391</v>
      </c>
      <c r="AT296" s="120">
        <f t="shared" si="4572"/>
        <v>1160</v>
      </c>
      <c r="AU296" s="122">
        <f t="shared" si="4572"/>
        <v>1188</v>
      </c>
      <c r="AV296" s="121">
        <f t="shared" si="4572"/>
        <v>1548</v>
      </c>
      <c r="AW296" s="172">
        <f t="shared" si="4572"/>
        <v>2170</v>
      </c>
      <c r="AX296" s="120">
        <f t="shared" si="4572"/>
        <v>254</v>
      </c>
      <c r="AY296" s="122">
        <f t="shared" si="4572"/>
        <v>222</v>
      </c>
      <c r="AZ296" s="121">
        <f t="shared" ref="AZ296:BE297" si="4573">SUMIF($A$9:$A$32,$AE296,V$288:V$311)</f>
        <v>1888</v>
      </c>
      <c r="BA296" s="172">
        <f t="shared" si="4573"/>
        <v>1857</v>
      </c>
      <c r="BB296" s="120">
        <f t="shared" si="4573"/>
        <v>972</v>
      </c>
      <c r="BC296" s="122">
        <f t="shared" si="4573"/>
        <v>597</v>
      </c>
      <c r="BD296" s="21">
        <f t="shared" si="4573"/>
        <v>3680</v>
      </c>
      <c r="BE296" s="176">
        <f t="shared" si="4573"/>
        <v>3256</v>
      </c>
      <c r="BF296" s="162">
        <f>AF296+AH296+AJ296+AL296+AN296+AP296+AR296+AT296+AV296+AX296+AZ296+BB296+BD296</f>
        <v>20283</v>
      </c>
      <c r="BG296" s="163">
        <f>AG296+AI296+AK296+AM296+AO296+AQ296+AS296+AU296+AW296+AY296+BA296+BC296+BE296</f>
        <v>19920</v>
      </c>
      <c r="BI296" s="139" t="s">
        <v>24</v>
      </c>
      <c r="BJ296" s="123">
        <f>B296/B312</f>
        <v>6.3625730994152044E-2</v>
      </c>
      <c r="BK296" s="124">
        <f t="shared" ref="BK296" si="4574">C296/C312</f>
        <v>6.6545718432510892E-2</v>
      </c>
      <c r="BL296" s="125">
        <f t="shared" ref="BL296" si="4575">D296/D312</f>
        <v>6.853303471444569E-2</v>
      </c>
      <c r="BM296" s="126">
        <f t="shared" ref="BM296" si="4576">E296/E312</f>
        <v>4.8300831070517566E-2</v>
      </c>
      <c r="BN296" s="123">
        <f t="shared" ref="BN296" si="4577">F296/F312</f>
        <v>7.5780818555562374E-2</v>
      </c>
      <c r="BO296" s="124">
        <f t="shared" ref="BO296" si="4578">G296/G312</f>
        <v>3.8150896316238754E-2</v>
      </c>
      <c r="BP296" s="125">
        <f t="shared" ref="BP296" si="4579">H296/H312</f>
        <v>6.5881279519106911E-2</v>
      </c>
      <c r="BQ296" s="126">
        <f t="shared" ref="BQ296" si="4580">I296/I312</f>
        <v>5.4371205314601538E-2</v>
      </c>
      <c r="BR296" s="123">
        <f t="shared" ref="BR296" si="4581">J296/J312</f>
        <v>3.5102381947346425E-2</v>
      </c>
      <c r="BS296" s="124">
        <f t="shared" ref="BS296" si="4582">K296/K312</f>
        <v>9.9074787972243644E-2</v>
      </c>
      <c r="BT296" s="125">
        <f t="shared" ref="BT296" si="4583">L296/L312</f>
        <v>2.9761010070644821E-2</v>
      </c>
      <c r="BU296" s="123">
        <f t="shared" ref="BU296" si="4584">M296/M312</f>
        <v>8.2936413431769468E-2</v>
      </c>
      <c r="BV296" s="127">
        <f t="shared" ref="BV296" si="4585">N296/N312</f>
        <v>5.6167638798876644E-2</v>
      </c>
      <c r="BW296" s="128">
        <f t="shared" ref="BW296" si="4586">O296/O312</f>
        <v>6.8908819133034385E-2</v>
      </c>
      <c r="BX296" s="123">
        <f t="shared" ref="BX296" si="4587">P296/P312</f>
        <v>7.4363992172211346E-2</v>
      </c>
      <c r="BY296" s="124">
        <f t="shared" ref="BY296" si="4588">Q296/Q312</f>
        <v>3.8307055931898565E-2</v>
      </c>
      <c r="BZ296" s="125">
        <f t="shared" ref="BZ296" si="4589">R296/R312</f>
        <v>8.2858273950910527E-2</v>
      </c>
      <c r="CA296" s="126">
        <f t="shared" ref="CA296" si="4590">S296/S312</f>
        <v>4.3036883157605926E-2</v>
      </c>
      <c r="CB296" s="123">
        <f t="shared" ref="CB296" si="4591">T296/T312</f>
        <v>5.109961190168176E-2</v>
      </c>
      <c r="CC296" s="124">
        <f t="shared" ref="CC296" si="4592">U296/U312</f>
        <v>4.3093607305936074E-2</v>
      </c>
      <c r="CD296" s="125">
        <f t="shared" ref="CD296" si="4593">V296/V312</f>
        <v>3.4890426758938872E-2</v>
      </c>
      <c r="CE296" s="126">
        <f t="shared" ref="CE296" si="4594">W296/W312</f>
        <v>7.470632075806509E-2</v>
      </c>
      <c r="CF296" s="123">
        <f t="shared" ref="CF296" si="4595">X296/X312</f>
        <v>6.1001262095077828E-2</v>
      </c>
      <c r="CG296" s="124">
        <f t="shared" ref="CG296" si="4596">Y296/Y312</f>
        <v>4.754273504273504E-2</v>
      </c>
      <c r="CH296" s="125">
        <f t="shared" ref="CH296" si="4597">Z296/Z312</f>
        <v>6.4065033801571095E-2</v>
      </c>
      <c r="CI296" s="123">
        <f t="shared" ref="CI296" si="4598">AA296/AA312</f>
        <v>5.7613346587716642E-2</v>
      </c>
      <c r="CJ296" s="129">
        <f t="shared" ref="CJ296" si="4599">AB296/AB312</f>
        <v>6.1950626689158551E-2</v>
      </c>
      <c r="CK296" s="130">
        <f t="shared" ref="CK296" si="4600">AC296/AC312</f>
        <v>5.9059044485371734E-2</v>
      </c>
    </row>
    <row r="297" spans="1:89" x14ac:dyDescent="0.25">
      <c r="A297" s="131" t="s">
        <v>25</v>
      </c>
      <c r="B297" s="197">
        <v>2031</v>
      </c>
      <c r="C297" s="181">
        <v>1800</v>
      </c>
      <c r="D297" s="182">
        <v>973</v>
      </c>
      <c r="E297" s="183">
        <v>603</v>
      </c>
      <c r="F297" s="180">
        <v>1032</v>
      </c>
      <c r="G297" s="184">
        <v>719</v>
      </c>
      <c r="H297" s="182">
        <v>2712</v>
      </c>
      <c r="I297" s="183">
        <v>2048</v>
      </c>
      <c r="J297" s="180">
        <v>269</v>
      </c>
      <c r="K297" s="181">
        <v>411</v>
      </c>
      <c r="L297" s="182">
        <v>528</v>
      </c>
      <c r="M297" s="180">
        <v>1399</v>
      </c>
      <c r="N297" s="185">
        <v>1688</v>
      </c>
      <c r="O297" s="198">
        <v>2239</v>
      </c>
      <c r="P297" s="180">
        <v>1366</v>
      </c>
      <c r="Q297" s="181">
        <v>739</v>
      </c>
      <c r="R297" s="182">
        <v>1988</v>
      </c>
      <c r="S297" s="183">
        <v>1246</v>
      </c>
      <c r="T297" s="189">
        <v>119</v>
      </c>
      <c r="U297" s="180">
        <v>174</v>
      </c>
      <c r="V297" s="182">
        <v>874</v>
      </c>
      <c r="W297" s="199">
        <v>2480</v>
      </c>
      <c r="X297" s="180">
        <v>860</v>
      </c>
      <c r="Y297" s="184">
        <v>305</v>
      </c>
      <c r="Z297" s="182">
        <v>2967</v>
      </c>
      <c r="AA297" s="180">
        <v>3136</v>
      </c>
      <c r="AB297" s="162">
        <f t="shared" si="4349"/>
        <v>17407</v>
      </c>
      <c r="AC297" s="165">
        <f t="shared" si="4380"/>
        <v>17299</v>
      </c>
      <c r="AE297" s="256" t="str">
        <f>$AE$18</f>
        <v>18:00 - 18:59</v>
      </c>
      <c r="AF297" s="120">
        <f t="shared" si="4571"/>
        <v>2230</v>
      </c>
      <c r="AG297" s="181">
        <f t="shared" si="4571"/>
        <v>2042</v>
      </c>
      <c r="AH297" s="182">
        <f t="shared" si="4571"/>
        <v>714</v>
      </c>
      <c r="AI297" s="183">
        <f t="shared" si="4571"/>
        <v>845</v>
      </c>
      <c r="AJ297" s="180">
        <f t="shared" si="4571"/>
        <v>868</v>
      </c>
      <c r="AK297" s="184">
        <f t="shared" si="4571"/>
        <v>1220</v>
      </c>
      <c r="AL297" s="182">
        <f t="shared" si="4571"/>
        <v>2507</v>
      </c>
      <c r="AM297" s="183">
        <f t="shared" si="4571"/>
        <v>2880</v>
      </c>
      <c r="AN297" s="180">
        <f t="shared" si="4571"/>
        <v>414</v>
      </c>
      <c r="AO297" s="184">
        <f t="shared" si="4571"/>
        <v>240</v>
      </c>
      <c r="AP297" s="182">
        <f t="shared" si="4572"/>
        <v>1338</v>
      </c>
      <c r="AQ297" s="180">
        <f t="shared" si="4572"/>
        <v>729</v>
      </c>
      <c r="AR297" s="185">
        <f t="shared" si="4572"/>
        <v>2529</v>
      </c>
      <c r="AS297" s="186">
        <f t="shared" si="4572"/>
        <v>2120</v>
      </c>
      <c r="AT297" s="180">
        <f t="shared" si="4572"/>
        <v>972</v>
      </c>
      <c r="AU297" s="184">
        <f t="shared" si="4572"/>
        <v>1457</v>
      </c>
      <c r="AV297" s="182">
        <f t="shared" si="4572"/>
        <v>1318</v>
      </c>
      <c r="AW297" s="183">
        <f t="shared" si="4572"/>
        <v>2266</v>
      </c>
      <c r="AX297" s="180">
        <f t="shared" si="4572"/>
        <v>272</v>
      </c>
      <c r="AY297" s="184">
        <f t="shared" si="4572"/>
        <v>248</v>
      </c>
      <c r="AZ297" s="182">
        <f t="shared" si="4573"/>
        <v>1925</v>
      </c>
      <c r="BA297" s="183">
        <f t="shared" si="4573"/>
        <v>1698</v>
      </c>
      <c r="BB297" s="180">
        <f t="shared" si="4573"/>
        <v>923</v>
      </c>
      <c r="BC297" s="184">
        <f t="shared" si="4573"/>
        <v>588</v>
      </c>
      <c r="BD297" s="182">
        <f t="shared" si="4573"/>
        <v>3690</v>
      </c>
      <c r="BE297" s="180">
        <f t="shared" si="4573"/>
        <v>3189</v>
      </c>
      <c r="BF297" s="164">
        <f>SUM(AF297,AH297,AJ297,AL297,AN297,AP297,AR297,AT297,AV297,AX297,AZ297,BB297,BD297)</f>
        <v>19700</v>
      </c>
      <c r="BG297" s="165">
        <f>SUM(AG297,AI297,AK297,AM297,AO297,AQ297,AS297,AU297,AW297,AY297,BA297,BC297,BE297)</f>
        <v>19522</v>
      </c>
      <c r="BI297" s="131" t="s">
        <v>25</v>
      </c>
      <c r="BJ297" s="123">
        <f>B297/B312</f>
        <v>6.7869674185463663E-2</v>
      </c>
      <c r="BK297" s="124">
        <f t="shared" ref="BK297" si="4601">C297/C312</f>
        <v>6.5312046444121918E-2</v>
      </c>
      <c r="BL297" s="125">
        <f t="shared" ref="BL297" si="4602">D297/D312</f>
        <v>7.263904441955954E-2</v>
      </c>
      <c r="BM297" s="126">
        <f t="shared" ref="BM297" si="4603">E297/E312</f>
        <v>4.9617378425080225E-2</v>
      </c>
      <c r="BN297" s="123">
        <f t="shared" ref="BN297" si="4604">F297/F312</f>
        <v>6.3324538258575203E-2</v>
      </c>
      <c r="BO297" s="124">
        <f t="shared" ref="BO297" si="4605">G297/G312</f>
        <v>4.7212554993761903E-2</v>
      </c>
      <c r="BP297" s="125">
        <f t="shared" ref="BP297" si="4606">H297/H312</f>
        <v>7.2778016316015451E-2</v>
      </c>
      <c r="BQ297" s="126">
        <f t="shared" ref="BQ297" si="4607">I297/I312</f>
        <v>5.5759753872961421E-2</v>
      </c>
      <c r="BR297" s="123">
        <f t="shared" ref="BR297" si="4608">J297/J312</f>
        <v>5.6205599665691601E-2</v>
      </c>
      <c r="BS297" s="124">
        <f t="shared" ref="BS297" si="4609">K297/K312</f>
        <v>7.9221279876638392E-2</v>
      </c>
      <c r="BT297" s="125">
        <f t="shared" ref="BT297" si="4610">L297/L312</f>
        <v>3.9681346760859763E-2</v>
      </c>
      <c r="BU297" s="123">
        <f t="shared" ref="BU297" si="4611">M297/M312</f>
        <v>8.3293641343176947E-2</v>
      </c>
      <c r="BV297" s="127">
        <f t="shared" ref="BV297" si="4612">N297/N312</f>
        <v>5.2093941918958123E-2</v>
      </c>
      <c r="BW297" s="128">
        <f t="shared" ref="BW297" si="4613">O297/O312</f>
        <v>6.6935724962630797E-2</v>
      </c>
      <c r="BX297" s="123">
        <f t="shared" ref="BX297" si="4614">P297/P312</f>
        <v>7.8623230113963397E-2</v>
      </c>
      <c r="BY297" s="124">
        <f t="shared" ref="BY297" si="4615">Q297/Q312</f>
        <v>4.4301900365685508E-2</v>
      </c>
      <c r="BZ297" s="125">
        <f t="shared" ref="BZ297" si="4616">R297/R312</f>
        <v>7.8701504354711002E-2</v>
      </c>
      <c r="CA297" s="126">
        <f t="shared" ref="CA297" si="4617">S297/S312</f>
        <v>4.8837847371928034E-2</v>
      </c>
      <c r="CB297" s="123">
        <f t="shared" ref="CB297" si="4618">T297/T312</f>
        <v>3.8486416558861578E-2</v>
      </c>
      <c r="CC297" s="124">
        <f t="shared" ref="CC297" si="4619">U297/U312</f>
        <v>4.965753424657534E-2</v>
      </c>
      <c r="CD297" s="125">
        <f t="shared" ref="CD297" si="4620">V297/V312</f>
        <v>4.2003075740099961E-2</v>
      </c>
      <c r="CE297" s="126">
        <f t="shared" ref="CE297" si="4621">W297/W312</f>
        <v>8.8015047733967414E-2</v>
      </c>
      <c r="CF297" s="123">
        <f t="shared" ref="CF297" si="4622">X297/X312</f>
        <v>6.0300098162950497E-2</v>
      </c>
      <c r="CG297" s="124">
        <f t="shared" ref="CG297" si="4623">Y297/Y312</f>
        <v>4.0731837606837608E-2</v>
      </c>
      <c r="CH297" s="125">
        <f t="shared" ref="CH297" si="4624">Z297/Z312</f>
        <v>6.2485521133879493E-2</v>
      </c>
      <c r="CI297" s="123">
        <f t="shared" ref="CI297" si="4625">AA297/AA312</f>
        <v>6.7770238146691447E-2</v>
      </c>
      <c r="CJ297" s="129">
        <f t="shared" ref="CJ297" si="4626">AB297/AB312</f>
        <v>6.3147775298833683E-2</v>
      </c>
      <c r="CK297" s="130">
        <f t="shared" ref="CK297" si="4627">AC297/AC312</f>
        <v>6.2964526719613306E-2</v>
      </c>
    </row>
    <row r="298" spans="1:89" ht="13.8" thickBot="1" x14ac:dyDescent="0.3">
      <c r="A298" s="139" t="s">
        <v>26</v>
      </c>
      <c r="B298" s="194">
        <v>1857</v>
      </c>
      <c r="C298" s="188">
        <v>1804</v>
      </c>
      <c r="D298" s="189">
        <v>957</v>
      </c>
      <c r="E298" s="190">
        <v>616</v>
      </c>
      <c r="F298" s="187">
        <v>990</v>
      </c>
      <c r="G298" s="191">
        <v>665</v>
      </c>
      <c r="H298" s="189">
        <v>2635</v>
      </c>
      <c r="I298" s="190">
        <v>2043</v>
      </c>
      <c r="J298" s="187">
        <v>302</v>
      </c>
      <c r="K298" s="188">
        <v>319</v>
      </c>
      <c r="L298" s="189">
        <v>641</v>
      </c>
      <c r="M298" s="187">
        <v>1455</v>
      </c>
      <c r="N298" s="192">
        <v>1842</v>
      </c>
      <c r="O298" s="195">
        <v>2214</v>
      </c>
      <c r="P298" s="187">
        <v>1173</v>
      </c>
      <c r="Q298" s="188">
        <v>968</v>
      </c>
      <c r="R298" s="189">
        <v>1788</v>
      </c>
      <c r="S298" s="190">
        <v>1421</v>
      </c>
      <c r="T298" s="187">
        <v>159</v>
      </c>
      <c r="U298" s="191">
        <v>180</v>
      </c>
      <c r="V298" s="189">
        <v>955</v>
      </c>
      <c r="W298" s="196">
        <v>2125</v>
      </c>
      <c r="X298" s="187">
        <v>907</v>
      </c>
      <c r="Y298" s="191">
        <v>329</v>
      </c>
      <c r="Z298" s="189">
        <v>3030</v>
      </c>
      <c r="AA298" s="187">
        <v>3020</v>
      </c>
      <c r="AB298" s="162">
        <f t="shared" si="4349"/>
        <v>17236</v>
      </c>
      <c r="AC298" s="165">
        <f t="shared" si="4380"/>
        <v>17159</v>
      </c>
      <c r="AE298" s="254"/>
      <c r="AF298" s="120"/>
      <c r="AG298" s="188"/>
      <c r="AH298" s="189"/>
      <c r="AI298" s="190"/>
      <c r="AJ298" s="187"/>
      <c r="AK298" s="191"/>
      <c r="AL298" s="189"/>
      <c r="AM298" s="190"/>
      <c r="AN298" s="187"/>
      <c r="AO298" s="191"/>
      <c r="AP298" s="189"/>
      <c r="AQ298" s="187"/>
      <c r="AR298" s="192"/>
      <c r="AS298" s="193"/>
      <c r="AT298" s="187"/>
      <c r="AU298" s="191"/>
      <c r="AV298" s="189"/>
      <c r="AW298" s="190"/>
      <c r="AX298" s="187"/>
      <c r="AY298" s="191"/>
      <c r="AZ298" s="189"/>
      <c r="BA298" s="190"/>
      <c r="BB298" s="187"/>
      <c r="BC298" s="191"/>
      <c r="BD298" s="189"/>
      <c r="BE298" s="187"/>
      <c r="BF298" s="164"/>
      <c r="BG298" s="165"/>
      <c r="BI298" s="139" t="s">
        <v>26</v>
      </c>
      <c r="BJ298" s="123">
        <f>B298/B312</f>
        <v>6.205513784461153E-2</v>
      </c>
      <c r="BK298" s="124">
        <f t="shared" ref="BK298" si="4628">C298/C312</f>
        <v>6.5457184325108858E-2</v>
      </c>
      <c r="BL298" s="125">
        <f t="shared" ref="BL298" si="4629">D298/D312</f>
        <v>7.1444568868980957E-2</v>
      </c>
      <c r="BM298" s="126">
        <f t="shared" ref="BM298" si="4630">E298/E312</f>
        <v>5.0687073150662385E-2</v>
      </c>
      <c r="BN298" s="123">
        <f t="shared" ref="BN298" si="4631">F298/F312</f>
        <v>6.0747376817819228E-2</v>
      </c>
      <c r="BO298" s="124">
        <f t="shared" ref="BO298" si="4632">G298/G312</f>
        <v>4.3666688554731103E-2</v>
      </c>
      <c r="BP298" s="125">
        <f t="shared" ref="BP298" si="4633">H298/H312</f>
        <v>7.0711678832116792E-2</v>
      </c>
      <c r="BQ298" s="126">
        <f t="shared" ref="BQ298" si="4634">I298/I312</f>
        <v>5.5623621661357509E-2</v>
      </c>
      <c r="BR298" s="123">
        <f t="shared" ref="BR298" si="4635">J298/J312</f>
        <v>6.3100710405348939E-2</v>
      </c>
      <c r="BS298" s="124">
        <f t="shared" ref="BS298" si="4636">K298/K312</f>
        <v>6.1488049344641478E-2</v>
      </c>
      <c r="BT298" s="125">
        <f t="shared" ref="BT298" si="4637">L298/L312</f>
        <v>4.817375620021043E-2</v>
      </c>
      <c r="BU298" s="123">
        <f t="shared" ref="BU298" si="4638">M298/M312</f>
        <v>8.6627768516313403E-2</v>
      </c>
      <c r="BV298" s="127">
        <f t="shared" ref="BV298" si="4639">N298/N312</f>
        <v>5.6846588278863068E-2</v>
      </c>
      <c r="BW298" s="128">
        <f t="shared" ref="BW298" si="4640">O298/O312</f>
        <v>6.6188340807174895E-2</v>
      </c>
      <c r="BX298" s="123">
        <f t="shared" ref="BX298" si="4641">P298/P312</f>
        <v>6.7514677103718196E-2</v>
      </c>
      <c r="BY298" s="124">
        <f t="shared" ref="BY298" si="4642">Q298/Q312</f>
        <v>5.8030094119057608E-2</v>
      </c>
      <c r="BZ298" s="125">
        <f t="shared" ref="BZ298" si="4643">R298/R312</f>
        <v>7.0783847980997627E-2</v>
      </c>
      <c r="CA298" s="126">
        <f t="shared" ref="CA298" si="4644">S298/S312</f>
        <v>5.5697095598322421E-2</v>
      </c>
      <c r="CB298" s="123">
        <f t="shared" ref="CB298" si="4645">T298/T312</f>
        <v>5.1423027166882275E-2</v>
      </c>
      <c r="CC298" s="124">
        <f t="shared" ref="CC298" si="4646">U298/U312</f>
        <v>5.1369863013698627E-2</v>
      </c>
      <c r="CD298" s="125">
        <f t="shared" ref="CD298" si="4647">V298/V312</f>
        <v>4.5895809304113799E-2</v>
      </c>
      <c r="CE298" s="126">
        <f t="shared" ref="CE298" si="4648">W298/W312</f>
        <v>7.5416119530113207E-2</v>
      </c>
      <c r="CF298" s="123">
        <f t="shared" ref="CF298" si="4649">X298/X312</f>
        <v>6.3595568643948955E-2</v>
      </c>
      <c r="CG298" s="124">
        <f t="shared" ref="CG298" si="4650">Y298/Y312</f>
        <v>4.3936965811965809E-2</v>
      </c>
      <c r="CH298" s="125">
        <f t="shared" ref="CH298" si="4651">Z298/Z312</f>
        <v>6.3812311774740435E-2</v>
      </c>
      <c r="CI298" s="123">
        <f t="shared" ref="CI298" si="4652">AA298/AA312</f>
        <v>6.5263430868306174E-2</v>
      </c>
      <c r="CJ298" s="129">
        <f t="shared" ref="CJ298" si="4653">AB298/AB312</f>
        <v>6.2527434655638384E-2</v>
      </c>
      <c r="CK298" s="130">
        <f t="shared" ref="CK298" si="4654">AC298/AC312</f>
        <v>6.2454957742172655E-2</v>
      </c>
    </row>
    <row r="299" spans="1:89" ht="14.4" thickTop="1" thickBot="1" x14ac:dyDescent="0.3">
      <c r="A299" s="131" t="s">
        <v>27</v>
      </c>
      <c r="B299" s="197">
        <v>1709</v>
      </c>
      <c r="C299" s="181">
        <v>1778</v>
      </c>
      <c r="D299" s="182">
        <v>844</v>
      </c>
      <c r="E299" s="183">
        <v>744</v>
      </c>
      <c r="F299" s="180">
        <v>868</v>
      </c>
      <c r="G299" s="184">
        <v>783</v>
      </c>
      <c r="H299" s="182">
        <v>2395</v>
      </c>
      <c r="I299" s="183">
        <v>2355</v>
      </c>
      <c r="J299" s="180">
        <v>319</v>
      </c>
      <c r="K299" s="181">
        <v>347</v>
      </c>
      <c r="L299" s="182">
        <v>760</v>
      </c>
      <c r="M299" s="180">
        <v>1238</v>
      </c>
      <c r="N299" s="185">
        <v>1729</v>
      </c>
      <c r="O299" s="198">
        <v>1993</v>
      </c>
      <c r="P299" s="180">
        <v>1312</v>
      </c>
      <c r="Q299" s="181">
        <v>804</v>
      </c>
      <c r="R299" s="182">
        <v>1665</v>
      </c>
      <c r="S299" s="183">
        <v>1462</v>
      </c>
      <c r="T299" s="180">
        <v>142</v>
      </c>
      <c r="U299" s="184">
        <v>145</v>
      </c>
      <c r="V299" s="182">
        <v>1217</v>
      </c>
      <c r="W299" s="199">
        <v>1945</v>
      </c>
      <c r="X299" s="180">
        <v>982</v>
      </c>
      <c r="Y299" s="184">
        <v>340</v>
      </c>
      <c r="Z299" s="182">
        <v>3147</v>
      </c>
      <c r="AA299" s="180">
        <v>3291</v>
      </c>
      <c r="AB299" s="162">
        <f t="shared" si="4349"/>
        <v>17089</v>
      </c>
      <c r="AC299" s="165">
        <f t="shared" si="4380"/>
        <v>17225</v>
      </c>
      <c r="AE299" s="251" t="s">
        <v>13</v>
      </c>
      <c r="AF299" s="14">
        <f t="shared" ref="AF299:BG299" si="4655">SUM(AF296:AF298)</f>
        <v>4350</v>
      </c>
      <c r="AG299" s="1">
        <f t="shared" si="4655"/>
        <v>4024</v>
      </c>
      <c r="AH299" s="14">
        <f t="shared" si="4655"/>
        <v>1564</v>
      </c>
      <c r="AI299" s="1">
        <f t="shared" si="4655"/>
        <v>1750</v>
      </c>
      <c r="AJ299" s="14">
        <f t="shared" si="4655"/>
        <v>1912</v>
      </c>
      <c r="AK299" s="1">
        <f t="shared" si="4655"/>
        <v>2445</v>
      </c>
      <c r="AL299" s="14">
        <f t="shared" si="4655"/>
        <v>5166</v>
      </c>
      <c r="AM299" s="1">
        <f t="shared" si="4655"/>
        <v>5822</v>
      </c>
      <c r="AN299" s="14">
        <f t="shared" si="4655"/>
        <v>896</v>
      </c>
      <c r="AO299" s="1">
        <f t="shared" si="4655"/>
        <v>528</v>
      </c>
      <c r="AP299" s="14">
        <f t="shared" si="4655"/>
        <v>2611</v>
      </c>
      <c r="AQ299" s="1">
        <f t="shared" si="4655"/>
        <v>1626</v>
      </c>
      <c r="AR299" s="14">
        <f t="shared" si="4655"/>
        <v>4882</v>
      </c>
      <c r="AS299" s="1">
        <f t="shared" si="4655"/>
        <v>4511</v>
      </c>
      <c r="AT299" s="14">
        <f t="shared" si="4655"/>
        <v>2132</v>
      </c>
      <c r="AU299" s="1">
        <f t="shared" si="4655"/>
        <v>2645</v>
      </c>
      <c r="AV299" s="14">
        <f t="shared" si="4655"/>
        <v>2866</v>
      </c>
      <c r="AW299" s="1">
        <f t="shared" si="4655"/>
        <v>4436</v>
      </c>
      <c r="AX299" s="14">
        <f t="shared" si="4655"/>
        <v>526</v>
      </c>
      <c r="AY299" s="1">
        <f t="shared" si="4655"/>
        <v>470</v>
      </c>
      <c r="AZ299" s="14">
        <f t="shared" si="4655"/>
        <v>3813</v>
      </c>
      <c r="BA299" s="1">
        <f t="shared" si="4655"/>
        <v>3555</v>
      </c>
      <c r="BB299" s="14">
        <f t="shared" si="4655"/>
        <v>1895</v>
      </c>
      <c r="BC299" s="1">
        <f t="shared" si="4655"/>
        <v>1185</v>
      </c>
      <c r="BD299" s="14">
        <f t="shared" si="4655"/>
        <v>7370</v>
      </c>
      <c r="BE299" s="1">
        <f t="shared" si="4655"/>
        <v>6445</v>
      </c>
      <c r="BF299" s="166">
        <f t="shared" si="4655"/>
        <v>39983</v>
      </c>
      <c r="BG299" s="167">
        <f t="shared" si="4655"/>
        <v>39442</v>
      </c>
      <c r="BI299" s="131" t="s">
        <v>27</v>
      </c>
      <c r="BJ299" s="123">
        <f>B299/B312</f>
        <v>5.7109440267335006E-2</v>
      </c>
      <c r="BK299" s="124">
        <f t="shared" ref="BK299" si="4656">C299/C312</f>
        <v>6.4513788098693764E-2</v>
      </c>
      <c r="BL299" s="125">
        <f t="shared" ref="BL299" si="4657">D299/D312</f>
        <v>6.3008585293019781E-2</v>
      </c>
      <c r="BM299" s="126">
        <f t="shared" ref="BM299" si="4658">E299/E312</f>
        <v>6.1219451987163664E-2</v>
      </c>
      <c r="BN299" s="123">
        <f t="shared" ref="BN299" si="4659">F299/F312</f>
        <v>5.3261336442289989E-2</v>
      </c>
      <c r="BO299" s="124">
        <f t="shared" ref="BO299" si="4660">G299/G312</f>
        <v>5.1415063365946548E-2</v>
      </c>
      <c r="BP299" s="125">
        <f t="shared" ref="BP299" si="4661">H299/H312</f>
        <v>6.4271146414770289E-2</v>
      </c>
      <c r="BQ299" s="126">
        <f t="shared" ref="BQ299" si="4662">I299/I312</f>
        <v>6.411827166544147E-2</v>
      </c>
      <c r="BR299" s="123">
        <f t="shared" ref="BR299" si="4663">J299/J312</f>
        <v>6.6652737150020888E-2</v>
      </c>
      <c r="BS299" s="124">
        <f t="shared" ref="BS299" si="4664">K299/K312</f>
        <v>6.6885119506553584E-2</v>
      </c>
      <c r="BT299" s="125">
        <f t="shared" ref="BT299" si="4665">L299/L312</f>
        <v>5.7117090034570869E-2</v>
      </c>
      <c r="BU299" s="123">
        <f t="shared" ref="BU299" si="4666">M299/M312</f>
        <v>7.3708025720409617E-2</v>
      </c>
      <c r="BV299" s="127">
        <f t="shared" ref="BV299" si="4667">N299/N312</f>
        <v>5.3359256858932815E-2</v>
      </c>
      <c r="BW299" s="128">
        <f t="shared" ref="BW299" si="4668">O299/O312</f>
        <v>5.9581464872944696E-2</v>
      </c>
      <c r="BX299" s="123">
        <f t="shared" ref="BX299" si="4669">P299/P312</f>
        <v>7.5515137561874071E-2</v>
      </c>
      <c r="BY299" s="124">
        <f t="shared" ref="BY299" si="4670">Q299/Q312</f>
        <v>4.8198549247647021E-2</v>
      </c>
      <c r="BZ299" s="125">
        <f t="shared" ref="BZ299" si="4671">R299/R312</f>
        <v>6.5914489311163893E-2</v>
      </c>
      <c r="CA299" s="126">
        <f t="shared" ref="CA299" si="4672">S299/S312</f>
        <v>5.7304119468506248E-2</v>
      </c>
      <c r="CB299" s="123">
        <f t="shared" ref="CB299" si="4673">T299/T312</f>
        <v>4.5924967658473481E-2</v>
      </c>
      <c r="CC299" s="124">
        <f t="shared" ref="CC299" si="4674">U299/U312</f>
        <v>4.1381278538812787E-2</v>
      </c>
      <c r="CD299" s="125">
        <f t="shared" ref="CD299" si="4675">V299/V312</f>
        <v>5.8487120338331408E-2</v>
      </c>
      <c r="CE299" s="126">
        <f t="shared" ref="CE299" si="4676">W299/W312</f>
        <v>6.9027930581680094E-2</v>
      </c>
      <c r="CF299" s="123">
        <f t="shared" ref="CF299" si="4677">X299/X312</f>
        <v>6.8854298134903943E-2</v>
      </c>
      <c r="CG299" s="124">
        <f t="shared" ref="CG299" si="4678">Y299/Y312</f>
        <v>4.5405982905982904E-2</v>
      </c>
      <c r="CH299" s="125">
        <f t="shared" ref="CH299" si="4679">Z299/Z312</f>
        <v>6.6276351536339317E-2</v>
      </c>
      <c r="CI299" s="123">
        <f t="shared" ref="CI299" si="4680">AA299/AA312</f>
        <v>7.1119851320395902E-2</v>
      </c>
      <c r="CJ299" s="129">
        <f t="shared" ref="CJ299" si="4681">AB299/AB312</f>
        <v>6.1994159365874012E-2</v>
      </c>
      <c r="CK299" s="130">
        <f t="shared" ref="CK299" si="4682">AC299/AC312</f>
        <v>6.2695183117251821E-2</v>
      </c>
    </row>
    <row r="300" spans="1:89" ht="13.8" thickTop="1" x14ac:dyDescent="0.25">
      <c r="A300" s="139" t="s">
        <v>28</v>
      </c>
      <c r="B300" s="194">
        <v>1827</v>
      </c>
      <c r="C300" s="188">
        <v>2065</v>
      </c>
      <c r="D300" s="189">
        <v>727</v>
      </c>
      <c r="E300" s="190">
        <v>858</v>
      </c>
      <c r="F300" s="187">
        <v>866</v>
      </c>
      <c r="G300" s="191">
        <v>955</v>
      </c>
      <c r="H300" s="189">
        <v>2364</v>
      </c>
      <c r="I300" s="190">
        <v>2494</v>
      </c>
      <c r="J300" s="187">
        <v>407</v>
      </c>
      <c r="K300" s="188">
        <v>309</v>
      </c>
      <c r="L300" s="189">
        <v>1030</v>
      </c>
      <c r="M300" s="187">
        <v>1038</v>
      </c>
      <c r="N300" s="192">
        <v>2396</v>
      </c>
      <c r="O300" s="195">
        <v>2035</v>
      </c>
      <c r="P300" s="187">
        <v>1454</v>
      </c>
      <c r="Q300" s="188">
        <v>933</v>
      </c>
      <c r="R300" s="189">
        <v>1686</v>
      </c>
      <c r="S300" s="190">
        <v>1819</v>
      </c>
      <c r="T300" s="187">
        <v>219</v>
      </c>
      <c r="U300" s="191">
        <v>156</v>
      </c>
      <c r="V300" s="189">
        <v>1680</v>
      </c>
      <c r="W300" s="196">
        <v>1747</v>
      </c>
      <c r="X300" s="187">
        <v>1077</v>
      </c>
      <c r="Y300" s="191">
        <v>492</v>
      </c>
      <c r="Z300" s="189">
        <v>3389</v>
      </c>
      <c r="AA300" s="187">
        <v>3335</v>
      </c>
      <c r="AB300" s="162">
        <f t="shared" si="4349"/>
        <v>19122</v>
      </c>
      <c r="AC300" s="165">
        <f t="shared" si="4380"/>
        <v>18236</v>
      </c>
      <c r="BI300" s="139" t="s">
        <v>28</v>
      </c>
      <c r="BJ300" s="123">
        <f>B300/B312</f>
        <v>6.1052631578947365E-2</v>
      </c>
      <c r="BK300" s="124">
        <f t="shared" ref="BK300" si="4683">C300/C312</f>
        <v>7.4927431059506527E-2</v>
      </c>
      <c r="BL300" s="125">
        <f t="shared" ref="BL300" si="4684">D300/D312</f>
        <v>5.427398282941396E-2</v>
      </c>
      <c r="BM300" s="126">
        <f t="shared" ref="BM300" si="4685">E300/E312</f>
        <v>7.0599851888422618E-2</v>
      </c>
      <c r="BN300" s="123">
        <f t="shared" ref="BN300" si="4686">F300/F312</f>
        <v>5.313861446892066E-2</v>
      </c>
      <c r="BO300" s="124">
        <f t="shared" ref="BO300" si="4687">G300/G312</f>
        <v>6.2709304616192785E-2</v>
      </c>
      <c r="BP300" s="125">
        <f t="shared" ref="BP300" si="4688">H300/H312</f>
        <v>6.3439244310863036E-2</v>
      </c>
      <c r="BQ300" s="126">
        <f t="shared" ref="BQ300" si="4689">I300/I312</f>
        <v>6.7902747148030171E-2</v>
      </c>
      <c r="BR300" s="123">
        <f t="shared" ref="BR300" si="4690">J300/J312</f>
        <v>8.5039699122440457E-2</v>
      </c>
      <c r="BS300" s="124">
        <f t="shared" ref="BS300" si="4691">K300/K312</f>
        <v>5.9560524286815728E-2</v>
      </c>
      <c r="BT300" s="125">
        <f t="shared" ref="BT300" si="4692">L300/L312</f>
        <v>7.7408687810010521E-2</v>
      </c>
      <c r="BU300" s="123">
        <f t="shared" ref="BU300" si="4693">M300/M312</f>
        <v>6.1800428673493689E-2</v>
      </c>
      <c r="BV300" s="127">
        <f t="shared" ref="BV300" si="4694">N300/N312</f>
        <v>7.3943770638521131E-2</v>
      </c>
      <c r="BW300" s="128">
        <f t="shared" ref="BW300" si="4695">O300/O312</f>
        <v>6.0837070254110615E-2</v>
      </c>
      <c r="BX300" s="123">
        <f t="shared" ref="BX300" si="4696">P300/P312</f>
        <v>8.3688269828479336E-2</v>
      </c>
      <c r="BY300" s="124">
        <f t="shared" ref="BY300" si="4697">Q300/Q312</f>
        <v>5.5931898567232179E-2</v>
      </c>
      <c r="BZ300" s="125">
        <f t="shared" ref="BZ300" si="4698">R300/R312</f>
        <v>6.6745843230403806E-2</v>
      </c>
      <c r="CA300" s="126">
        <f t="shared" ref="CA300" si="4699">S300/S312</f>
        <v>7.1296985850350797E-2</v>
      </c>
      <c r="CB300" s="123">
        <f t="shared" ref="CB300" si="4700">T300/T312</f>
        <v>7.0827943078913325E-2</v>
      </c>
      <c r="CC300" s="124">
        <f t="shared" ref="CC300" si="4701">U300/U312</f>
        <v>4.4520547945205477E-2</v>
      </c>
      <c r="CD300" s="125">
        <f t="shared" ref="CD300" si="4702">V300/V312</f>
        <v>8.073817762399077E-2</v>
      </c>
      <c r="CE300" s="126">
        <f t="shared" ref="CE300" si="4703">W300/W312</f>
        <v>6.2000922738403665E-2</v>
      </c>
      <c r="CF300" s="123">
        <f t="shared" ref="CF300" si="4704">X300/X312</f>
        <v>7.5515355490113595E-2</v>
      </c>
      <c r="CG300" s="124">
        <f t="shared" ref="CG300" si="4705">Y300/Y312</f>
        <v>6.5705128205128208E-2</v>
      </c>
      <c r="CH300" s="125">
        <f t="shared" ref="CH300" si="4706">Z300/Z312</f>
        <v>7.1372912410757536E-2</v>
      </c>
      <c r="CI300" s="123">
        <f t="shared" ref="CI300" si="4707">AA300/AA312</f>
        <v>7.2070709253576518E-2</v>
      </c>
      <c r="CJ300" s="129">
        <f t="shared" ref="CJ300" si="4708">AB300/AB312</f>
        <v>6.9369320346084784E-2</v>
      </c>
      <c r="CK300" s="130">
        <f t="shared" ref="CK300" si="4709">AC300/AC312</f>
        <v>6.6374999090055398E-2</v>
      </c>
    </row>
    <row r="301" spans="1:89" x14ac:dyDescent="0.25">
      <c r="A301" s="131" t="s">
        <v>29</v>
      </c>
      <c r="B301" s="197">
        <v>2146</v>
      </c>
      <c r="C301" s="181">
        <v>2401</v>
      </c>
      <c r="D301" s="182">
        <v>825</v>
      </c>
      <c r="E301" s="183">
        <v>907</v>
      </c>
      <c r="F301" s="180">
        <v>917</v>
      </c>
      <c r="G301" s="184">
        <v>1165</v>
      </c>
      <c r="H301" s="182">
        <v>2550</v>
      </c>
      <c r="I301" s="183">
        <v>2990</v>
      </c>
      <c r="J301" s="180">
        <v>468</v>
      </c>
      <c r="K301" s="181">
        <v>329</v>
      </c>
      <c r="L301" s="182">
        <v>1266</v>
      </c>
      <c r="M301" s="180">
        <v>997</v>
      </c>
      <c r="N301" s="185">
        <v>2460</v>
      </c>
      <c r="O301" s="198">
        <v>2163</v>
      </c>
      <c r="P301" s="180">
        <v>1399</v>
      </c>
      <c r="Q301" s="181">
        <v>1106</v>
      </c>
      <c r="R301" s="182">
        <v>1714</v>
      </c>
      <c r="S301" s="183">
        <v>1971</v>
      </c>
      <c r="T301" s="180">
        <v>273</v>
      </c>
      <c r="U301" s="184">
        <v>204</v>
      </c>
      <c r="V301" s="182">
        <v>1682</v>
      </c>
      <c r="W301" s="199">
        <v>1919</v>
      </c>
      <c r="X301" s="180">
        <v>987</v>
      </c>
      <c r="Y301" s="184">
        <v>529</v>
      </c>
      <c r="Z301" s="182">
        <v>3493</v>
      </c>
      <c r="AA301" s="180">
        <v>3469</v>
      </c>
      <c r="AB301" s="162">
        <f t="shared" si="4349"/>
        <v>20180</v>
      </c>
      <c r="AC301" s="165">
        <f t="shared" si="4380"/>
        <v>20150</v>
      </c>
      <c r="BI301" s="131" t="s">
        <v>29</v>
      </c>
      <c r="BJ301" s="123">
        <f>B301/B312</f>
        <v>7.1712614870509603E-2</v>
      </c>
      <c r="BK301" s="124">
        <f t="shared" ref="BK301" si="4710">C301/C312</f>
        <v>8.7119013062409295E-2</v>
      </c>
      <c r="BL301" s="125">
        <f t="shared" ref="BL301" si="4711">D301/D312</f>
        <v>6.1590145576707729E-2</v>
      </c>
      <c r="BM301" s="126">
        <f t="shared" ref="BM301" si="4712">E301/E312</f>
        <v>7.4631778161770759E-2</v>
      </c>
      <c r="BN301" s="123">
        <f t="shared" ref="BN301" si="4713">F301/F312</f>
        <v>5.6268024789838618E-2</v>
      </c>
      <c r="BO301" s="124">
        <f t="shared" ref="BO301" si="4714">G301/G312</f>
        <v>7.6498785212423662E-2</v>
      </c>
      <c r="BP301" s="125">
        <f t="shared" ref="BP301" si="4715">H301/H312</f>
        <v>6.8430656934306569E-2</v>
      </c>
      <c r="BQ301" s="126">
        <f t="shared" ref="BQ301" si="4716">I301/I312</f>
        <v>8.1407062539138014E-2</v>
      </c>
      <c r="BR301" s="123">
        <f t="shared" ref="BR301" si="4717">J301/J312</f>
        <v>9.778520685332219E-2</v>
      </c>
      <c r="BS301" s="124">
        <f t="shared" ref="BS301" si="4718">K301/K312</f>
        <v>6.3415574402467229E-2</v>
      </c>
      <c r="BT301" s="125">
        <f t="shared" ref="BT301" si="4719">L301/L312</f>
        <v>9.5145047347061473E-2</v>
      </c>
      <c r="BU301" s="123">
        <f t="shared" ref="BU301" si="4720">M301/M312</f>
        <v>5.9359371278875923E-2</v>
      </c>
      <c r="BV301" s="127">
        <f t="shared" ref="BV301" si="4721">N301/N312</f>
        <v>7.5918896398481622E-2</v>
      </c>
      <c r="BW301" s="128">
        <f t="shared" ref="BW301" si="4722">O301/O312</f>
        <v>6.4663677130044839E-2</v>
      </c>
      <c r="BX301" s="123">
        <f t="shared" ref="BX301" si="4723">P301/P312</f>
        <v>8.0522620006906867E-2</v>
      </c>
      <c r="BY301" s="124">
        <f t="shared" ref="BY301" si="4724">Q301/Q312</f>
        <v>6.6302979437683596E-2</v>
      </c>
      <c r="BZ301" s="125">
        <f t="shared" ref="BZ301" si="4725">R301/R312</f>
        <v>6.7854315122723677E-2</v>
      </c>
      <c r="CA301" s="126">
        <f t="shared" ref="CA301" si="4726">S301/S312</f>
        <v>7.7254732881276211E-2</v>
      </c>
      <c r="CB301" s="123">
        <f t="shared" ref="CB301" si="4727">T301/T312</f>
        <v>8.8292367399741264E-2</v>
      </c>
      <c r="CC301" s="124">
        <f t="shared" ref="CC301" si="4728">U301/U312</f>
        <v>5.8219178082191778E-2</v>
      </c>
      <c r="CD301" s="125">
        <f t="shared" ref="CD301" si="4729">V301/V312</f>
        <v>8.0834294502114573E-2</v>
      </c>
      <c r="CE301" s="126">
        <f t="shared" ref="CE301" si="4730">W301/W312</f>
        <v>6.8105192178017526E-2</v>
      </c>
      <c r="CF301" s="123">
        <f t="shared" ref="CF301" si="4731">X301/X312</f>
        <v>6.9204880100967606E-2</v>
      </c>
      <c r="CG301" s="124">
        <f t="shared" ref="CG301" si="4732">Y301/Y312</f>
        <v>7.064636752136752E-2</v>
      </c>
      <c r="CH301" s="125">
        <f t="shared" ref="CH301" si="4733">Z301/Z312</f>
        <v>7.3563169976623211E-2</v>
      </c>
      <c r="CI301" s="123">
        <f t="shared" ref="CI301" si="4734">AA301/AA312</f>
        <v>7.4966503868262951E-2</v>
      </c>
      <c r="CJ301" s="129">
        <f t="shared" ref="CJ301" si="4735">AB301/AB312</f>
        <v>7.3207451343164462E-2</v>
      </c>
      <c r="CK301" s="130">
        <f t="shared" ref="CK301" si="4736">AC301/AC312</f>
        <v>7.3341534967351185E-2</v>
      </c>
    </row>
    <row r="302" spans="1:89" x14ac:dyDescent="0.25">
      <c r="A302" s="139" t="s">
        <v>30</v>
      </c>
      <c r="B302" s="280">
        <v>2120</v>
      </c>
      <c r="C302" s="267">
        <v>1982</v>
      </c>
      <c r="D302" s="268">
        <v>850</v>
      </c>
      <c r="E302" s="269">
        <v>905</v>
      </c>
      <c r="F302" s="266">
        <v>1044</v>
      </c>
      <c r="G302" s="270">
        <v>1225</v>
      </c>
      <c r="H302" s="268">
        <v>2659</v>
      </c>
      <c r="I302" s="269">
        <v>2942</v>
      </c>
      <c r="J302" s="266">
        <v>482</v>
      </c>
      <c r="K302" s="267">
        <v>288</v>
      </c>
      <c r="L302" s="268">
        <v>1273</v>
      </c>
      <c r="M302" s="266">
        <v>897</v>
      </c>
      <c r="N302" s="271">
        <v>2353</v>
      </c>
      <c r="O302" s="281">
        <v>2391</v>
      </c>
      <c r="P302" s="266">
        <v>1160</v>
      </c>
      <c r="Q302" s="267">
        <v>1188</v>
      </c>
      <c r="R302" s="268">
        <v>1548</v>
      </c>
      <c r="S302" s="269">
        <v>2170</v>
      </c>
      <c r="T302" s="266">
        <v>254</v>
      </c>
      <c r="U302" s="270">
        <v>222</v>
      </c>
      <c r="V302" s="268">
        <v>1888</v>
      </c>
      <c r="W302" s="282">
        <v>1857</v>
      </c>
      <c r="X302" s="266">
        <v>972</v>
      </c>
      <c r="Y302" s="270">
        <v>597</v>
      </c>
      <c r="Z302" s="268">
        <v>3680</v>
      </c>
      <c r="AA302" s="266">
        <v>3256</v>
      </c>
      <c r="AB302" s="162">
        <f t="shared" si="4349"/>
        <v>20283</v>
      </c>
      <c r="AC302" s="165">
        <f t="shared" si="4380"/>
        <v>19920</v>
      </c>
      <c r="BI302" s="139" t="s">
        <v>30</v>
      </c>
      <c r="BJ302" s="123">
        <f>B302/B312</f>
        <v>7.0843776106934001E-2</v>
      </c>
      <c r="BK302" s="124">
        <f t="shared" ref="BK302" si="4737">C302/C312</f>
        <v>7.1915820029027577E-2</v>
      </c>
      <c r="BL302" s="125">
        <f t="shared" ref="BL302" si="4738">D302/D312</f>
        <v>6.3456513624486746E-2</v>
      </c>
      <c r="BM302" s="126">
        <f t="shared" ref="BM302" si="4739">E302/E312</f>
        <v>7.4467209742450427E-2</v>
      </c>
      <c r="BN302" s="123">
        <f t="shared" ref="BN302" si="4740">F302/F312</f>
        <v>6.4060870098791189E-2</v>
      </c>
      <c r="BO302" s="124">
        <f t="shared" ref="BO302" si="4741">G302/G312</f>
        <v>8.0438636811346775E-2</v>
      </c>
      <c r="BP302" s="125">
        <f t="shared" ref="BP302" si="4742">H302/H312</f>
        <v>7.1355732073851444E-2</v>
      </c>
      <c r="BQ302" s="126">
        <f t="shared" ref="BQ302" si="4743">I302/I312</f>
        <v>8.0100193307740472E-2</v>
      </c>
      <c r="BR302" s="123">
        <f t="shared" ref="BR302" si="4744">J302/J312</f>
        <v>0.1007104053489344</v>
      </c>
      <c r="BS302" s="124">
        <f t="shared" ref="BS302" si="4745">K302/K312</f>
        <v>5.5512721665381647E-2</v>
      </c>
      <c r="BT302" s="125">
        <f t="shared" ref="BT302" si="4746">L302/L312</f>
        <v>9.567112580790621E-2</v>
      </c>
      <c r="BU302" s="123">
        <f t="shared" ref="BU302" si="4747">M302/M312</f>
        <v>5.3405572755417956E-2</v>
      </c>
      <c r="BV302" s="127">
        <f t="shared" ref="BV302" si="4748">N302/N312</f>
        <v>7.2616733018547666E-2</v>
      </c>
      <c r="BW302" s="128">
        <f t="shared" ref="BW302" si="4749">O302/O312</f>
        <v>7.1479820627802684E-2</v>
      </c>
      <c r="BX302" s="123">
        <f t="shared" ref="BX302" si="4750">P302/P312</f>
        <v>6.6766432600437436E-2</v>
      </c>
      <c r="BY302" s="124">
        <f t="shared" ref="BY302" si="4751">Q302/Q312</f>
        <v>7.1218751873388886E-2</v>
      </c>
      <c r="BZ302" s="125">
        <f t="shared" ref="BZ302" si="4752">R302/R312</f>
        <v>6.1282660332541566E-2</v>
      </c>
      <c r="CA302" s="126">
        <f t="shared" ref="CA302" si="4753">S302/S312</f>
        <v>8.5054678007290399E-2</v>
      </c>
      <c r="CB302" s="123">
        <f t="shared" ref="CB302" si="4754">T302/T312</f>
        <v>8.2147477360931434E-2</v>
      </c>
      <c r="CC302" s="124">
        <f t="shared" ref="CC302" si="4755">U302/U312</f>
        <v>6.3356164383561647E-2</v>
      </c>
      <c r="CD302" s="125">
        <f t="shared" ref="CD302" si="4756">V302/V312</f>
        <v>9.073433294886582E-2</v>
      </c>
      <c r="CE302" s="126">
        <f t="shared" ref="CE302" si="4757">W302/W312</f>
        <v>6.5904815984668352E-2</v>
      </c>
      <c r="CF302" s="123">
        <f t="shared" ref="CF302" si="4758">X302/X312</f>
        <v>6.8153134202776605E-2</v>
      </c>
      <c r="CG302" s="124">
        <f t="shared" ref="CG302" si="4759">Y302/Y312</f>
        <v>7.9727564102564097E-2</v>
      </c>
      <c r="CH302" s="125">
        <f t="shared" ref="CH302" si="4760">Z302/Z312</f>
        <v>7.7501421561400927E-2</v>
      </c>
      <c r="CI302" s="123">
        <f t="shared" ref="CI302" si="4761">AA302/AA312</f>
        <v>7.0363487055365867E-2</v>
      </c>
      <c r="CJ302" s="129">
        <f t="shared" ref="CJ302" si="4762">AB302/AB312</f>
        <v>7.3581106818305486E-2</v>
      </c>
      <c r="CK302" s="130">
        <f t="shared" ref="CK302" si="4763">AC302/AC312</f>
        <v>7.2504385932984403E-2</v>
      </c>
    </row>
    <row r="303" spans="1:89" x14ac:dyDescent="0.25">
      <c r="A303" s="131" t="s">
        <v>31</v>
      </c>
      <c r="B303" s="283">
        <v>2230</v>
      </c>
      <c r="C303" s="274">
        <v>2042</v>
      </c>
      <c r="D303" s="275">
        <v>714</v>
      </c>
      <c r="E303" s="276">
        <v>845</v>
      </c>
      <c r="F303" s="273">
        <v>868</v>
      </c>
      <c r="G303" s="277">
        <v>1220</v>
      </c>
      <c r="H303" s="275">
        <v>2507</v>
      </c>
      <c r="I303" s="276">
        <v>2880</v>
      </c>
      <c r="J303" s="273">
        <v>414</v>
      </c>
      <c r="K303" s="274">
        <v>240</v>
      </c>
      <c r="L303" s="275">
        <v>1338</v>
      </c>
      <c r="M303" s="273">
        <v>729</v>
      </c>
      <c r="N303" s="278">
        <v>2529</v>
      </c>
      <c r="O303" s="284">
        <v>2120</v>
      </c>
      <c r="P303" s="273">
        <v>972</v>
      </c>
      <c r="Q303" s="274">
        <v>1457</v>
      </c>
      <c r="R303" s="275">
        <v>1318</v>
      </c>
      <c r="S303" s="276">
        <v>2266</v>
      </c>
      <c r="T303" s="273">
        <v>272</v>
      </c>
      <c r="U303" s="277">
        <v>248</v>
      </c>
      <c r="V303" s="275">
        <v>1925</v>
      </c>
      <c r="W303" s="285">
        <v>1698</v>
      </c>
      <c r="X303" s="273">
        <v>923</v>
      </c>
      <c r="Y303" s="277">
        <v>588</v>
      </c>
      <c r="Z303" s="275">
        <v>3690</v>
      </c>
      <c r="AA303" s="273">
        <v>3189</v>
      </c>
      <c r="AB303" s="162">
        <f t="shared" si="4349"/>
        <v>19700</v>
      </c>
      <c r="AC303" s="165">
        <f t="shared" si="4380"/>
        <v>19522</v>
      </c>
      <c r="BI303" s="131" t="s">
        <v>31</v>
      </c>
      <c r="BJ303" s="123">
        <f>B303/B312</f>
        <v>7.451963241436925E-2</v>
      </c>
      <c r="BK303" s="124">
        <f t="shared" ref="BK303" si="4764">C303/C312</f>
        <v>7.4092888243831645E-2</v>
      </c>
      <c r="BL303" s="125">
        <f t="shared" ref="BL303" si="4765">D303/D312</f>
        <v>5.3303471444568866E-2</v>
      </c>
      <c r="BM303" s="126">
        <f t="shared" ref="BM303" si="4766">E303/E312</f>
        <v>6.9530157162840445E-2</v>
      </c>
      <c r="BN303" s="123">
        <f t="shared" ref="BN303" si="4767">F303/F312</f>
        <v>5.3261336442289989E-2</v>
      </c>
      <c r="BO303" s="124">
        <f t="shared" ref="BO303" si="4768">G303/G312</f>
        <v>8.0110315844769853E-2</v>
      </c>
      <c r="BP303" s="125">
        <f t="shared" ref="BP303" si="4769">H303/H312</f>
        <v>6.7276728209531983E-2</v>
      </c>
      <c r="BQ303" s="126">
        <f t="shared" ref="BQ303" si="4770">I303/I312</f>
        <v>7.8412153883852004E-2</v>
      </c>
      <c r="BR303" s="123">
        <f t="shared" ref="BR303" si="4771">J303/J312</f>
        <v>8.6502298370246547E-2</v>
      </c>
      <c r="BS303" s="124">
        <f t="shared" ref="BS303" si="4772">K303/K312</f>
        <v>4.626060138781804E-2</v>
      </c>
      <c r="BT303" s="125">
        <f t="shared" ref="BT303" si="4773">L303/L312</f>
        <v>0.10055614008717871</v>
      </c>
      <c r="BU303" s="123">
        <f t="shared" ref="BU303" si="4774">M303/M312</f>
        <v>4.3403191236008574E-2</v>
      </c>
      <c r="BV303" s="127">
        <f t="shared" ref="BV303" si="4775">N303/N312</f>
        <v>7.8048328858439028E-2</v>
      </c>
      <c r="BW303" s="128">
        <f t="shared" ref="BW303" si="4776">O303/O312</f>
        <v>6.3378176382660689E-2</v>
      </c>
      <c r="BX303" s="123">
        <f t="shared" ref="BX303" si="4777">P303/P312</f>
        <v>5.594566593760792E-2</v>
      </c>
      <c r="BY303" s="124">
        <f t="shared" ref="BY303" si="4778">Q303/Q312</f>
        <v>8.7344883400275769E-2</v>
      </c>
      <c r="BZ303" s="125">
        <f t="shared" ref="BZ303" si="4779">R303/R312</f>
        <v>5.2177355502771181E-2</v>
      </c>
      <c r="CA303" s="126">
        <f t="shared" ref="CA303" si="4780">S303/S312</f>
        <v>8.8817465605769613E-2</v>
      </c>
      <c r="CB303" s="123">
        <f t="shared" ref="CB303" si="4781">T303/T312</f>
        <v>8.7968952134540757E-2</v>
      </c>
      <c r="CC303" s="124">
        <f t="shared" ref="CC303" si="4782">U303/U312</f>
        <v>7.0776255707762553E-2</v>
      </c>
      <c r="CD303" s="125">
        <f t="shared" ref="CD303" si="4783">V303/V312</f>
        <v>9.2512495194156094E-2</v>
      </c>
      <c r="CE303" s="126">
        <f t="shared" ref="CE303" si="4784">W303/W312</f>
        <v>6.0261915746885761E-2</v>
      </c>
      <c r="CF303" s="123">
        <f t="shared" ref="CF303" si="4785">X303/X312</f>
        <v>6.4717430935352691E-2</v>
      </c>
      <c r="CG303" s="124">
        <f t="shared" ref="CG303" si="4786">Y303/Y312</f>
        <v>7.8525641025641024E-2</v>
      </c>
      <c r="CH303" s="125">
        <f t="shared" ref="CH303" si="4787">Z303/Z312</f>
        <v>7.7712023250426462E-2</v>
      </c>
      <c r="CI303" s="123">
        <f t="shared" ref="CI303" si="4788">AA303/AA312</f>
        <v>6.8915589748022643E-2</v>
      </c>
      <c r="CJ303" s="129">
        <f t="shared" ref="CJ303" si="4789">AB303/AB312</f>
        <v>7.1466144274546076E-2</v>
      </c>
      <c r="CK303" s="130">
        <f t="shared" ref="CK303" si="4790">AC303/AC312</f>
        <v>7.1055754125688833E-2</v>
      </c>
    </row>
    <row r="304" spans="1:89" x14ac:dyDescent="0.25">
      <c r="A304" s="139" t="s">
        <v>32</v>
      </c>
      <c r="B304" s="194">
        <v>2414</v>
      </c>
      <c r="C304" s="188">
        <v>2077</v>
      </c>
      <c r="D304" s="189">
        <v>696</v>
      </c>
      <c r="E304" s="190">
        <v>918</v>
      </c>
      <c r="F304" s="187">
        <v>889</v>
      </c>
      <c r="G304" s="191">
        <v>1301</v>
      </c>
      <c r="H304" s="189">
        <v>2406</v>
      </c>
      <c r="I304" s="190">
        <v>2988</v>
      </c>
      <c r="J304" s="187">
        <v>392</v>
      </c>
      <c r="K304" s="188">
        <v>218</v>
      </c>
      <c r="L304" s="189">
        <v>1420</v>
      </c>
      <c r="M304" s="187">
        <v>733</v>
      </c>
      <c r="N304" s="192">
        <v>2377</v>
      </c>
      <c r="O304" s="195">
        <v>1964</v>
      </c>
      <c r="P304" s="187">
        <v>777</v>
      </c>
      <c r="Q304" s="188">
        <v>1555</v>
      </c>
      <c r="R304" s="189">
        <v>1147</v>
      </c>
      <c r="S304" s="190">
        <v>2109</v>
      </c>
      <c r="T304" s="187">
        <v>206</v>
      </c>
      <c r="U304" s="191">
        <v>195</v>
      </c>
      <c r="V304" s="189">
        <v>2268</v>
      </c>
      <c r="W304" s="196">
        <v>1469</v>
      </c>
      <c r="X304" s="187">
        <v>767</v>
      </c>
      <c r="Y304" s="191">
        <v>643</v>
      </c>
      <c r="Z304" s="189">
        <v>3152</v>
      </c>
      <c r="AA304" s="187">
        <v>3202</v>
      </c>
      <c r="AB304" s="162">
        <f t="shared" si="4349"/>
        <v>18911</v>
      </c>
      <c r="AC304" s="165">
        <f t="shared" si="4380"/>
        <v>19372</v>
      </c>
      <c r="BI304" s="139" t="s">
        <v>32</v>
      </c>
      <c r="BJ304" s="123">
        <f>B304/B312</f>
        <v>8.0668337510442778E-2</v>
      </c>
      <c r="BK304" s="124">
        <f t="shared" ref="BK304" si="4791">C304/C312</f>
        <v>7.5362844702467346E-2</v>
      </c>
      <c r="BL304" s="125">
        <f t="shared" ref="BL304" si="4792">D304/D312</f>
        <v>5.195968645016797E-2</v>
      </c>
      <c r="BM304" s="126">
        <f t="shared" ref="BM304" si="4793">E304/E312</f>
        <v>7.5536904468032587E-2</v>
      </c>
      <c r="BN304" s="123">
        <f t="shared" ref="BN304" si="4794">F304/F312</f>
        <v>5.4549917162667973E-2</v>
      </c>
      <c r="BO304" s="124">
        <f t="shared" ref="BO304" si="4795">G304/G312</f>
        <v>8.5429115503316042E-2</v>
      </c>
      <c r="BP304" s="125">
        <f t="shared" ref="BP304" si="4796">H304/H312</f>
        <v>6.4566337483898673E-2</v>
      </c>
      <c r="BQ304" s="126">
        <f t="shared" ref="BQ304" si="4797">I304/I312</f>
        <v>8.1352609654496449E-2</v>
      </c>
      <c r="BR304" s="123">
        <f t="shared" ref="BR304" si="4798">J304/J312</f>
        <v>8.1905557877141669E-2</v>
      </c>
      <c r="BS304" s="124">
        <f t="shared" ref="BS304" si="4799">K304/K312</f>
        <v>4.2020046260601386E-2</v>
      </c>
      <c r="BT304" s="125">
        <f t="shared" ref="BT304" si="4800">L304/L312</f>
        <v>0.10671877348564557</v>
      </c>
      <c r="BU304" s="123">
        <f t="shared" ref="BU304" si="4801">M304/M312</f>
        <v>4.3641343176946894E-2</v>
      </c>
      <c r="BV304" s="127">
        <f t="shared" ref="BV304" si="4802">N304/N312</f>
        <v>7.3357405178532856E-2</v>
      </c>
      <c r="BW304" s="128">
        <f t="shared" ref="BW304" si="4803">O304/O312</f>
        <v>5.8714499252615841E-2</v>
      </c>
      <c r="BX304" s="123">
        <f t="shared" ref="BX304" si="4804">P304/P312</f>
        <v>4.4721998388396453E-2</v>
      </c>
      <c r="BY304" s="124">
        <f t="shared" ref="BY304" si="4805">Q304/Q312</f>
        <v>9.3219830945386967E-2</v>
      </c>
      <c r="BZ304" s="125">
        <f t="shared" ref="BZ304" si="4806">R304/R312</f>
        <v>4.540775930324624E-2</v>
      </c>
      <c r="CA304" s="126">
        <f t="shared" ref="CA304" si="4807">S304/S312</f>
        <v>8.2663740054090065E-2</v>
      </c>
      <c r="CB304" s="123">
        <f t="shared" ref="CB304" si="4808">T304/T312</f>
        <v>6.6623544631306597E-2</v>
      </c>
      <c r="CC304" s="124">
        <f t="shared" ref="CC304" si="4809">U304/U312</f>
        <v>5.565068493150685E-2</v>
      </c>
      <c r="CD304" s="125">
        <f t="shared" ref="CD304" si="4810">V304/V312</f>
        <v>0.10899653979238755</v>
      </c>
      <c r="CE304" s="126">
        <f t="shared" ref="CE304" si="4811">W304/W312</f>
        <v>5.2134719806934737E-2</v>
      </c>
      <c r="CF304" s="123">
        <f t="shared" ref="CF304" si="4812">X304/X312</f>
        <v>5.3779273594166316E-2</v>
      </c>
      <c r="CG304" s="124">
        <f t="shared" ref="CG304" si="4813">Y304/Y312</f>
        <v>8.5870726495726496E-2</v>
      </c>
      <c r="CH304" s="125">
        <f t="shared" ref="CH304" si="4814">Z304/Z312</f>
        <v>6.6381652380852099E-2</v>
      </c>
      <c r="CI304" s="123">
        <f t="shared" ref="CI304" si="4815">AA304/AA312</f>
        <v>6.919652504646237E-2</v>
      </c>
      <c r="CJ304" s="129">
        <f t="shared" ref="CJ304" si="4816">AB304/AB312</f>
        <v>6.8603870780504617E-2</v>
      </c>
      <c r="CK304" s="130">
        <f t="shared" ref="CK304" si="4817">AC304/AC312</f>
        <v>7.0509787364145274E-2</v>
      </c>
    </row>
    <row r="305" spans="1:89" x14ac:dyDescent="0.25">
      <c r="A305" s="131" t="s">
        <v>33</v>
      </c>
      <c r="B305" s="197">
        <v>2441</v>
      </c>
      <c r="C305" s="181">
        <v>1779</v>
      </c>
      <c r="D305" s="182">
        <v>661</v>
      </c>
      <c r="E305" s="183">
        <v>940</v>
      </c>
      <c r="F305" s="180">
        <v>798</v>
      </c>
      <c r="G305" s="184">
        <v>1196</v>
      </c>
      <c r="H305" s="182">
        <v>2241</v>
      </c>
      <c r="I305" s="183">
        <v>2619</v>
      </c>
      <c r="J305" s="180">
        <v>330</v>
      </c>
      <c r="K305" s="181">
        <v>146</v>
      </c>
      <c r="L305" s="182">
        <v>1116</v>
      </c>
      <c r="M305" s="180">
        <v>648</v>
      </c>
      <c r="N305" s="185">
        <v>2226</v>
      </c>
      <c r="O305" s="198">
        <v>1980</v>
      </c>
      <c r="P305" s="180">
        <v>573</v>
      </c>
      <c r="Q305" s="181">
        <v>1601</v>
      </c>
      <c r="R305" s="182">
        <v>1095</v>
      </c>
      <c r="S305" s="183">
        <v>2069</v>
      </c>
      <c r="T305" s="180">
        <v>138</v>
      </c>
      <c r="U305" s="184">
        <v>268</v>
      </c>
      <c r="V305" s="182">
        <v>1929</v>
      </c>
      <c r="W305" s="199">
        <v>1378</v>
      </c>
      <c r="X305" s="180">
        <v>750</v>
      </c>
      <c r="Y305" s="184">
        <v>533</v>
      </c>
      <c r="Z305" s="182">
        <v>2710</v>
      </c>
      <c r="AA305" s="180">
        <v>2755</v>
      </c>
      <c r="AB305" s="162">
        <f t="shared" si="4349"/>
        <v>17008</v>
      </c>
      <c r="AC305" s="165">
        <f t="shared" si="4380"/>
        <v>17912</v>
      </c>
      <c r="BI305" s="131" t="s">
        <v>33</v>
      </c>
      <c r="BJ305" s="123">
        <f>B305/B312</f>
        <v>8.1570593149540516E-2</v>
      </c>
      <c r="BK305" s="124">
        <f t="shared" ref="BK305" si="4818">C305/C312</f>
        <v>6.4550072568940492E-2</v>
      </c>
      <c r="BL305" s="125">
        <f t="shared" ref="BL305" si="4819">D305/D312</f>
        <v>4.9346771183277342E-2</v>
      </c>
      <c r="BM305" s="126">
        <f t="shared" ref="BM305" si="4820">E305/E312</f>
        <v>7.7347157080556242E-2</v>
      </c>
      <c r="BN305" s="123">
        <f t="shared" ref="BN305" si="4821">F305/F312</f>
        <v>4.8966067374363383E-2</v>
      </c>
      <c r="BO305" s="124">
        <f t="shared" ref="BO305" si="4822">G305/G312</f>
        <v>7.853437520520061E-2</v>
      </c>
      <c r="BP305" s="125">
        <f t="shared" ref="BP305" si="4823">H305/H312</f>
        <v>6.0138471446972951E-2</v>
      </c>
      <c r="BQ305" s="126">
        <f t="shared" ref="BQ305" si="4824">I305/I312</f>
        <v>7.1306052438127904E-2</v>
      </c>
      <c r="BR305" s="123">
        <f t="shared" ref="BR305" si="4825">J305/J312</f>
        <v>6.8951107396573341E-2</v>
      </c>
      <c r="BS305" s="124">
        <f t="shared" ref="BS305" si="4826">K305/K312</f>
        <v>2.8141865844255976E-2</v>
      </c>
      <c r="BT305" s="125">
        <f t="shared" ref="BT305" si="4827">L305/L312</f>
        <v>8.3871937471817232E-2</v>
      </c>
      <c r="BU305" s="123">
        <f t="shared" ref="BU305" si="4828">M305/M312</f>
        <v>3.8580614432007623E-2</v>
      </c>
      <c r="BV305" s="127">
        <f t="shared" ref="BV305" si="4829">N305/N312</f>
        <v>6.8697342838626052E-2</v>
      </c>
      <c r="BW305" s="128">
        <f t="shared" ref="BW305" si="4830">O305/O312</f>
        <v>5.9192825112107626E-2</v>
      </c>
      <c r="BX305" s="123">
        <f t="shared" ref="BX305" si="4831">P305/P312</f>
        <v>3.2980315413836767E-2</v>
      </c>
      <c r="BY305" s="124">
        <f t="shared" ref="BY305" si="4832">Q305/Q312</f>
        <v>9.5977459384928965E-2</v>
      </c>
      <c r="BZ305" s="125">
        <f t="shared" ref="BZ305" si="4833">R305/R312</f>
        <v>4.3349168646080759E-2</v>
      </c>
      <c r="CA305" s="126">
        <f t="shared" ref="CA305" si="4834">S305/S312</f>
        <v>8.1095911888057065E-2</v>
      </c>
      <c r="CB305" s="123">
        <f t="shared" ref="CB305" si="4835">T305/T312</f>
        <v>4.4631306597671408E-2</v>
      </c>
      <c r="CC305" s="124">
        <f t="shared" ref="CC305" si="4836">U305/U312</f>
        <v>7.6484018264840178E-2</v>
      </c>
      <c r="CD305" s="125">
        <f t="shared" ref="CD305" si="4837">V305/V312</f>
        <v>9.2704728950403686E-2</v>
      </c>
      <c r="CE305" s="126">
        <f t="shared" ref="CE305" si="4838">W305/W312</f>
        <v>4.890513539411577E-2</v>
      </c>
      <c r="CF305" s="123">
        <f t="shared" ref="CF305" si="4839">X305/X312</f>
        <v>5.2587294909549852E-2</v>
      </c>
      <c r="CG305" s="124">
        <f t="shared" ref="CG305" si="4840">Y305/Y312</f>
        <v>7.1180555555555552E-2</v>
      </c>
      <c r="CH305" s="125">
        <f t="shared" ref="CH305" si="4841">Z305/Z312</f>
        <v>5.7073057725922964E-2</v>
      </c>
      <c r="CI305" s="123">
        <f t="shared" ref="CI305" si="4842">AA305/AA312</f>
        <v>5.9536672861650174E-2</v>
      </c>
      <c r="CJ305" s="129">
        <f t="shared" ref="CJ305" si="4843">AB305/AB312</f>
        <v>6.1700313798044658E-2</v>
      </c>
      <c r="CK305" s="130">
        <f t="shared" ref="CK305" si="4844">AC305/AC312</f>
        <v>6.5195710885121314E-2</v>
      </c>
    </row>
    <row r="306" spans="1:89" x14ac:dyDescent="0.25">
      <c r="A306" s="139" t="s">
        <v>34</v>
      </c>
      <c r="B306" s="194">
        <v>881</v>
      </c>
      <c r="C306" s="188">
        <v>1404</v>
      </c>
      <c r="D306" s="189">
        <v>282</v>
      </c>
      <c r="E306" s="190">
        <v>841</v>
      </c>
      <c r="F306" s="187">
        <v>371</v>
      </c>
      <c r="G306" s="191">
        <v>1126</v>
      </c>
      <c r="H306" s="189">
        <v>1132</v>
      </c>
      <c r="I306" s="190">
        <v>2018</v>
      </c>
      <c r="J306" s="187">
        <v>365</v>
      </c>
      <c r="K306" s="188">
        <v>136</v>
      </c>
      <c r="L306" s="189">
        <v>999</v>
      </c>
      <c r="M306" s="187">
        <v>432</v>
      </c>
      <c r="N306" s="192">
        <v>1961</v>
      </c>
      <c r="O306" s="195">
        <v>1439</v>
      </c>
      <c r="P306" s="187">
        <v>481</v>
      </c>
      <c r="Q306" s="188">
        <v>1428</v>
      </c>
      <c r="R306" s="189">
        <v>686</v>
      </c>
      <c r="S306" s="190">
        <v>1742</v>
      </c>
      <c r="T306" s="187">
        <v>138</v>
      </c>
      <c r="U306" s="191">
        <v>201</v>
      </c>
      <c r="V306" s="189">
        <v>1937</v>
      </c>
      <c r="W306" s="196">
        <v>960</v>
      </c>
      <c r="X306" s="187">
        <v>541</v>
      </c>
      <c r="Y306" s="191">
        <v>502</v>
      </c>
      <c r="Z306" s="189">
        <v>1887</v>
      </c>
      <c r="AA306" s="187">
        <v>2438</v>
      </c>
      <c r="AB306" s="162">
        <f t="shared" si="4349"/>
        <v>11661</v>
      </c>
      <c r="AC306" s="165">
        <f t="shared" si="4380"/>
        <v>14667</v>
      </c>
      <c r="BI306" s="139" t="s">
        <v>34</v>
      </c>
      <c r="BJ306" s="123">
        <f>B306/B312</f>
        <v>2.9440267335004176E-2</v>
      </c>
      <c r="BK306" s="124">
        <f t="shared" ref="BK306" si="4845">C306/C312</f>
        <v>5.0943396226415097E-2</v>
      </c>
      <c r="BL306" s="125">
        <f t="shared" ref="BL306" si="4846">D306/D312</f>
        <v>2.1052631578947368E-2</v>
      </c>
      <c r="BM306" s="126">
        <f t="shared" ref="BM306" si="4847">E306/E312</f>
        <v>6.920102032419978E-2</v>
      </c>
      <c r="BN306" s="123">
        <f t="shared" ref="BN306" si="4848">F306/F312</f>
        <v>2.2764926060011046E-2</v>
      </c>
      <c r="BO306" s="124">
        <f t="shared" ref="BO306" si="4849">G306/G312</f>
        <v>7.3937881673123651E-2</v>
      </c>
      <c r="BP306" s="125">
        <f t="shared" ref="BP306" si="4850">H306/H312</f>
        <v>3.0377844568484327E-2</v>
      </c>
      <c r="BQ306" s="126">
        <f t="shared" ref="BQ306" si="4851">I306/I312</f>
        <v>5.4942960603337962E-2</v>
      </c>
      <c r="BR306" s="123">
        <f t="shared" ref="BR306" si="4852">J306/J312</f>
        <v>7.6264103635603847E-2</v>
      </c>
      <c r="BS306" s="124">
        <f t="shared" ref="BS306" si="4853">K306/K312</f>
        <v>2.6214340786430222E-2</v>
      </c>
      <c r="BT306" s="125">
        <f t="shared" ref="BT306" si="4854">L306/L312</f>
        <v>7.5078911769126705E-2</v>
      </c>
      <c r="BU306" s="123">
        <f t="shared" ref="BU306" si="4855">M306/M312</f>
        <v>2.5720409621338414E-2</v>
      </c>
      <c r="BV306" s="127">
        <f t="shared" ref="BV306" si="4856">N306/N312</f>
        <v>6.0519087738789619E-2</v>
      </c>
      <c r="BW306" s="128">
        <f t="shared" ref="BW306" si="4857">O306/O312</f>
        <v>4.3019431988041854E-2</v>
      </c>
      <c r="BX306" s="123">
        <f t="shared" ref="BX306" si="4858">P306/P312</f>
        <v>2.7685046621388282E-2</v>
      </c>
      <c r="BY306" s="124">
        <f t="shared" ref="BY306" si="4859">Q306/Q312</f>
        <v>8.5606378514477555E-2</v>
      </c>
      <c r="BZ306" s="125">
        <f t="shared" ref="BZ306" si="4860">R306/R312</f>
        <v>2.7157561361836897E-2</v>
      </c>
      <c r="CA306" s="126">
        <f t="shared" ref="CA306" si="4861">S306/S312</f>
        <v>6.8278916630737277E-2</v>
      </c>
      <c r="CB306" s="123">
        <f t="shared" ref="CB306" si="4862">T306/T312</f>
        <v>4.4631306597671408E-2</v>
      </c>
      <c r="CC306" s="124">
        <f t="shared" ref="CC306" si="4863">U306/U312</f>
        <v>5.7363013698630137E-2</v>
      </c>
      <c r="CD306" s="125">
        <f t="shared" ref="CD306" si="4864">V306/V312</f>
        <v>9.3089196462898885E-2</v>
      </c>
      <c r="CE306" s="126">
        <f t="shared" ref="CE306" si="4865">W306/W312</f>
        <v>3.4070341058309972E-2</v>
      </c>
      <c r="CF306" s="123">
        <f t="shared" ref="CF306" si="4866">X306/X312</f>
        <v>3.7932968728088629E-2</v>
      </c>
      <c r="CG306" s="124">
        <f t="shared" ref="CG306" si="4867">Y306/Y312</f>
        <v>6.7040598290598288E-2</v>
      </c>
      <c r="CH306" s="125">
        <f t="shared" ref="CH306" si="4868">Z306/Z312</f>
        <v>3.9740538719120526E-2</v>
      </c>
      <c r="CI306" s="123">
        <f t="shared" ref="CI306" si="4869">AA306/AA312</f>
        <v>5.268617366123525E-2</v>
      </c>
      <c r="CJ306" s="129">
        <f t="shared" ref="CJ306" si="4870">AB306/AB312</f>
        <v>4.2302878598247808E-2</v>
      </c>
      <c r="CK306" s="130">
        <f t="shared" ref="CK306" si="4871">AC306/AC312</f>
        <v>5.3384629943729028E-2</v>
      </c>
    </row>
    <row r="307" spans="1:89" x14ac:dyDescent="0.25">
      <c r="A307" s="131" t="s">
        <v>35</v>
      </c>
      <c r="B307" s="197">
        <v>0</v>
      </c>
      <c r="C307" s="181">
        <v>813</v>
      </c>
      <c r="D307" s="182">
        <v>10</v>
      </c>
      <c r="E307" s="183">
        <v>457</v>
      </c>
      <c r="F307" s="180">
        <v>15</v>
      </c>
      <c r="G307" s="184">
        <v>611</v>
      </c>
      <c r="H307" s="182">
        <v>67</v>
      </c>
      <c r="I307" s="183">
        <v>789</v>
      </c>
      <c r="J307" s="180">
        <v>124</v>
      </c>
      <c r="K307" s="181">
        <v>27</v>
      </c>
      <c r="L307" s="182">
        <v>407</v>
      </c>
      <c r="M307" s="180">
        <v>84</v>
      </c>
      <c r="N307" s="185">
        <v>355</v>
      </c>
      <c r="O307" s="198">
        <v>268</v>
      </c>
      <c r="P307" s="180">
        <v>110</v>
      </c>
      <c r="Q307" s="181">
        <v>243</v>
      </c>
      <c r="R307" s="182">
        <v>173</v>
      </c>
      <c r="S307" s="183">
        <v>178</v>
      </c>
      <c r="T307" s="180">
        <v>18</v>
      </c>
      <c r="U307" s="184">
        <v>10</v>
      </c>
      <c r="V307" s="182">
        <v>358</v>
      </c>
      <c r="W307" s="199">
        <v>28</v>
      </c>
      <c r="X307" s="180">
        <v>56</v>
      </c>
      <c r="Y307" s="184">
        <v>7</v>
      </c>
      <c r="Z307" s="182">
        <v>58</v>
      </c>
      <c r="AA307" s="180">
        <v>119</v>
      </c>
      <c r="AB307" s="162">
        <f t="shared" si="4349"/>
        <v>1751</v>
      </c>
      <c r="AC307" s="165">
        <f t="shared" si="4380"/>
        <v>3634</v>
      </c>
      <c r="BI307" s="131" t="s">
        <v>35</v>
      </c>
      <c r="BJ307" s="123">
        <f>B307/B312</f>
        <v>0</v>
      </c>
      <c r="BK307" s="124">
        <f t="shared" ref="BK307" si="4872">C307/C312</f>
        <v>2.9499274310595066E-2</v>
      </c>
      <c r="BL307" s="125">
        <f t="shared" ref="BL307" si="4873">D307/D312</f>
        <v>7.4654721911160881E-4</v>
      </c>
      <c r="BM307" s="126">
        <f t="shared" ref="BM307" si="4874">E307/E312</f>
        <v>3.7603883814695961E-2</v>
      </c>
      <c r="BN307" s="123">
        <f t="shared" ref="BN307" si="4875">F307/F312</f>
        <v>9.2041480026998834E-4</v>
      </c>
      <c r="BO307" s="124">
        <f t="shared" ref="BO307" si="4876">G307/G312</f>
        <v>4.0120822115700311E-2</v>
      </c>
      <c r="BP307" s="125">
        <f t="shared" ref="BP307" si="4877">H307/H312</f>
        <v>1.7979819665092315E-3</v>
      </c>
      <c r="BQ307" s="126">
        <f t="shared" ref="BQ307" si="4878">I307/I312</f>
        <v>2.1481662991096953E-2</v>
      </c>
      <c r="BR307" s="123">
        <f t="shared" ref="BR307" si="4879">J307/J312</f>
        <v>2.5908900961136648E-2</v>
      </c>
      <c r="BS307" s="124">
        <f t="shared" ref="BS307" si="4880">K307/K312</f>
        <v>5.20431765612953E-3</v>
      </c>
      <c r="BT307" s="125">
        <f t="shared" ref="BT307" si="4881">L307/L312</f>
        <v>3.05877047948294E-2</v>
      </c>
      <c r="BU307" s="123">
        <f t="shared" ref="BU307" si="4882">M307/M312</f>
        <v>5.0011907597046915E-3</v>
      </c>
      <c r="BV307" s="127">
        <f t="shared" ref="BV307" si="4883">N307/N312</f>
        <v>1.0955775699780885E-2</v>
      </c>
      <c r="BW307" s="128">
        <f t="shared" ref="BW307" si="4884">O307/O312</f>
        <v>8.0119581464872941E-3</v>
      </c>
      <c r="BX307" s="123">
        <f t="shared" ref="BX307" si="4885">P307/P312</f>
        <v>6.3312996431449291E-3</v>
      </c>
      <c r="BY307" s="124">
        <f t="shared" ref="BY307" si="4886">Q307/Q312</f>
        <v>1.4567471974102271E-2</v>
      </c>
      <c r="BZ307" s="125">
        <f t="shared" ref="BZ307" si="4887">R307/R312</f>
        <v>6.8487727632620746E-3</v>
      </c>
      <c r="CA307" s="126">
        <f t="shared" ref="CA307" si="4888">S307/S312</f>
        <v>6.9768353388468627E-3</v>
      </c>
      <c r="CB307" s="123">
        <f t="shared" ref="CB307" si="4889">T307/T312</f>
        <v>5.8214747736093147E-3</v>
      </c>
      <c r="CC307" s="124">
        <f t="shared" ref="CC307" si="4890">U307/U312</f>
        <v>2.8538812785388126E-3</v>
      </c>
      <c r="CD307" s="125">
        <f t="shared" ref="CD307" si="4891">V307/V312</f>
        <v>1.7204921184159939E-2</v>
      </c>
      <c r="CE307" s="126">
        <f t="shared" ref="CE307" si="4892">W307/W312</f>
        <v>9.9371828086737405E-4</v>
      </c>
      <c r="CF307" s="123">
        <f t="shared" ref="CF307" si="4893">X307/X312</f>
        <v>3.9265180199130559E-3</v>
      </c>
      <c r="CG307" s="124">
        <f t="shared" ref="CG307" si="4894">Y307/Y312</f>
        <v>9.3482905982905987E-4</v>
      </c>
      <c r="CH307" s="125">
        <f t="shared" ref="CH307" si="4895">Z307/Z312</f>
        <v>1.2214897963481667E-3</v>
      </c>
      <c r="CI307" s="123">
        <f t="shared" ref="CI307" si="4896">AA307/AA312</f>
        <v>2.5716385011021309E-3</v>
      </c>
      <c r="CJ307" s="129">
        <f t="shared" ref="CJ307" si="4897">AB307/AB312</f>
        <v>6.3521430773974714E-3</v>
      </c>
      <c r="CK307" s="130">
        <f t="shared" ref="CK307" si="4898">AC307/AC312</f>
        <v>1.3226954742995246E-2</v>
      </c>
    </row>
    <row r="308" spans="1:89" x14ac:dyDescent="0.25">
      <c r="A308" s="139" t="s">
        <v>36</v>
      </c>
      <c r="B308" s="194"/>
      <c r="C308" s="188"/>
      <c r="D308" s="189"/>
      <c r="E308" s="190"/>
      <c r="F308" s="187"/>
      <c r="G308" s="191"/>
      <c r="H308" s="189"/>
      <c r="I308" s="190"/>
      <c r="J308" s="187"/>
      <c r="K308" s="191"/>
      <c r="L308" s="189"/>
      <c r="M308" s="187"/>
      <c r="N308" s="192"/>
      <c r="O308" s="195"/>
      <c r="P308" s="187"/>
      <c r="Q308" s="191"/>
      <c r="R308" s="189"/>
      <c r="S308" s="190"/>
      <c r="T308" s="187"/>
      <c r="U308" s="191"/>
      <c r="V308" s="189"/>
      <c r="W308" s="190"/>
      <c r="X308" s="187"/>
      <c r="Y308" s="191"/>
      <c r="Z308" s="189"/>
      <c r="AA308" s="187"/>
      <c r="AB308" s="162">
        <f t="shared" si="4349"/>
        <v>0</v>
      </c>
      <c r="AC308" s="165">
        <f t="shared" si="4380"/>
        <v>0</v>
      </c>
      <c r="BI308" s="139" t="s">
        <v>36</v>
      </c>
      <c r="BJ308" s="123">
        <f>B308/B312</f>
        <v>0</v>
      </c>
      <c r="BK308" s="124">
        <f t="shared" ref="BK308" si="4899">C308/C312</f>
        <v>0</v>
      </c>
      <c r="BL308" s="125">
        <f t="shared" ref="BL308" si="4900">D308/D312</f>
        <v>0</v>
      </c>
      <c r="BM308" s="126">
        <f t="shared" ref="BM308" si="4901">E308/E312</f>
        <v>0</v>
      </c>
      <c r="BN308" s="123">
        <f t="shared" ref="BN308" si="4902">F308/F312</f>
        <v>0</v>
      </c>
      <c r="BO308" s="124">
        <f t="shared" ref="BO308" si="4903">G308/G312</f>
        <v>0</v>
      </c>
      <c r="BP308" s="125">
        <f t="shared" ref="BP308" si="4904">H308/H312</f>
        <v>0</v>
      </c>
      <c r="BQ308" s="126">
        <f t="shared" ref="BQ308" si="4905">I308/I312</f>
        <v>0</v>
      </c>
      <c r="BR308" s="123">
        <f t="shared" ref="BR308" si="4906">J308/J312</f>
        <v>0</v>
      </c>
      <c r="BS308" s="124">
        <f t="shared" ref="BS308" si="4907">K308/K312</f>
        <v>0</v>
      </c>
      <c r="BT308" s="125">
        <f t="shared" ref="BT308" si="4908">L308/L312</f>
        <v>0</v>
      </c>
      <c r="BU308" s="123">
        <f t="shared" ref="BU308" si="4909">M308/M312</f>
        <v>0</v>
      </c>
      <c r="BV308" s="127">
        <f t="shared" ref="BV308" si="4910">N308/N312</f>
        <v>0</v>
      </c>
      <c r="BW308" s="128">
        <f t="shared" ref="BW308" si="4911">O308/O312</f>
        <v>0</v>
      </c>
      <c r="BX308" s="123">
        <f t="shared" ref="BX308" si="4912">P308/P312</f>
        <v>0</v>
      </c>
      <c r="BY308" s="124">
        <f t="shared" ref="BY308" si="4913">Q308/Q312</f>
        <v>0</v>
      </c>
      <c r="BZ308" s="125">
        <f t="shared" ref="BZ308" si="4914">R308/R312</f>
        <v>0</v>
      </c>
      <c r="CA308" s="126">
        <f t="shared" ref="CA308" si="4915">S308/S312</f>
        <v>0</v>
      </c>
      <c r="CB308" s="123">
        <f t="shared" ref="CB308" si="4916">T308/T312</f>
        <v>0</v>
      </c>
      <c r="CC308" s="124">
        <f t="shared" ref="CC308" si="4917">U308/U312</f>
        <v>0</v>
      </c>
      <c r="CD308" s="125">
        <f t="shared" ref="CD308" si="4918">V308/V312</f>
        <v>0</v>
      </c>
      <c r="CE308" s="126">
        <f t="shared" ref="CE308" si="4919">W308/W312</f>
        <v>0</v>
      </c>
      <c r="CF308" s="123">
        <f t="shared" ref="CF308" si="4920">X308/X312</f>
        <v>0</v>
      </c>
      <c r="CG308" s="124">
        <f t="shared" ref="CG308" si="4921">Y308/Y312</f>
        <v>0</v>
      </c>
      <c r="CH308" s="125">
        <f t="shared" ref="CH308" si="4922">Z308/Z312</f>
        <v>0</v>
      </c>
      <c r="CI308" s="123">
        <f t="shared" ref="CI308" si="4923">AA308/AA312</f>
        <v>0</v>
      </c>
      <c r="CJ308" s="129">
        <f t="shared" ref="CJ308" si="4924">AB308/AB312</f>
        <v>0</v>
      </c>
      <c r="CK308" s="130">
        <f t="shared" ref="CK308" si="4925">AC308/AC312</f>
        <v>0</v>
      </c>
    </row>
    <row r="309" spans="1:89" x14ac:dyDescent="0.25">
      <c r="A309" s="131" t="s">
        <v>37</v>
      </c>
      <c r="B309" s="56"/>
      <c r="C309" s="57"/>
      <c r="D309" s="133"/>
      <c r="E309" s="134"/>
      <c r="F309" s="132"/>
      <c r="G309" s="135"/>
      <c r="H309" s="133"/>
      <c r="I309" s="134"/>
      <c r="J309" s="132"/>
      <c r="K309" s="135"/>
      <c r="L309" s="133"/>
      <c r="M309" s="132"/>
      <c r="N309" s="136"/>
      <c r="O309" s="137"/>
      <c r="P309" s="132"/>
      <c r="Q309" s="135"/>
      <c r="R309" s="133"/>
      <c r="S309" s="134"/>
      <c r="T309" s="132"/>
      <c r="U309" s="135"/>
      <c r="V309" s="133"/>
      <c r="W309" s="134"/>
      <c r="X309" s="132"/>
      <c r="Y309" s="135"/>
      <c r="Z309" s="138"/>
      <c r="AA309" s="2"/>
      <c r="AB309" s="162">
        <f t="shared" si="4349"/>
        <v>0</v>
      </c>
      <c r="AC309" s="165">
        <f t="shared" si="4380"/>
        <v>0</v>
      </c>
      <c r="BI309" s="131" t="s">
        <v>37</v>
      </c>
      <c r="BJ309" s="123">
        <f>B309/B312</f>
        <v>0</v>
      </c>
      <c r="BK309" s="124">
        <f t="shared" ref="BK309" si="4926">C309/C312</f>
        <v>0</v>
      </c>
      <c r="BL309" s="125">
        <f t="shared" ref="BL309" si="4927">D309/D312</f>
        <v>0</v>
      </c>
      <c r="BM309" s="126">
        <f t="shared" ref="BM309" si="4928">E309/E312</f>
        <v>0</v>
      </c>
      <c r="BN309" s="123">
        <f t="shared" ref="BN309" si="4929">F309/F312</f>
        <v>0</v>
      </c>
      <c r="BO309" s="124">
        <f t="shared" ref="BO309" si="4930">G309/G312</f>
        <v>0</v>
      </c>
      <c r="BP309" s="125">
        <f t="shared" ref="BP309" si="4931">H309/H312</f>
        <v>0</v>
      </c>
      <c r="BQ309" s="126">
        <f t="shared" ref="BQ309" si="4932">I309/I312</f>
        <v>0</v>
      </c>
      <c r="BR309" s="123">
        <f t="shared" ref="BR309" si="4933">J309/J312</f>
        <v>0</v>
      </c>
      <c r="BS309" s="124">
        <f t="shared" ref="BS309" si="4934">K309/K312</f>
        <v>0</v>
      </c>
      <c r="BT309" s="125">
        <f t="shared" ref="BT309" si="4935">L309/L312</f>
        <v>0</v>
      </c>
      <c r="BU309" s="123">
        <f t="shared" ref="BU309" si="4936">M309/M312</f>
        <v>0</v>
      </c>
      <c r="BV309" s="127">
        <f t="shared" ref="BV309" si="4937">N309/N312</f>
        <v>0</v>
      </c>
      <c r="BW309" s="128">
        <f t="shared" ref="BW309" si="4938">O309/O312</f>
        <v>0</v>
      </c>
      <c r="BX309" s="123">
        <f t="shared" ref="BX309" si="4939">P309/P312</f>
        <v>0</v>
      </c>
      <c r="BY309" s="124">
        <f t="shared" ref="BY309" si="4940">Q309/Q312</f>
        <v>0</v>
      </c>
      <c r="BZ309" s="125">
        <f t="shared" ref="BZ309" si="4941">R309/R312</f>
        <v>0</v>
      </c>
      <c r="CA309" s="126">
        <f t="shared" ref="CA309" si="4942">S309/S312</f>
        <v>0</v>
      </c>
      <c r="CB309" s="123">
        <f t="shared" ref="CB309" si="4943">T309/T312</f>
        <v>0</v>
      </c>
      <c r="CC309" s="124">
        <f t="shared" ref="CC309" si="4944">U309/U312</f>
        <v>0</v>
      </c>
      <c r="CD309" s="125">
        <f t="shared" ref="CD309" si="4945">V309/V312</f>
        <v>0</v>
      </c>
      <c r="CE309" s="126">
        <f t="shared" ref="CE309" si="4946">W309/W312</f>
        <v>0</v>
      </c>
      <c r="CF309" s="123">
        <f t="shared" ref="CF309" si="4947">X309/X312</f>
        <v>0</v>
      </c>
      <c r="CG309" s="124">
        <f t="shared" ref="CG309" si="4948">Y309/Y312</f>
        <v>0</v>
      </c>
      <c r="CH309" s="125">
        <f t="shared" ref="CH309" si="4949">Z309/Z312</f>
        <v>0</v>
      </c>
      <c r="CI309" s="123">
        <f t="shared" ref="CI309" si="4950">AA309/AA312</f>
        <v>0</v>
      </c>
      <c r="CJ309" s="129">
        <f t="shared" ref="CJ309" si="4951">AB309/AB312</f>
        <v>0</v>
      </c>
      <c r="CK309" s="130">
        <f t="shared" ref="CK309" si="4952">AC309/AC312</f>
        <v>0</v>
      </c>
    </row>
    <row r="310" spans="1:89" x14ac:dyDescent="0.25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62">
        <f t="shared" si="4349"/>
        <v>0</v>
      </c>
      <c r="AC310" s="165">
        <f t="shared" si="4380"/>
        <v>0</v>
      </c>
      <c r="BI310" s="139" t="s">
        <v>38</v>
      </c>
      <c r="BJ310" s="123">
        <f>B310/B312</f>
        <v>0</v>
      </c>
      <c r="BK310" s="124">
        <f t="shared" ref="BK310" si="4953">C310/C312</f>
        <v>0</v>
      </c>
      <c r="BL310" s="125">
        <f t="shared" ref="BL310" si="4954">D310/D312</f>
        <v>0</v>
      </c>
      <c r="BM310" s="126">
        <f t="shared" ref="BM310" si="4955">E310/E312</f>
        <v>0</v>
      </c>
      <c r="BN310" s="123">
        <f t="shared" ref="BN310" si="4956">F310/F312</f>
        <v>0</v>
      </c>
      <c r="BO310" s="124">
        <f t="shared" ref="BO310" si="4957">G310/G312</f>
        <v>0</v>
      </c>
      <c r="BP310" s="125">
        <f t="shared" ref="BP310" si="4958">H310/H312</f>
        <v>0</v>
      </c>
      <c r="BQ310" s="126">
        <f t="shared" ref="BQ310" si="4959">I310/I312</f>
        <v>0</v>
      </c>
      <c r="BR310" s="123">
        <f t="shared" ref="BR310" si="4960">J310/J312</f>
        <v>0</v>
      </c>
      <c r="BS310" s="124">
        <f t="shared" ref="BS310" si="4961">K310/K312</f>
        <v>0</v>
      </c>
      <c r="BT310" s="125">
        <f t="shared" ref="BT310" si="4962">L310/L312</f>
        <v>0</v>
      </c>
      <c r="BU310" s="123">
        <f t="shared" ref="BU310" si="4963">M310/M312</f>
        <v>0</v>
      </c>
      <c r="BV310" s="127">
        <f t="shared" ref="BV310" si="4964">N310/N312</f>
        <v>0</v>
      </c>
      <c r="BW310" s="128">
        <f t="shared" ref="BW310" si="4965">O310/O312</f>
        <v>0</v>
      </c>
      <c r="BX310" s="123">
        <f t="shared" ref="BX310" si="4966">P310/P312</f>
        <v>0</v>
      </c>
      <c r="BY310" s="124">
        <f t="shared" ref="BY310" si="4967">Q310/Q312</f>
        <v>0</v>
      </c>
      <c r="BZ310" s="125">
        <f t="shared" ref="BZ310" si="4968">R310/R312</f>
        <v>0</v>
      </c>
      <c r="CA310" s="126">
        <f t="shared" ref="CA310" si="4969">S310/S312</f>
        <v>0</v>
      </c>
      <c r="CB310" s="123">
        <f t="shared" ref="CB310" si="4970">T310/T312</f>
        <v>0</v>
      </c>
      <c r="CC310" s="124">
        <f t="shared" ref="CC310" si="4971">U310/U312</f>
        <v>0</v>
      </c>
      <c r="CD310" s="125">
        <f t="shared" ref="CD310" si="4972">V310/V312</f>
        <v>0</v>
      </c>
      <c r="CE310" s="126">
        <f t="shared" ref="CE310" si="4973">W310/W312</f>
        <v>0</v>
      </c>
      <c r="CF310" s="123">
        <f t="shared" ref="CF310" si="4974">X310/X312</f>
        <v>0</v>
      </c>
      <c r="CG310" s="124">
        <f t="shared" ref="CG310" si="4975">Y310/Y312</f>
        <v>0</v>
      </c>
      <c r="CH310" s="125">
        <f t="shared" ref="CH310" si="4976">Z310/Z312</f>
        <v>0</v>
      </c>
      <c r="CI310" s="123">
        <f t="shared" ref="CI310" si="4977">AA310/AA312</f>
        <v>0</v>
      </c>
      <c r="CJ310" s="129">
        <f t="shared" ref="CJ310" si="4978">AB310/AB312</f>
        <v>0</v>
      </c>
      <c r="CK310" s="130">
        <f t="shared" ref="CK310" si="4979">AC310/AC312</f>
        <v>0</v>
      </c>
    </row>
    <row r="311" spans="1:89" ht="13.8" thickBot="1" x14ac:dyDescent="0.3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62">
        <f t="shared" si="4349"/>
        <v>0</v>
      </c>
      <c r="AC311" s="165">
        <f t="shared" si="4380"/>
        <v>0</v>
      </c>
      <c r="BI311" s="131" t="s">
        <v>39</v>
      </c>
      <c r="BJ311" s="123">
        <f>B311/B312</f>
        <v>0</v>
      </c>
      <c r="BK311" s="124">
        <f t="shared" ref="BK311" si="4980">C311/C312</f>
        <v>0</v>
      </c>
      <c r="BL311" s="125">
        <f t="shared" ref="BL311" si="4981">D311/D312</f>
        <v>0</v>
      </c>
      <c r="BM311" s="126">
        <f t="shared" ref="BM311" si="4982">E311/E312</f>
        <v>0</v>
      </c>
      <c r="BN311" s="123">
        <f t="shared" ref="BN311" si="4983">F311/F312</f>
        <v>0</v>
      </c>
      <c r="BO311" s="124">
        <f t="shared" ref="BO311" si="4984">G311/G312</f>
        <v>0</v>
      </c>
      <c r="BP311" s="125">
        <f t="shared" ref="BP311" si="4985">H311/H312</f>
        <v>0</v>
      </c>
      <c r="BQ311" s="126">
        <f t="shared" ref="BQ311" si="4986">I311/I312</f>
        <v>0</v>
      </c>
      <c r="BR311" s="123">
        <f t="shared" ref="BR311" si="4987">J311/J312</f>
        <v>0</v>
      </c>
      <c r="BS311" s="124">
        <f t="shared" ref="BS311" si="4988">K311/K312</f>
        <v>0</v>
      </c>
      <c r="BT311" s="125">
        <f t="shared" ref="BT311" si="4989">L311/L312</f>
        <v>0</v>
      </c>
      <c r="BU311" s="123">
        <f t="shared" ref="BU311" si="4990">M311/M312</f>
        <v>0</v>
      </c>
      <c r="BV311" s="127">
        <f t="shared" ref="BV311" si="4991">N311/N312</f>
        <v>0</v>
      </c>
      <c r="BW311" s="128">
        <f t="shared" ref="BW311" si="4992">O311/O312</f>
        <v>0</v>
      </c>
      <c r="BX311" s="123">
        <f t="shared" ref="BX311" si="4993">P311/P312</f>
        <v>0</v>
      </c>
      <c r="BY311" s="124">
        <f t="shared" ref="BY311" si="4994">Q311/Q312</f>
        <v>0</v>
      </c>
      <c r="BZ311" s="125">
        <f t="shared" ref="BZ311" si="4995">R311/R312</f>
        <v>0</v>
      </c>
      <c r="CA311" s="126">
        <f t="shared" ref="CA311" si="4996">S311/S312</f>
        <v>0</v>
      </c>
      <c r="CB311" s="123">
        <f t="shared" ref="CB311" si="4997">T311/T312</f>
        <v>0</v>
      </c>
      <c r="CC311" s="124">
        <f t="shared" ref="CC311" si="4998">U311/U312</f>
        <v>0</v>
      </c>
      <c r="CD311" s="125">
        <f t="shared" ref="CD311" si="4999">V311/V312</f>
        <v>0</v>
      </c>
      <c r="CE311" s="126">
        <f t="shared" ref="CE311" si="5000">W311/W312</f>
        <v>0</v>
      </c>
      <c r="CF311" s="123">
        <f t="shared" ref="CF311" si="5001">X311/X312</f>
        <v>0</v>
      </c>
      <c r="CG311" s="124">
        <f t="shared" ref="CG311" si="5002">Y311/Y312</f>
        <v>0</v>
      </c>
      <c r="CH311" s="125">
        <f t="shared" ref="CH311" si="5003">Z311/Z312</f>
        <v>0</v>
      </c>
      <c r="CI311" s="123">
        <f t="shared" ref="CI311" si="5004">AA311/AA312</f>
        <v>0</v>
      </c>
      <c r="CJ311" s="129">
        <f t="shared" ref="CJ311" si="5005">AB311/AB312</f>
        <v>0</v>
      </c>
      <c r="CK311" s="130">
        <f t="shared" ref="CK311" si="5006">AC311/AC312</f>
        <v>0</v>
      </c>
    </row>
    <row r="312" spans="1:89" ht="14.4" thickTop="1" thickBot="1" x14ac:dyDescent="0.3">
      <c r="A312" s="251" t="s">
        <v>13</v>
      </c>
      <c r="B312" s="14">
        <f>SUM(B289:B311)</f>
        <v>29925</v>
      </c>
      <c r="C312" s="1">
        <f t="shared" ref="C312:AA312" si="5007">SUM(C289:C311)</f>
        <v>27560</v>
      </c>
      <c r="D312" s="14">
        <f t="shared" si="5007"/>
        <v>13395</v>
      </c>
      <c r="E312" s="1">
        <f t="shared" si="5007"/>
        <v>12153</v>
      </c>
      <c r="F312" s="14">
        <f t="shared" si="5007"/>
        <v>16297</v>
      </c>
      <c r="G312" s="1">
        <f t="shared" si="5007"/>
        <v>15229</v>
      </c>
      <c r="H312" s="14">
        <f t="shared" si="5007"/>
        <v>37264</v>
      </c>
      <c r="I312" s="1">
        <f t="shared" si="5007"/>
        <v>36729</v>
      </c>
      <c r="J312" s="14">
        <f t="shared" si="5007"/>
        <v>4786</v>
      </c>
      <c r="K312" s="1">
        <f t="shared" si="5007"/>
        <v>5188</v>
      </c>
      <c r="L312" s="14">
        <f t="shared" si="5007"/>
        <v>13306</v>
      </c>
      <c r="M312" s="1">
        <f t="shared" si="5007"/>
        <v>16796</v>
      </c>
      <c r="N312" s="14">
        <f t="shared" si="5007"/>
        <v>32403</v>
      </c>
      <c r="O312" s="1">
        <f t="shared" si="5007"/>
        <v>33450</v>
      </c>
      <c r="P312" s="14">
        <f t="shared" si="5007"/>
        <v>17374</v>
      </c>
      <c r="Q312" s="1">
        <f t="shared" si="5007"/>
        <v>16681</v>
      </c>
      <c r="R312" s="14">
        <f t="shared" si="5007"/>
        <v>25260</v>
      </c>
      <c r="S312" s="1">
        <f t="shared" si="5007"/>
        <v>25513</v>
      </c>
      <c r="T312" s="14">
        <f t="shared" si="5007"/>
        <v>3092</v>
      </c>
      <c r="U312" s="1">
        <f t="shared" si="5007"/>
        <v>3504</v>
      </c>
      <c r="V312" s="14">
        <f t="shared" si="5007"/>
        <v>20808</v>
      </c>
      <c r="W312" s="1">
        <f t="shared" si="5007"/>
        <v>28177</v>
      </c>
      <c r="X312" s="14">
        <f t="shared" si="5007"/>
        <v>14262</v>
      </c>
      <c r="Y312" s="1">
        <f t="shared" si="5007"/>
        <v>7488</v>
      </c>
      <c r="Z312" s="14">
        <f t="shared" si="5007"/>
        <v>47483</v>
      </c>
      <c r="AA312" s="1">
        <f t="shared" si="5007"/>
        <v>46274</v>
      </c>
      <c r="AB312" s="166">
        <f t="shared" ref="AB312:AC312" si="5008">SUM(AB288:AB311)</f>
        <v>275655</v>
      </c>
      <c r="AC312" s="167">
        <f t="shared" si="5008"/>
        <v>274742</v>
      </c>
      <c r="BI312" s="251" t="s">
        <v>13</v>
      </c>
      <c r="BJ312" s="147">
        <f>SUM(BJ288:BJ311)</f>
        <v>1</v>
      </c>
      <c r="BK312" s="148">
        <f t="shared" ref="BK312:CK312" si="5009">SUM(BK288:BK311)</f>
        <v>1</v>
      </c>
      <c r="BL312" s="147">
        <f t="shared" si="5009"/>
        <v>1.0000000000000002</v>
      </c>
      <c r="BM312" s="148">
        <f t="shared" si="5009"/>
        <v>1</v>
      </c>
      <c r="BN312" s="147">
        <f t="shared" si="5009"/>
        <v>1</v>
      </c>
      <c r="BO312" s="148">
        <f t="shared" si="5009"/>
        <v>0.99999999999999989</v>
      </c>
      <c r="BP312" s="147">
        <f t="shared" si="5009"/>
        <v>1</v>
      </c>
      <c r="BQ312" s="148">
        <f t="shared" si="5009"/>
        <v>0.99999999999999989</v>
      </c>
      <c r="BR312" s="147">
        <f t="shared" si="5009"/>
        <v>1.0000000000000002</v>
      </c>
      <c r="BS312" s="148">
        <f t="shared" si="5009"/>
        <v>1.0000000000000002</v>
      </c>
      <c r="BT312" s="147">
        <f t="shared" si="5009"/>
        <v>0.99999999999999989</v>
      </c>
      <c r="BU312" s="148">
        <f t="shared" si="5009"/>
        <v>0.99999999999999989</v>
      </c>
      <c r="BV312" s="147">
        <f t="shared" si="5009"/>
        <v>1</v>
      </c>
      <c r="BW312" s="148">
        <f t="shared" si="5009"/>
        <v>0.99999999999999989</v>
      </c>
      <c r="BX312" s="147">
        <f t="shared" si="5009"/>
        <v>1</v>
      </c>
      <c r="BY312" s="148">
        <f t="shared" si="5009"/>
        <v>1.0000000000000002</v>
      </c>
      <c r="BZ312" s="147">
        <f t="shared" si="5009"/>
        <v>1</v>
      </c>
      <c r="CA312" s="148">
        <f t="shared" si="5009"/>
        <v>1</v>
      </c>
      <c r="CB312" s="147">
        <f t="shared" si="5009"/>
        <v>0.99999999999999989</v>
      </c>
      <c r="CC312" s="148">
        <f t="shared" si="5009"/>
        <v>1</v>
      </c>
      <c r="CD312" s="147">
        <f t="shared" si="5009"/>
        <v>1</v>
      </c>
      <c r="CE312" s="148">
        <f t="shared" si="5009"/>
        <v>0.99999999999999989</v>
      </c>
      <c r="CF312" s="147">
        <f t="shared" si="5009"/>
        <v>0.99999999999999989</v>
      </c>
      <c r="CG312" s="148">
        <f t="shared" si="5009"/>
        <v>1</v>
      </c>
      <c r="CH312" s="147">
        <f t="shared" si="5009"/>
        <v>1</v>
      </c>
      <c r="CI312" s="148">
        <f t="shared" si="5009"/>
        <v>1.0000000000000002</v>
      </c>
      <c r="CJ312" s="147">
        <f t="shared" si="5009"/>
        <v>1</v>
      </c>
      <c r="CK312" s="148">
        <f t="shared" si="5009"/>
        <v>1</v>
      </c>
    </row>
    <row r="313" spans="1:89" ht="13.8" thickTop="1" x14ac:dyDescent="0.25">
      <c r="A313" s="178"/>
    </row>
    <row r="315" spans="1:89" x14ac:dyDescent="0.25">
      <c r="A315" s="299">
        <f>+A284+1</f>
        <v>45271</v>
      </c>
      <c r="B315" s="299"/>
      <c r="C315" s="299"/>
      <c r="D315" s="299"/>
      <c r="BI315" s="298">
        <f>+BI284+1</f>
        <v>45271</v>
      </c>
      <c r="BJ315" s="298"/>
      <c r="BK315" s="298"/>
      <c r="BL315" s="298"/>
    </row>
    <row r="316" spans="1:89" ht="13.8" thickBot="1" x14ac:dyDescent="0.3">
      <c r="AE316" t="s">
        <v>84</v>
      </c>
    </row>
    <row r="317" spans="1:89" ht="14.4" thickTop="1" thickBot="1" x14ac:dyDescent="0.3">
      <c r="A317" s="290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0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0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35">
      <c r="A318" s="291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68" t="s">
        <v>14</v>
      </c>
      <c r="AC318" s="169" t="s">
        <v>15</v>
      </c>
      <c r="AE318" s="291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68" t="s">
        <v>14</v>
      </c>
      <c r="BG318" s="169" t="s">
        <v>15</v>
      </c>
      <c r="BI318" s="291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8" thickTop="1" x14ac:dyDescent="0.25">
      <c r="A319" s="119" t="s">
        <v>16</v>
      </c>
      <c r="B319" s="120"/>
      <c r="C319" s="177"/>
      <c r="D319" s="121"/>
      <c r="E319" s="172"/>
      <c r="F319" s="120"/>
      <c r="G319" s="122"/>
      <c r="H319" s="121"/>
      <c r="I319" s="172"/>
      <c r="J319" s="120"/>
      <c r="K319" s="122"/>
      <c r="L319" s="121"/>
      <c r="M319" s="120"/>
      <c r="N319" s="171"/>
      <c r="O319" s="173"/>
      <c r="P319" s="120"/>
      <c r="Q319" s="122"/>
      <c r="R319" s="121"/>
      <c r="S319" s="172"/>
      <c r="T319" s="120"/>
      <c r="U319" s="122"/>
      <c r="V319" s="121"/>
      <c r="W319" s="172"/>
      <c r="X319" s="120"/>
      <c r="Y319" s="122"/>
      <c r="Z319" s="21"/>
      <c r="AA319" s="176"/>
      <c r="AB319" s="162">
        <f t="shared" ref="AB319:AB342" si="5010">B319+D319+F319+H319+J319+L319+N319+P319+R319+T319+V319+X319+Z319</f>
        <v>0</v>
      </c>
      <c r="AC319" s="163">
        <f>C319+E319+G319+I319+K319+M319+O319+Q319+S319+U319+W319+Y319+AA319</f>
        <v>0</v>
      </c>
      <c r="AE319" s="254" t="str">
        <f>$AE$9</f>
        <v>07:00 - 07:59</v>
      </c>
      <c r="AF319" s="120">
        <f t="shared" ref="AF319:AO320" si="5011">SUMIF($A$9:$A$32,$AE319,B$319:B$342)</f>
        <v>5180</v>
      </c>
      <c r="AG319" s="177">
        <f t="shared" si="5011"/>
        <v>1370</v>
      </c>
      <c r="AH319" s="121">
        <f t="shared" si="5011"/>
        <v>2133</v>
      </c>
      <c r="AI319" s="172">
        <f t="shared" si="5011"/>
        <v>1682</v>
      </c>
      <c r="AJ319" s="120">
        <f t="shared" si="5011"/>
        <v>3342</v>
      </c>
      <c r="AK319" s="122">
        <f t="shared" si="5011"/>
        <v>1319</v>
      </c>
      <c r="AL319" s="121">
        <f t="shared" si="5011"/>
        <v>3997</v>
      </c>
      <c r="AM319" s="172">
        <f t="shared" si="5011"/>
        <v>2402</v>
      </c>
      <c r="AN319" s="120">
        <f t="shared" si="5011"/>
        <v>354</v>
      </c>
      <c r="AO319" s="122">
        <f t="shared" si="5011"/>
        <v>1211</v>
      </c>
      <c r="AP319" s="121">
        <f t="shared" ref="AP319:AY320" si="5012">SUMIF($A$9:$A$32,$AE319,L$319:L$342)</f>
        <v>838</v>
      </c>
      <c r="AQ319" s="120">
        <f t="shared" si="5012"/>
        <v>4358</v>
      </c>
      <c r="AR319" s="171">
        <f t="shared" si="5012"/>
        <v>2860</v>
      </c>
      <c r="AS319" s="173">
        <f t="shared" si="5012"/>
        <v>5183</v>
      </c>
      <c r="AT319" s="120">
        <f t="shared" si="5012"/>
        <v>2408</v>
      </c>
      <c r="AU319" s="122">
        <f t="shared" si="5012"/>
        <v>2558</v>
      </c>
      <c r="AV319" s="121">
        <f t="shared" si="5012"/>
        <v>3367</v>
      </c>
      <c r="AW319" s="172">
        <f t="shared" si="5012"/>
        <v>2425</v>
      </c>
      <c r="AX319" s="120">
        <f t="shared" si="5012"/>
        <v>360</v>
      </c>
      <c r="AY319" s="122">
        <f t="shared" si="5012"/>
        <v>2031</v>
      </c>
      <c r="AZ319" s="121">
        <f t="shared" ref="AZ319:BE320" si="5013">SUMIF($A$9:$A$32,$AE319,V$319:V$342)</f>
        <v>1163</v>
      </c>
      <c r="BA319" s="172">
        <f t="shared" si="5013"/>
        <v>4134</v>
      </c>
      <c r="BB319" s="120">
        <f t="shared" si="5013"/>
        <v>2403</v>
      </c>
      <c r="BC319" s="122">
        <f t="shared" si="5013"/>
        <v>2410</v>
      </c>
      <c r="BD319" s="21">
        <f t="shared" si="5013"/>
        <v>5393</v>
      </c>
      <c r="BE319" s="176">
        <f t="shared" si="5013"/>
        <v>3317</v>
      </c>
      <c r="BF319" s="162">
        <f>AF319+AH319+AJ319+AL319+AN319+AP319+AR319+AT319+AV319+AX319+AZ319+BB319+BD319</f>
        <v>33798</v>
      </c>
      <c r="BG319" s="163">
        <f>AG319+AI319+AK319+AM319+AO319+AQ319+AS319+AU319+AW319+AY319+BA319+BC319+BE319</f>
        <v>34400</v>
      </c>
      <c r="BI319" s="119" t="s">
        <v>16</v>
      </c>
      <c r="BJ319" s="123">
        <f>B319/B343</f>
        <v>0</v>
      </c>
      <c r="BK319" s="124">
        <f t="shared" ref="BK319" si="5014">C319/C343</f>
        <v>0</v>
      </c>
      <c r="BL319" s="125">
        <f t="shared" ref="BL319" si="5015">D319/D343</f>
        <v>0</v>
      </c>
      <c r="BM319" s="126">
        <f t="shared" ref="BM319" si="5016">E319/E343</f>
        <v>0</v>
      </c>
      <c r="BN319" s="123">
        <f t="shared" ref="BN319" si="5017">F319/F343</f>
        <v>0</v>
      </c>
      <c r="BO319" s="124">
        <f t="shared" ref="BO319" si="5018">G319/G343</f>
        <v>0</v>
      </c>
      <c r="BP319" s="125">
        <f t="shared" ref="BP319" si="5019">H319/H343</f>
        <v>0</v>
      </c>
      <c r="BQ319" s="126">
        <f t="shared" ref="BQ319" si="5020">I319/I343</f>
        <v>0</v>
      </c>
      <c r="BR319" s="123">
        <f t="shared" ref="BR319" si="5021">J319/J343</f>
        <v>0</v>
      </c>
      <c r="BS319" s="124">
        <f t="shared" ref="BS319" si="5022">K319/K343</f>
        <v>0</v>
      </c>
      <c r="BT319" s="125">
        <f t="shared" ref="BT319" si="5023">L319/L343</f>
        <v>0</v>
      </c>
      <c r="BU319" s="123">
        <f t="shared" ref="BU319" si="5024">M319/M343</f>
        <v>0</v>
      </c>
      <c r="BV319" s="127">
        <f t="shared" ref="BV319" si="5025">N319/N343</f>
        <v>0</v>
      </c>
      <c r="BW319" s="128">
        <f t="shared" ref="BW319" si="5026">O319/O343</f>
        <v>0</v>
      </c>
      <c r="BX319" s="123">
        <f t="shared" ref="BX319" si="5027">P319/P343</f>
        <v>0</v>
      </c>
      <c r="BY319" s="124">
        <f t="shared" ref="BY319" si="5028">Q319/Q343</f>
        <v>0</v>
      </c>
      <c r="BZ319" s="125">
        <f t="shared" ref="BZ319" si="5029">R319/R343</f>
        <v>0</v>
      </c>
      <c r="CA319" s="126">
        <f t="shared" ref="CA319" si="5030">S319/S343</f>
        <v>0</v>
      </c>
      <c r="CB319" s="123">
        <f t="shared" ref="CB319" si="5031">T319/T343</f>
        <v>0</v>
      </c>
      <c r="CC319" s="124">
        <f t="shared" ref="CC319" si="5032">U319/U343</f>
        <v>0</v>
      </c>
      <c r="CD319" s="125">
        <f t="shared" ref="CD319" si="5033">V319/V343</f>
        <v>0</v>
      </c>
      <c r="CE319" s="126">
        <f t="shared" ref="CE319" si="5034">W319/W343</f>
        <v>0</v>
      </c>
      <c r="CF319" s="123">
        <f t="shared" ref="CF319" si="5035">X319/X343</f>
        <v>0</v>
      </c>
      <c r="CG319" s="124">
        <f t="shared" ref="CG319" si="5036">Y319/Y343</f>
        <v>0</v>
      </c>
      <c r="CH319" s="125">
        <f t="shared" ref="CH319" si="5037">Z319/Z343</f>
        <v>0</v>
      </c>
      <c r="CI319" s="123">
        <f t="shared" ref="CI319" si="5038">AA319/AA343</f>
        <v>0</v>
      </c>
      <c r="CJ319" s="129">
        <f t="shared" ref="CJ319" si="5039">AB319/AB343</f>
        <v>0</v>
      </c>
      <c r="CK319" s="130">
        <f t="shared" ref="CK319" si="5040">AC319/AC343</f>
        <v>0</v>
      </c>
    </row>
    <row r="320" spans="1:89" x14ac:dyDescent="0.25">
      <c r="A320" s="131" t="s">
        <v>17</v>
      </c>
      <c r="B320" s="180">
        <v>883</v>
      </c>
      <c r="C320" s="181">
        <v>0</v>
      </c>
      <c r="D320" s="182">
        <v>617</v>
      </c>
      <c r="E320" s="183">
        <v>5</v>
      </c>
      <c r="F320" s="180">
        <v>1016</v>
      </c>
      <c r="G320" s="184">
        <v>13</v>
      </c>
      <c r="H320" s="182">
        <v>1067</v>
      </c>
      <c r="I320" s="183">
        <v>36</v>
      </c>
      <c r="J320" s="180">
        <v>19</v>
      </c>
      <c r="K320" s="184">
        <v>35</v>
      </c>
      <c r="L320" s="182">
        <v>67</v>
      </c>
      <c r="M320" s="180">
        <v>174</v>
      </c>
      <c r="N320" s="185">
        <v>556</v>
      </c>
      <c r="O320" s="186">
        <v>342</v>
      </c>
      <c r="P320" s="180">
        <v>106</v>
      </c>
      <c r="Q320" s="184">
        <v>173</v>
      </c>
      <c r="R320" s="182">
        <v>64</v>
      </c>
      <c r="S320" s="183">
        <v>273</v>
      </c>
      <c r="T320" s="180">
        <v>5</v>
      </c>
      <c r="U320" s="184">
        <v>89</v>
      </c>
      <c r="V320" s="182">
        <v>5</v>
      </c>
      <c r="W320" s="183">
        <v>255</v>
      </c>
      <c r="X320" s="180">
        <v>5</v>
      </c>
      <c r="Y320" s="184">
        <v>100</v>
      </c>
      <c r="Z320" s="182">
        <v>30</v>
      </c>
      <c r="AA320" s="180">
        <v>81</v>
      </c>
      <c r="AB320" s="162">
        <f t="shared" si="5010"/>
        <v>4440</v>
      </c>
      <c r="AC320" s="165">
        <f t="shared" ref="AC320:AC342" si="5041">SUM(C320,E320,G320,I320,K320,M320,O320,Q320,S320,U320,W320,Y320,AA320)</f>
        <v>1576</v>
      </c>
      <c r="AE320" s="256" t="str">
        <f>$AE$10</f>
        <v>08:00 - 08:59</v>
      </c>
      <c r="AF320" s="120">
        <f t="shared" si="5011"/>
        <v>4397</v>
      </c>
      <c r="AG320" s="181">
        <f t="shared" si="5011"/>
        <v>1241</v>
      </c>
      <c r="AH320" s="182">
        <f t="shared" si="5011"/>
        <v>1854</v>
      </c>
      <c r="AI320" s="183">
        <f t="shared" si="5011"/>
        <v>1269</v>
      </c>
      <c r="AJ320" s="180">
        <f t="shared" si="5011"/>
        <v>2612</v>
      </c>
      <c r="AK320" s="184">
        <f t="shared" si="5011"/>
        <v>1125</v>
      </c>
      <c r="AL320" s="182">
        <f t="shared" si="5011"/>
        <v>3387</v>
      </c>
      <c r="AM320" s="183">
        <f t="shared" si="5011"/>
        <v>2440</v>
      </c>
      <c r="AN320" s="180">
        <f t="shared" si="5011"/>
        <v>307</v>
      </c>
      <c r="AO320" s="184">
        <f t="shared" si="5011"/>
        <v>1071</v>
      </c>
      <c r="AP320" s="182">
        <f t="shared" si="5012"/>
        <v>776</v>
      </c>
      <c r="AQ320" s="180">
        <f t="shared" si="5012"/>
        <v>4168</v>
      </c>
      <c r="AR320" s="185">
        <f t="shared" si="5012"/>
        <v>2060</v>
      </c>
      <c r="AS320" s="186">
        <f t="shared" si="5012"/>
        <v>4826</v>
      </c>
      <c r="AT320" s="180">
        <f t="shared" si="5012"/>
        <v>1991</v>
      </c>
      <c r="AU320" s="184">
        <f t="shared" si="5012"/>
        <v>2059</v>
      </c>
      <c r="AV320" s="182">
        <f t="shared" si="5012"/>
        <v>2809</v>
      </c>
      <c r="AW320" s="183">
        <f t="shared" si="5012"/>
        <v>2022</v>
      </c>
      <c r="AX320" s="180">
        <f t="shared" si="5012"/>
        <v>245</v>
      </c>
      <c r="AY320" s="184">
        <f t="shared" si="5012"/>
        <v>1669</v>
      </c>
      <c r="AZ320" s="182">
        <f t="shared" si="5013"/>
        <v>948</v>
      </c>
      <c r="BA320" s="183">
        <f t="shared" si="5013"/>
        <v>3554</v>
      </c>
      <c r="BB320" s="180">
        <f t="shared" si="5013"/>
        <v>2201</v>
      </c>
      <c r="BC320" s="184">
        <f t="shared" si="5013"/>
        <v>2141</v>
      </c>
      <c r="BD320" s="182">
        <f t="shared" si="5013"/>
        <v>5018</v>
      </c>
      <c r="BE320" s="180">
        <f t="shared" si="5013"/>
        <v>3294</v>
      </c>
      <c r="BF320" s="164">
        <f>SUM(AF320,AH320,AJ320,AL320,AN320,AP320,AR320,AT320,AV320,AX320,AZ320,BB320,BD320)</f>
        <v>28605</v>
      </c>
      <c r="BG320" s="165">
        <f>SUM(AG320,AI320,AK320,AM320,AO320,AQ320,AS320,AU320,AW320,AY320,BA320,BC320,BE320)</f>
        <v>30879</v>
      </c>
      <c r="BI320" s="131" t="s">
        <v>17</v>
      </c>
      <c r="BJ320" s="123" t="e">
        <f>#REF!/B343</f>
        <v>#REF!</v>
      </c>
      <c r="BK320" s="124">
        <f t="shared" ref="BK320" si="5042">C320/C343</f>
        <v>0</v>
      </c>
      <c r="BL320" s="125">
        <f t="shared" ref="BL320" si="5043">D320/D343</f>
        <v>2.561866799534961E-2</v>
      </c>
      <c r="BM320" s="126">
        <f t="shared" ref="BM320" si="5044">E320/E343</f>
        <v>2.4125452352231604E-4</v>
      </c>
      <c r="BN320" s="123">
        <f t="shared" ref="BN320" si="5045">F320/F343</f>
        <v>3.3507024602598773E-2</v>
      </c>
      <c r="BO320" s="124">
        <f t="shared" ref="BO320" si="5046">G320/G343</f>
        <v>5.3861451773284724E-4</v>
      </c>
      <c r="BP320" s="125">
        <f t="shared" ref="BP320" si="5047">H320/H343</f>
        <v>2.2040900640363563E-2</v>
      </c>
      <c r="BQ320" s="126">
        <f t="shared" ref="BQ320" si="5048">I320/I343</f>
        <v>7.0454234103763428E-4</v>
      </c>
      <c r="BR320" s="123">
        <f t="shared" ref="BR320" si="5049">J320/J343</f>
        <v>2.1257552025061533E-3</v>
      </c>
      <c r="BS320" s="124">
        <f t="shared" ref="BS320" si="5050">K320/K343</f>
        <v>3.6439354502863092E-3</v>
      </c>
      <c r="BT320" s="125">
        <f t="shared" ref="BT320" si="5051">L320/L343</f>
        <v>2.4338854984016275E-3</v>
      </c>
      <c r="BU320" s="123">
        <f t="shared" ref="BU320" si="5052">M320/M343</f>
        <v>5.3370958836881175E-3</v>
      </c>
      <c r="BV320" s="127">
        <f t="shared" ref="BV320" si="5053">N320/N343</f>
        <v>1.1986116799965507E-2</v>
      </c>
      <c r="BW320" s="128">
        <f t="shared" ref="BW320" si="5054">O320/O343</f>
        <v>6.679948435485761E-3</v>
      </c>
      <c r="BX320" s="123">
        <f t="shared" ref="BX320" si="5055">P320/P343</f>
        <v>4.1045498547918682E-3</v>
      </c>
      <c r="BY320" s="124">
        <f t="shared" ref="BY320" si="5056">Q320/Q343</f>
        <v>6.2109571336253317E-3</v>
      </c>
      <c r="BZ320" s="125">
        <f t="shared" ref="BZ320" si="5057">R320/R343</f>
        <v>1.8664333624963546E-3</v>
      </c>
      <c r="CA320" s="126">
        <f t="shared" ref="CA320" si="5058">S320/S343</f>
        <v>7.4858098659135158E-3</v>
      </c>
      <c r="CB320" s="123">
        <f t="shared" ref="CB320" si="5059">T320/T343</f>
        <v>4.8202063048298466E-4</v>
      </c>
      <c r="CC320" s="124">
        <f t="shared" ref="CC320" si="5060">U320/U343</f>
        <v>7.7310632383599722E-3</v>
      </c>
      <c r="CD320" s="125">
        <f t="shared" ref="CD320" si="5061">V320/V343</f>
        <v>1.5676929830062079E-4</v>
      </c>
      <c r="CE320" s="126">
        <f t="shared" ref="CE320" si="5062">W320/W343</f>
        <v>6.0120240480961923E-3</v>
      </c>
      <c r="CF320" s="123">
        <f t="shared" ref="CF320" si="5063">X320/X343</f>
        <v>1.6936521915859358E-4</v>
      </c>
      <c r="CG320" s="124">
        <f t="shared" ref="CG320" si="5064">Y320/Y343</f>
        <v>5.4309455276163581E-3</v>
      </c>
      <c r="CH320" s="125">
        <f t="shared" ref="CH320" si="5065">Z320/Z343</f>
        <v>4.8342652722497057E-4</v>
      </c>
      <c r="CI320" s="123">
        <f t="shared" ref="CI320" si="5066">AA320/AA343</f>
        <v>1.3280647964453772E-3</v>
      </c>
      <c r="CJ320" s="129">
        <f t="shared" ref="CJ320" si="5067">AB320/AB343</f>
        <v>1.041087796059342E-2</v>
      </c>
      <c r="CK320" s="130">
        <f t="shared" ref="CK320" si="5068">AC320/AC343</f>
        <v>3.704844271948734E-3</v>
      </c>
    </row>
    <row r="321" spans="1:89" ht="13.8" thickBot="1" x14ac:dyDescent="0.3">
      <c r="A321" s="139" t="s">
        <v>18</v>
      </c>
      <c r="B321" s="187">
        <v>2865</v>
      </c>
      <c r="C321" s="188">
        <v>472</v>
      </c>
      <c r="D321" s="189">
        <v>1579</v>
      </c>
      <c r="E321" s="190">
        <v>438</v>
      </c>
      <c r="F321" s="187">
        <v>2815</v>
      </c>
      <c r="G321" s="191">
        <v>437</v>
      </c>
      <c r="H321" s="189">
        <v>2712</v>
      </c>
      <c r="I321" s="190">
        <v>884</v>
      </c>
      <c r="J321" s="187">
        <v>106</v>
      </c>
      <c r="K321" s="191">
        <v>417</v>
      </c>
      <c r="L321" s="189">
        <v>402</v>
      </c>
      <c r="M321" s="187">
        <v>1642</v>
      </c>
      <c r="N321" s="192">
        <v>2050</v>
      </c>
      <c r="O321" s="193">
        <v>2485</v>
      </c>
      <c r="P321" s="187">
        <v>859</v>
      </c>
      <c r="Q321" s="191">
        <v>1165</v>
      </c>
      <c r="R321" s="189">
        <v>1620</v>
      </c>
      <c r="S321" s="190">
        <v>1319</v>
      </c>
      <c r="T321" s="187">
        <v>109</v>
      </c>
      <c r="U321" s="191">
        <v>632</v>
      </c>
      <c r="V321" s="189">
        <v>605</v>
      </c>
      <c r="W321" s="190">
        <v>1581</v>
      </c>
      <c r="X321" s="187">
        <v>1411</v>
      </c>
      <c r="Y321" s="191">
        <v>1014</v>
      </c>
      <c r="Z321" s="189">
        <v>3472</v>
      </c>
      <c r="AA321" s="187">
        <v>2261</v>
      </c>
      <c r="AB321" s="162">
        <f t="shared" si="5010"/>
        <v>20605</v>
      </c>
      <c r="AC321" s="165">
        <f t="shared" si="5041"/>
        <v>14747</v>
      </c>
      <c r="AE321" s="254"/>
      <c r="AF321" s="120"/>
      <c r="AG321" s="188"/>
      <c r="AH321" s="189"/>
      <c r="AI321" s="190"/>
      <c r="AJ321" s="187"/>
      <c r="AK321" s="191"/>
      <c r="AL321" s="189"/>
      <c r="AM321" s="190"/>
      <c r="AN321" s="187"/>
      <c r="AO321" s="191"/>
      <c r="AP321" s="189"/>
      <c r="AQ321" s="187"/>
      <c r="AR321" s="192"/>
      <c r="AS321" s="193"/>
      <c r="AT321" s="187"/>
      <c r="AU321" s="191"/>
      <c r="AV321" s="189"/>
      <c r="AW321" s="190"/>
      <c r="AX321" s="187"/>
      <c r="AY321" s="191"/>
      <c r="AZ321" s="189"/>
      <c r="BA321" s="190"/>
      <c r="BB321" s="187"/>
      <c r="BC321" s="191"/>
      <c r="BD321" s="189"/>
      <c r="BE321" s="187"/>
      <c r="BF321" s="164"/>
      <c r="BG321" s="165"/>
      <c r="BI321" s="139" t="s">
        <v>18</v>
      </c>
      <c r="BJ321" s="123">
        <f>B320/B343</f>
        <v>1.8848592225756185E-2</v>
      </c>
      <c r="BK321" s="124">
        <f t="shared" ref="BK321" si="5069">C321/C343</f>
        <v>1.2300635880329407E-2</v>
      </c>
      <c r="BL321" s="125">
        <f t="shared" ref="BL321" si="5070">D321/D343</f>
        <v>6.5562198970270713E-2</v>
      </c>
      <c r="BM321" s="126">
        <f t="shared" ref="BM321" si="5071">E321/E343</f>
        <v>2.1133896260554886E-2</v>
      </c>
      <c r="BN321" s="123">
        <f t="shared" ref="BN321" si="5072">F321/F343</f>
        <v>9.2836884110546802E-2</v>
      </c>
      <c r="BO321" s="124">
        <f t="shared" ref="BO321" si="5073">G321/G343</f>
        <v>1.8105734173019555E-2</v>
      </c>
      <c r="BP321" s="125">
        <f t="shared" ref="BP321" si="5074">H321/H343</f>
        <v>5.6021483164635406E-2</v>
      </c>
      <c r="BQ321" s="126">
        <f t="shared" ref="BQ321" si="5075">I321/I343</f>
        <v>1.7300428596590797E-2</v>
      </c>
      <c r="BR321" s="123">
        <f t="shared" ref="BR321" si="5076">J321/J343</f>
        <v>1.1859476392929067E-2</v>
      </c>
      <c r="BS321" s="124">
        <f t="shared" ref="BS321" si="5077">K321/K343</f>
        <v>4.3414888079125455E-2</v>
      </c>
      <c r="BT321" s="125">
        <f t="shared" ref="BT321" si="5078">L321/L343</f>
        <v>1.4603312990409765E-2</v>
      </c>
      <c r="BU321" s="123">
        <f t="shared" ref="BU321" si="5079">M321/M343</f>
        <v>5.0365008281700506E-2</v>
      </c>
      <c r="BV321" s="127">
        <f t="shared" ref="BV321" si="5080">N321/N343</f>
        <v>4.419341625886563E-2</v>
      </c>
      <c r="BW321" s="128">
        <f t="shared" ref="BW321" si="5081">O321/O343</f>
        <v>4.8537052228602683E-2</v>
      </c>
      <c r="BX321" s="123">
        <f t="shared" ref="BX321" si="5082">P321/P343</f>
        <v>3.3262342691190709E-2</v>
      </c>
      <c r="BY321" s="124">
        <f t="shared" ref="BY321" si="5083">Q321/Q343</f>
        <v>4.1825231564586771E-2</v>
      </c>
      <c r="BZ321" s="125">
        <f t="shared" ref="BZ321" si="5084">R321/R343</f>
        <v>4.7244094488188976E-2</v>
      </c>
      <c r="CA321" s="126">
        <f t="shared" ref="CA321" si="5085">S321/S343</f>
        <v>3.6167704077435629E-2</v>
      </c>
      <c r="CB321" s="123">
        <f t="shared" ref="CB321" si="5086">T321/T343</f>
        <v>1.0508049744529065E-2</v>
      </c>
      <c r="CC321" s="124">
        <f t="shared" ref="CC321" si="5087">U321/U343</f>
        <v>5.4899235580264071E-2</v>
      </c>
      <c r="CD321" s="125">
        <f t="shared" ref="CD321" si="5088">V321/V343</f>
        <v>1.8969085094375119E-2</v>
      </c>
      <c r="CE321" s="126">
        <f t="shared" ref="CE321" si="5089">W321/W343</f>
        <v>3.7274549098196393E-2</v>
      </c>
      <c r="CF321" s="123">
        <f t="shared" ref="CF321" si="5090">X321/X343</f>
        <v>4.779486484655511E-2</v>
      </c>
      <c r="CG321" s="124">
        <f t="shared" ref="CG321" si="5091">Y321/Y343</f>
        <v>5.5069787650029872E-2</v>
      </c>
      <c r="CH321" s="125">
        <f t="shared" ref="CH321" si="5092">Z321/Z343</f>
        <v>5.5948563417503261E-2</v>
      </c>
      <c r="CI321" s="123">
        <f t="shared" ref="CI321" si="5093">AA321/AA343</f>
        <v>3.7071043268678987E-2</v>
      </c>
      <c r="CJ321" s="129">
        <f t="shared" ref="CJ321" si="5094">AB321/AB343</f>
        <v>4.8314446031087255E-2</v>
      </c>
      <c r="CK321" s="130">
        <f t="shared" ref="CK321" si="5095">AC321/AC343</f>
        <v>3.4667092943164959E-2</v>
      </c>
    </row>
    <row r="322" spans="1:89" ht="14.4" thickTop="1" thickBot="1" x14ac:dyDescent="0.3">
      <c r="A322" s="131" t="s">
        <v>19</v>
      </c>
      <c r="B322" s="180">
        <v>5195</v>
      </c>
      <c r="C322" s="181">
        <v>1579</v>
      </c>
      <c r="D322" s="182">
        <v>2373</v>
      </c>
      <c r="E322" s="183">
        <v>1291</v>
      </c>
      <c r="F322" s="180">
        <v>3287</v>
      </c>
      <c r="G322" s="184">
        <v>1160</v>
      </c>
      <c r="H322" s="182">
        <v>3991</v>
      </c>
      <c r="I322" s="183">
        <v>2168</v>
      </c>
      <c r="J322" s="180">
        <v>264</v>
      </c>
      <c r="K322" s="184">
        <v>995</v>
      </c>
      <c r="L322" s="182">
        <v>723</v>
      </c>
      <c r="M322" s="180">
        <v>2828</v>
      </c>
      <c r="N322" s="185">
        <v>2778</v>
      </c>
      <c r="O322" s="186">
        <v>4149</v>
      </c>
      <c r="P322" s="180">
        <v>1835</v>
      </c>
      <c r="Q322" s="184">
        <v>1954</v>
      </c>
      <c r="R322" s="182">
        <v>2623</v>
      </c>
      <c r="S322" s="183">
        <v>2242</v>
      </c>
      <c r="T322" s="180">
        <v>298</v>
      </c>
      <c r="U322" s="184">
        <v>1703</v>
      </c>
      <c r="V322" s="182">
        <v>895</v>
      </c>
      <c r="W322" s="183">
        <v>3814</v>
      </c>
      <c r="X322" s="180">
        <v>1984</v>
      </c>
      <c r="Y322" s="184">
        <v>1994</v>
      </c>
      <c r="Z322" s="182">
        <v>4777</v>
      </c>
      <c r="AA322" s="180">
        <v>3415</v>
      </c>
      <c r="AB322" s="162">
        <f t="shared" si="5010"/>
        <v>31023</v>
      </c>
      <c r="AC322" s="165">
        <f t="shared" si="5041"/>
        <v>29292</v>
      </c>
      <c r="AE322" s="251" t="s">
        <v>13</v>
      </c>
      <c r="AF322" s="14">
        <f t="shared" ref="AF322:BG322" si="5096">SUM(AF319:AF321)</f>
        <v>9577</v>
      </c>
      <c r="AG322" s="1">
        <f t="shared" si="5096"/>
        <v>2611</v>
      </c>
      <c r="AH322" s="14">
        <f t="shared" si="5096"/>
        <v>3987</v>
      </c>
      <c r="AI322" s="1">
        <f t="shared" si="5096"/>
        <v>2951</v>
      </c>
      <c r="AJ322" s="14">
        <f t="shared" si="5096"/>
        <v>5954</v>
      </c>
      <c r="AK322" s="1">
        <f t="shared" si="5096"/>
        <v>2444</v>
      </c>
      <c r="AL322" s="14">
        <f t="shared" si="5096"/>
        <v>7384</v>
      </c>
      <c r="AM322" s="1">
        <f t="shared" si="5096"/>
        <v>4842</v>
      </c>
      <c r="AN322" s="14">
        <f t="shared" si="5096"/>
        <v>661</v>
      </c>
      <c r="AO322" s="1">
        <f t="shared" si="5096"/>
        <v>2282</v>
      </c>
      <c r="AP322" s="14">
        <f t="shared" si="5096"/>
        <v>1614</v>
      </c>
      <c r="AQ322" s="1">
        <f t="shared" si="5096"/>
        <v>8526</v>
      </c>
      <c r="AR322" s="14">
        <f t="shared" si="5096"/>
        <v>4920</v>
      </c>
      <c r="AS322" s="1">
        <f t="shared" si="5096"/>
        <v>10009</v>
      </c>
      <c r="AT322" s="14">
        <f t="shared" si="5096"/>
        <v>4399</v>
      </c>
      <c r="AU322" s="1">
        <f t="shared" si="5096"/>
        <v>4617</v>
      </c>
      <c r="AV322" s="14">
        <f t="shared" si="5096"/>
        <v>6176</v>
      </c>
      <c r="AW322" s="1">
        <f t="shared" si="5096"/>
        <v>4447</v>
      </c>
      <c r="AX322" s="14">
        <f t="shared" si="5096"/>
        <v>605</v>
      </c>
      <c r="AY322" s="1">
        <f t="shared" si="5096"/>
        <v>3700</v>
      </c>
      <c r="AZ322" s="14">
        <f t="shared" si="5096"/>
        <v>2111</v>
      </c>
      <c r="BA322" s="1">
        <f t="shared" si="5096"/>
        <v>7688</v>
      </c>
      <c r="BB322" s="14">
        <f t="shared" si="5096"/>
        <v>4604</v>
      </c>
      <c r="BC322" s="1">
        <f t="shared" si="5096"/>
        <v>4551</v>
      </c>
      <c r="BD322" s="14">
        <f t="shared" si="5096"/>
        <v>10411</v>
      </c>
      <c r="BE322" s="1">
        <f t="shared" si="5096"/>
        <v>6611</v>
      </c>
      <c r="BF322" s="166">
        <f t="shared" si="5096"/>
        <v>62403</v>
      </c>
      <c r="BG322" s="167">
        <f t="shared" si="5096"/>
        <v>65279</v>
      </c>
      <c r="BI322" s="131" t="s">
        <v>19</v>
      </c>
      <c r="BJ322" s="123">
        <f>B322/B343</f>
        <v>0.11089290669626657</v>
      </c>
      <c r="BK322" s="124">
        <f t="shared" ref="BK322" si="5097">C322/C343</f>
        <v>4.1149796726779944E-2</v>
      </c>
      <c r="BL322" s="125">
        <f t="shared" ref="BL322" si="5098">D322/D343</f>
        <v>9.8530144494270055E-2</v>
      </c>
      <c r="BM322" s="126">
        <f t="shared" ref="BM322" si="5099">E322/E343</f>
        <v>6.2291917973462001E-2</v>
      </c>
      <c r="BN322" s="123">
        <f t="shared" ref="BN322" si="5100">F322/F343</f>
        <v>0.10840313963458875</v>
      </c>
      <c r="BO322" s="124">
        <f t="shared" ref="BO322" si="5101">G322/G343</f>
        <v>4.8060987736161749E-2</v>
      </c>
      <c r="BP322" s="125">
        <f t="shared" ref="BP322" si="5102">H322/H343</f>
        <v>8.2441644288370169E-2</v>
      </c>
      <c r="BQ322" s="126">
        <f t="shared" ref="BQ322" si="5103">I322/I343</f>
        <v>4.2429105426933088E-2</v>
      </c>
      <c r="BR322" s="123">
        <f t="shared" ref="BR322" si="5104">J322/J343</f>
        <v>2.9536809129559187E-2</v>
      </c>
      <c r="BS322" s="124">
        <f t="shared" ref="BS322" si="5105">K322/K343</f>
        <v>0.10359187922956793</v>
      </c>
      <c r="BT322" s="125">
        <f t="shared" ref="BT322" si="5106">L322/L343</f>
        <v>2.6264167393199651E-2</v>
      </c>
      <c r="BU322" s="123">
        <f t="shared" ref="BU322" si="5107">M322/M343</f>
        <v>8.6743144592356297E-2</v>
      </c>
      <c r="BV322" s="127">
        <f t="shared" ref="BV322" si="5108">N322/N343</f>
        <v>5.9887468471770108E-2</v>
      </c>
      <c r="BW322" s="128">
        <f t="shared" ref="BW322" si="5109">O322/O343</f>
        <v>8.1038321809445688E-2</v>
      </c>
      <c r="BX322" s="123">
        <f t="shared" ref="BX322" si="5110">P322/P343</f>
        <v>7.1055179090029036E-2</v>
      </c>
      <c r="BY322" s="124">
        <f t="shared" ref="BY322" si="5111">Q322/Q343</f>
        <v>7.0151504272276871E-2</v>
      </c>
      <c r="BZ322" s="125">
        <f t="shared" ref="BZ322" si="5112">R322/R343</f>
        <v>7.6494604841061534E-2</v>
      </c>
      <c r="CA322" s="126">
        <f t="shared" ref="CA322" si="5113">S322/S343</f>
        <v>6.1476870766952754E-2</v>
      </c>
      <c r="CB322" s="123">
        <f t="shared" ref="CB322" si="5114">T322/T343</f>
        <v>2.8728429576785886E-2</v>
      </c>
      <c r="CC322" s="124">
        <f t="shared" ref="CC322" si="5115">U322/U343</f>
        <v>0.14793259207783183</v>
      </c>
      <c r="CD322" s="125">
        <f t="shared" ref="CD322" si="5116">V322/V343</f>
        <v>2.8061704395811123E-2</v>
      </c>
      <c r="CE322" s="126">
        <f t="shared" ref="CE322" si="5117">W322/W343</f>
        <v>8.9921018507603437E-2</v>
      </c>
      <c r="CF322" s="123">
        <f t="shared" ref="CF322" si="5118">X322/X343</f>
        <v>6.7204118962129938E-2</v>
      </c>
      <c r="CG322" s="124">
        <f t="shared" ref="CG322" si="5119">Y322/Y343</f>
        <v>0.10829305382067018</v>
      </c>
      <c r="CH322" s="125">
        <f t="shared" ref="CH322" si="5120">Z322/Z343</f>
        <v>7.6977617351789485E-2</v>
      </c>
      <c r="CI322" s="123">
        <f t="shared" ref="CI322" si="5121">AA322/AA343</f>
        <v>5.5991867652604485E-2</v>
      </c>
      <c r="CJ322" s="129">
        <f t="shared" ref="CJ322" si="5122">AB322/AB343</f>
        <v>7.2742492561146316E-2</v>
      </c>
      <c r="CK322" s="130">
        <f t="shared" ref="CK322" si="5123">AC322/AC343</f>
        <v>6.8859326404773047E-2</v>
      </c>
    </row>
    <row r="323" spans="1:89" ht="13.8" thickTop="1" x14ac:dyDescent="0.25">
      <c r="A323" s="139" t="s">
        <v>20</v>
      </c>
      <c r="B323" s="266">
        <v>5180</v>
      </c>
      <c r="C323" s="267">
        <v>1370</v>
      </c>
      <c r="D323" s="268">
        <v>2133</v>
      </c>
      <c r="E323" s="269">
        <v>1682</v>
      </c>
      <c r="F323" s="266">
        <v>3342</v>
      </c>
      <c r="G323" s="270">
        <v>1319</v>
      </c>
      <c r="H323" s="268">
        <v>3997</v>
      </c>
      <c r="I323" s="269">
        <v>2402</v>
      </c>
      <c r="J323" s="266">
        <v>354</v>
      </c>
      <c r="K323" s="270">
        <v>1211</v>
      </c>
      <c r="L323" s="268">
        <v>838</v>
      </c>
      <c r="M323" s="266">
        <v>4358</v>
      </c>
      <c r="N323" s="271">
        <v>2860</v>
      </c>
      <c r="O323" s="272">
        <v>5183</v>
      </c>
      <c r="P323" s="266">
        <v>2408</v>
      </c>
      <c r="Q323" s="270">
        <v>2558</v>
      </c>
      <c r="R323" s="268">
        <v>3367</v>
      </c>
      <c r="S323" s="269">
        <v>2425</v>
      </c>
      <c r="T323" s="266">
        <v>360</v>
      </c>
      <c r="U323" s="270">
        <v>2031</v>
      </c>
      <c r="V323" s="268">
        <v>1163</v>
      </c>
      <c r="W323" s="269">
        <v>4134</v>
      </c>
      <c r="X323" s="266">
        <v>2403</v>
      </c>
      <c r="Y323" s="270">
        <v>2410</v>
      </c>
      <c r="Z323" s="268">
        <v>5393</v>
      </c>
      <c r="AA323" s="266">
        <v>3317</v>
      </c>
      <c r="AB323" s="162">
        <f t="shared" si="5010"/>
        <v>33798</v>
      </c>
      <c r="AC323" s="165">
        <f t="shared" si="5041"/>
        <v>34400</v>
      </c>
      <c r="BI323" s="139" t="s">
        <v>20</v>
      </c>
      <c r="BJ323" s="123">
        <f>B323/B343</f>
        <v>0.11057271543535338</v>
      </c>
      <c r="BK323" s="124">
        <f t="shared" ref="BK323" si="5124">C323/C343</f>
        <v>3.5703116856040863E-2</v>
      </c>
      <c r="BL323" s="125">
        <f t="shared" ref="BL323" si="5125">D323/D343</f>
        <v>8.856502242152467E-2</v>
      </c>
      <c r="BM323" s="126">
        <f t="shared" ref="BM323" si="5126">E323/E343</f>
        <v>8.1158021712907119E-2</v>
      </c>
      <c r="BN323" s="123">
        <f t="shared" ref="BN323" si="5127">F323/F343</f>
        <v>0.11021700415539872</v>
      </c>
      <c r="BO323" s="124">
        <f t="shared" ref="BO323" si="5128">G323/G343</f>
        <v>5.4648657606894267E-2</v>
      </c>
      <c r="BP323" s="125">
        <f t="shared" ref="BP323" si="5129">H323/H343</f>
        <v>8.2565585622805207E-2</v>
      </c>
      <c r="BQ323" s="126">
        <f t="shared" ref="BQ323" si="5130">I323/I343</f>
        <v>4.7008630643677711E-2</v>
      </c>
      <c r="BR323" s="123">
        <f t="shared" ref="BR323" si="5131">J323/J343</f>
        <v>3.9606175878272545E-2</v>
      </c>
      <c r="BS323" s="124">
        <f t="shared" ref="BS323" si="5132">K323/K343</f>
        <v>0.12608016657990631</v>
      </c>
      <c r="BT323" s="125">
        <f t="shared" ref="BT323" si="5133">L323/L343</f>
        <v>3.0441732054635282E-2</v>
      </c>
      <c r="BU323" s="123">
        <f t="shared" ref="BU323" si="5134">M323/M343</f>
        <v>0.13367278081099318</v>
      </c>
      <c r="BV323" s="127">
        <f t="shared" ref="BV323" si="5135">N323/N343</f>
        <v>6.1655205122124732E-2</v>
      </c>
      <c r="BW323" s="128">
        <f t="shared" ref="BW323" si="5136">O323/O343</f>
        <v>0.10123442321965702</v>
      </c>
      <c r="BX323" s="123">
        <f t="shared" ref="BX323" si="5137">P323/P343</f>
        <v>9.3242981606969991E-2</v>
      </c>
      <c r="BY323" s="124">
        <f t="shared" ref="BY323" si="5138">Q323/Q343</f>
        <v>9.1836002010483239E-2</v>
      </c>
      <c r="BZ323" s="125">
        <f t="shared" ref="BZ323" si="5139">R323/R343</f>
        <v>9.819189268008166E-2</v>
      </c>
      <c r="CA323" s="126">
        <f t="shared" ref="CA323" si="5140">S323/S343</f>
        <v>6.6494831226521153E-2</v>
      </c>
      <c r="CB323" s="123">
        <f t="shared" ref="CB323" si="5141">T323/T343</f>
        <v>3.4705485394774895E-2</v>
      </c>
      <c r="CC323" s="124">
        <f t="shared" ref="CC323" si="5142">U323/U343</f>
        <v>0.17642460041695621</v>
      </c>
      <c r="CD323" s="125">
        <f t="shared" ref="CD323" si="5143">V323/V343</f>
        <v>3.6464538784724401E-2</v>
      </c>
      <c r="CE323" s="126">
        <f t="shared" ref="CE323" si="5144">W323/W343</f>
        <v>9.7465519273841797E-2</v>
      </c>
      <c r="CF323" s="123">
        <f t="shared" ref="CF323" si="5145">X323/X343</f>
        <v>8.1396924327620079E-2</v>
      </c>
      <c r="CG323" s="124">
        <f t="shared" ref="CG323" si="5146">Y323/Y343</f>
        <v>0.13088578721555422</v>
      </c>
      <c r="CH323" s="125">
        <f t="shared" ref="CH323" si="5147">Z323/Z343</f>
        <v>8.6903975377475545E-2</v>
      </c>
      <c r="CI323" s="123">
        <f t="shared" ref="CI323" si="5148">AA323/AA343</f>
        <v>5.4385073207522422E-2</v>
      </c>
      <c r="CJ323" s="129">
        <f t="shared" ref="CJ323" si="5149">AB323/AB343</f>
        <v>7.9249291286517212E-2</v>
      </c>
      <c r="CK323" s="130">
        <f t="shared" ref="CK323" si="5150">AC323/AC343</f>
        <v>8.0867159235429226E-2</v>
      </c>
    </row>
    <row r="324" spans="1:89" ht="13.8" thickBot="1" x14ac:dyDescent="0.3">
      <c r="A324" s="131" t="s">
        <v>21</v>
      </c>
      <c r="B324" s="273">
        <v>4397</v>
      </c>
      <c r="C324" s="274">
        <v>1241</v>
      </c>
      <c r="D324" s="275">
        <v>1854</v>
      </c>
      <c r="E324" s="276">
        <v>1269</v>
      </c>
      <c r="F324" s="273">
        <v>2612</v>
      </c>
      <c r="G324" s="277">
        <v>1125</v>
      </c>
      <c r="H324" s="275">
        <v>3387</v>
      </c>
      <c r="I324" s="276">
        <v>2440</v>
      </c>
      <c r="J324" s="273">
        <v>307</v>
      </c>
      <c r="K324" s="277">
        <v>1071</v>
      </c>
      <c r="L324" s="275">
        <v>776</v>
      </c>
      <c r="M324" s="273">
        <v>4168</v>
      </c>
      <c r="N324" s="278">
        <v>2060</v>
      </c>
      <c r="O324" s="279">
        <v>4826</v>
      </c>
      <c r="P324" s="273">
        <v>1991</v>
      </c>
      <c r="Q324" s="277">
        <v>2059</v>
      </c>
      <c r="R324" s="275">
        <v>2809</v>
      </c>
      <c r="S324" s="276">
        <v>2022</v>
      </c>
      <c r="T324" s="273">
        <v>245</v>
      </c>
      <c r="U324" s="277">
        <v>1669</v>
      </c>
      <c r="V324" s="275">
        <v>948</v>
      </c>
      <c r="W324" s="276">
        <v>3554</v>
      </c>
      <c r="X324" s="273">
        <v>2201</v>
      </c>
      <c r="Y324" s="277">
        <v>2141</v>
      </c>
      <c r="Z324" s="275">
        <v>5018</v>
      </c>
      <c r="AA324" s="273">
        <v>3294</v>
      </c>
      <c r="AB324" s="162">
        <f t="shared" si="5010"/>
        <v>28605</v>
      </c>
      <c r="AC324" s="165">
        <f t="shared" si="5041"/>
        <v>30879</v>
      </c>
      <c r="AE324" t="s">
        <v>85</v>
      </c>
      <c r="BI324" s="131" t="s">
        <v>21</v>
      </c>
      <c r="BJ324" s="123">
        <f>B324/B343</f>
        <v>9.3858731615685101E-2</v>
      </c>
      <c r="BK324" s="124">
        <f t="shared" ref="BK324" si="5151">C324/C343</f>
        <v>3.2341290524340663E-2</v>
      </c>
      <c r="BL324" s="125">
        <f t="shared" ref="BL324" si="5152">D324/D343</f>
        <v>7.6980568011958142E-2</v>
      </c>
      <c r="BM324" s="126">
        <f t="shared" ref="BM324" si="5153">E324/E343</f>
        <v>6.1230398069963811E-2</v>
      </c>
      <c r="BN324" s="123">
        <f t="shared" ref="BN324" si="5154">F324/F343</f>
        <v>8.6142075061011805E-2</v>
      </c>
      <c r="BO324" s="124">
        <f t="shared" ref="BO324" si="5155">G324/G343</f>
        <v>4.6610871726881005E-2</v>
      </c>
      <c r="BP324" s="125">
        <f t="shared" ref="BP324" si="5156">H324/H343</f>
        <v>6.9964883288576737E-2</v>
      </c>
      <c r="BQ324" s="126">
        <f t="shared" ref="BQ324" si="5157">I324/I343</f>
        <v>4.77523142258841E-2</v>
      </c>
      <c r="BR324" s="123">
        <f t="shared" ref="BR324" si="5158">J324/J343</f>
        <v>3.4347728798388905E-2</v>
      </c>
      <c r="BS324" s="124">
        <f t="shared" ref="BS324" si="5159">K324/K343</f>
        <v>0.11150442477876106</v>
      </c>
      <c r="BT324" s="125">
        <f t="shared" ref="BT324" si="5160">L324/L343</f>
        <v>2.8189479802383028E-2</v>
      </c>
      <c r="BU324" s="123">
        <f t="shared" ref="BU324" si="5161">M324/M343</f>
        <v>0.12784491748972457</v>
      </c>
      <c r="BV324" s="127">
        <f t="shared" ref="BV324" si="5162">N324/N343</f>
        <v>4.4408993899152781E-2</v>
      </c>
      <c r="BW324" s="128">
        <f t="shared" ref="BW324" si="5163">O324/O343</f>
        <v>9.4261494589632414E-2</v>
      </c>
      <c r="BX324" s="123">
        <f t="shared" ref="BX324" si="5164">P324/P343</f>
        <v>7.7095837366892545E-2</v>
      </c>
      <c r="BY324" s="124">
        <f t="shared" ref="BY324" si="5165">Q324/Q343</f>
        <v>7.3921160336037905E-2</v>
      </c>
      <c r="BZ324" s="125">
        <f t="shared" ref="BZ324" si="5166">R324/R343</f>
        <v>8.1918926800816569E-2</v>
      </c>
      <c r="CA324" s="126">
        <f t="shared" ref="CA324" si="5167">S324/S343</f>
        <v>5.5444349995886918E-2</v>
      </c>
      <c r="CB324" s="123">
        <f t="shared" ref="CB324" si="5168">T324/T343</f>
        <v>2.3619010893666248E-2</v>
      </c>
      <c r="CC324" s="124">
        <f t="shared" ref="CC324" si="5169">U324/U343</f>
        <v>0.14497915218902016</v>
      </c>
      <c r="CD324" s="125">
        <f t="shared" ref="CD324" si="5170">V324/V343</f>
        <v>2.9723458957797703E-2</v>
      </c>
      <c r="CE324" s="126">
        <f t="shared" ref="CE324" si="5171">W324/W343</f>
        <v>8.3791111635034776E-2</v>
      </c>
      <c r="CF324" s="123">
        <f t="shared" ref="CF324" si="5172">X324/X343</f>
        <v>7.45545694736129E-2</v>
      </c>
      <c r="CG324" s="124">
        <f t="shared" ref="CG324" si="5173">Y324/Y343</f>
        <v>0.11627654374626623</v>
      </c>
      <c r="CH324" s="125">
        <f t="shared" ref="CH324" si="5174">Z324/Z343</f>
        <v>8.0861143787163414E-2</v>
      </c>
      <c r="CI324" s="123">
        <f t="shared" ref="CI324" si="5175">AA324/AA343</f>
        <v>5.4007968388778672E-2</v>
      </c>
      <c r="CJ324" s="129">
        <f t="shared" ref="CJ324" si="5176">AB324/AB343</f>
        <v>6.7072784698823149E-2</v>
      </c>
      <c r="CK324" s="130">
        <f t="shared" ref="CK324" si="5177">AC324/AC343</f>
        <v>7.2590029361361011E-2</v>
      </c>
    </row>
    <row r="325" spans="1:89" ht="14.4" thickTop="1" thickBot="1" x14ac:dyDescent="0.3">
      <c r="A325" s="139" t="s">
        <v>22</v>
      </c>
      <c r="B325" s="187">
        <v>3307</v>
      </c>
      <c r="C325" s="188">
        <v>1290</v>
      </c>
      <c r="D325" s="189">
        <v>1499</v>
      </c>
      <c r="E325" s="190">
        <v>1045</v>
      </c>
      <c r="F325" s="187">
        <v>2111</v>
      </c>
      <c r="G325" s="191">
        <v>801</v>
      </c>
      <c r="H325" s="189">
        <v>3037</v>
      </c>
      <c r="I325" s="190">
        <v>2115</v>
      </c>
      <c r="J325" s="187">
        <v>298</v>
      </c>
      <c r="K325" s="191">
        <v>884</v>
      </c>
      <c r="L325" s="189">
        <v>690</v>
      </c>
      <c r="M325" s="187">
        <v>2712</v>
      </c>
      <c r="N325" s="192">
        <v>2113</v>
      </c>
      <c r="O325" s="193">
        <v>3620</v>
      </c>
      <c r="P325" s="187">
        <v>1225</v>
      </c>
      <c r="Q325" s="191">
        <v>1580</v>
      </c>
      <c r="R325" s="189">
        <v>2109</v>
      </c>
      <c r="S325" s="190">
        <v>1806</v>
      </c>
      <c r="T325" s="187">
        <v>257</v>
      </c>
      <c r="U325" s="191">
        <v>879</v>
      </c>
      <c r="V325" s="189">
        <v>848</v>
      </c>
      <c r="W325" s="190">
        <v>2924</v>
      </c>
      <c r="X325" s="187">
        <v>1587</v>
      </c>
      <c r="Y325" s="191">
        <v>1372</v>
      </c>
      <c r="Z325" s="189">
        <v>3989</v>
      </c>
      <c r="AA325" s="187">
        <v>2850</v>
      </c>
      <c r="AB325" s="162">
        <f t="shared" si="5010"/>
        <v>23070</v>
      </c>
      <c r="AC325" s="165">
        <f t="shared" si="5041"/>
        <v>23878</v>
      </c>
      <c r="AE325" s="290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39" t="s">
        <v>22</v>
      </c>
      <c r="BJ325" s="123">
        <f>B325/B343</f>
        <v>7.0591499989326956E-2</v>
      </c>
      <c r="BK325" s="124">
        <f t="shared" ref="BK325" si="5178">C325/C343</f>
        <v>3.3618263317001983E-2</v>
      </c>
      <c r="BL325" s="125">
        <f t="shared" ref="BL325" si="5179">D325/D343</f>
        <v>6.2240491612688922E-2</v>
      </c>
      <c r="BM325" s="126">
        <f t="shared" ref="BM325" si="5180">E325/E343</f>
        <v>5.0422195416164051E-2</v>
      </c>
      <c r="BN325" s="123">
        <f t="shared" ref="BN325" si="5181">F325/F343</f>
        <v>6.9619418244179138E-2</v>
      </c>
      <c r="BO325" s="124">
        <f t="shared" ref="BO325" si="5182">G325/G343</f>
        <v>3.3186940669539276E-2</v>
      </c>
      <c r="BP325" s="125">
        <f t="shared" ref="BP325" si="5183">H325/H343</f>
        <v>6.2734972113199755E-2</v>
      </c>
      <c r="BQ325" s="126">
        <f t="shared" ref="BQ325" si="5184">I325/I343</f>
        <v>4.1391862535961013E-2</v>
      </c>
      <c r="BR325" s="123">
        <f t="shared" ref="BR325" si="5185">J325/J343</f>
        <v>3.3340792123517565E-2</v>
      </c>
      <c r="BS325" s="124">
        <f t="shared" ref="BS325" si="5186">K325/K343</f>
        <v>9.2035398230088494E-2</v>
      </c>
      <c r="BT325" s="125">
        <f t="shared" ref="BT325" si="5187">L325/L343</f>
        <v>2.5065387968613774E-2</v>
      </c>
      <c r="BU325" s="123">
        <f t="shared" ref="BU325" si="5188">M325/M343</f>
        <v>8.3185080669897549E-2</v>
      </c>
      <c r="BV325" s="127">
        <f t="shared" ref="BV325" si="5189">N325/N343</f>
        <v>4.5551555392674671E-2</v>
      </c>
      <c r="BW325" s="128">
        <f t="shared" ref="BW325" si="5190">O325/O343</f>
        <v>7.070588694870894E-2</v>
      </c>
      <c r="BX325" s="123">
        <f t="shared" ref="BX325" si="5191">P325/P343</f>
        <v>4.7434656340755083E-2</v>
      </c>
      <c r="BY325" s="124">
        <f t="shared" ref="BY325" si="5192">Q325/Q343</f>
        <v>5.6724348388023267E-2</v>
      </c>
      <c r="BZ325" s="125">
        <f t="shared" ref="BZ325" si="5193">R325/R343</f>
        <v>6.1504811898512687E-2</v>
      </c>
      <c r="CA325" s="126">
        <f t="shared" ref="CA325" si="5194">S325/S343</f>
        <v>4.9521511420658644E-2</v>
      </c>
      <c r="CB325" s="123">
        <f t="shared" ref="CB325" si="5195">T325/T343</f>
        <v>2.477586040682541E-2</v>
      </c>
      <c r="CC325" s="124">
        <f t="shared" ref="CC325" si="5196">U325/U343</f>
        <v>7.6355107713690057E-2</v>
      </c>
      <c r="CD325" s="125">
        <f t="shared" ref="CD325" si="5197">V325/V343</f>
        <v>2.658807299178529E-2</v>
      </c>
      <c r="CE325" s="126">
        <f t="shared" ref="CE325" si="5198">W325/W343</f>
        <v>6.8937875751503008E-2</v>
      </c>
      <c r="CF325" s="123">
        <f t="shared" ref="CF325" si="5199">X325/X343</f>
        <v>5.3756520560937604E-2</v>
      </c>
      <c r="CG325" s="124">
        <f t="shared" ref="CG325" si="5200">Y325/Y343</f>
        <v>7.4512572638896435E-2</v>
      </c>
      <c r="CH325" s="125">
        <f t="shared" ref="CH325" si="5201">Z325/Z343</f>
        <v>6.4279613903346924E-2</v>
      </c>
      <c r="CI325" s="123">
        <f t="shared" ref="CI325" si="5202">AA325/AA343</f>
        <v>4.6728205800855863E-2</v>
      </c>
      <c r="CJ325" s="129">
        <f t="shared" ref="CJ325" si="5203">AB325/AB343</f>
        <v>5.4094359133083379E-2</v>
      </c>
      <c r="CK325" s="130">
        <f t="shared" ref="CK325" si="5204">AC325/AC343</f>
        <v>5.6132151983243575E-2</v>
      </c>
    </row>
    <row r="326" spans="1:89" ht="15" thickTop="1" thickBot="1" x14ac:dyDescent="0.35">
      <c r="A326" s="131" t="s">
        <v>23</v>
      </c>
      <c r="B326" s="180">
        <v>2478</v>
      </c>
      <c r="C326" s="181">
        <v>1479</v>
      </c>
      <c r="D326" s="182">
        <v>1330</v>
      </c>
      <c r="E326" s="183">
        <v>853</v>
      </c>
      <c r="F326" s="180">
        <v>1832</v>
      </c>
      <c r="G326" s="184">
        <v>853</v>
      </c>
      <c r="H326" s="182">
        <v>2745</v>
      </c>
      <c r="I326" s="183">
        <v>2207</v>
      </c>
      <c r="J326" s="180">
        <v>346</v>
      </c>
      <c r="K326" s="184">
        <v>867</v>
      </c>
      <c r="L326" s="182">
        <v>794</v>
      </c>
      <c r="M326" s="180">
        <v>2337</v>
      </c>
      <c r="N326" s="185">
        <v>1889</v>
      </c>
      <c r="O326" s="186">
        <v>3006</v>
      </c>
      <c r="P326" s="180">
        <v>1188</v>
      </c>
      <c r="Q326" s="184">
        <v>1086</v>
      </c>
      <c r="R326" s="182">
        <v>1972</v>
      </c>
      <c r="S326" s="183">
        <v>1460</v>
      </c>
      <c r="T326" s="180">
        <v>318</v>
      </c>
      <c r="U326" s="184">
        <v>547</v>
      </c>
      <c r="V326" s="182">
        <v>756</v>
      </c>
      <c r="W326" s="183">
        <v>3013</v>
      </c>
      <c r="X326" s="180">
        <v>1391</v>
      </c>
      <c r="Y326" s="184">
        <v>993</v>
      </c>
      <c r="Z326" s="182">
        <v>3666</v>
      </c>
      <c r="AA326" s="180">
        <v>2826</v>
      </c>
      <c r="AB326" s="162">
        <f t="shared" si="5010"/>
        <v>20705</v>
      </c>
      <c r="AC326" s="165">
        <f t="shared" si="5041"/>
        <v>21527</v>
      </c>
      <c r="AE326" s="291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68" t="s">
        <v>14</v>
      </c>
      <c r="BG326" s="169" t="s">
        <v>15</v>
      </c>
      <c r="BI326" s="131" t="s">
        <v>23</v>
      </c>
      <c r="BJ326" s="123">
        <f>B326/B343</f>
        <v>5.2895596302858242E-2</v>
      </c>
      <c r="BK326" s="124">
        <f t="shared" ref="BK326" si="5205">C326/C343</f>
        <v>3.854372980298134E-2</v>
      </c>
      <c r="BL326" s="125">
        <f t="shared" ref="BL326" si="5206">D326/D343</f>
        <v>5.5223384819797376E-2</v>
      </c>
      <c r="BM326" s="126">
        <f t="shared" ref="BM326" si="5207">E326/E343</f>
        <v>4.1158021712907118E-2</v>
      </c>
      <c r="BN326" s="123">
        <f t="shared" ref="BN326" si="5208">F326/F343</f>
        <v>6.0418178220434007E-2</v>
      </c>
      <c r="BO326" s="124">
        <f t="shared" ref="BO326" si="5209">G326/G343</f>
        <v>3.5341398740470667E-2</v>
      </c>
      <c r="BP326" s="125">
        <f t="shared" ref="BP326" si="5210">H326/H343</f>
        <v>5.6703160504028093E-2</v>
      </c>
      <c r="BQ326" s="126">
        <f t="shared" ref="BQ326" si="5211">I326/I343</f>
        <v>4.3192359629723856E-2</v>
      </c>
      <c r="BR326" s="123">
        <f t="shared" ref="BR326" si="5212">J326/J343</f>
        <v>3.8711121056164692E-2</v>
      </c>
      <c r="BS326" s="124">
        <f t="shared" ref="BS326" si="5213">K326/K343</f>
        <v>9.0265486725663716E-2</v>
      </c>
      <c r="BT326" s="125">
        <f t="shared" ref="BT326" si="5214">L326/L343</f>
        <v>2.8843359488520778E-2</v>
      </c>
      <c r="BU326" s="123">
        <f t="shared" ref="BU326" si="5215">M326/M343</f>
        <v>7.1682718851604196E-2</v>
      </c>
      <c r="BV326" s="127">
        <f t="shared" ref="BV326" si="5216">N326/N343</f>
        <v>4.0722616250242524E-2</v>
      </c>
      <c r="BW326" s="128">
        <f t="shared" ref="BW326" si="5217">O326/O343</f>
        <v>5.8713230985585375E-2</v>
      </c>
      <c r="BX326" s="123">
        <f t="shared" ref="BX326" si="5218">P326/P343</f>
        <v>4.600193610842207E-2</v>
      </c>
      <c r="BY326" s="124">
        <f t="shared" ref="BY326" si="5219">Q326/Q343</f>
        <v>3.8989014145185609E-2</v>
      </c>
      <c r="BZ326" s="125">
        <f t="shared" ref="BZ326" si="5220">R326/R343</f>
        <v>5.7509477981918924E-2</v>
      </c>
      <c r="CA326" s="126">
        <f t="shared" ref="CA326" si="5221">S326/S343</f>
        <v>4.0034001480709645E-2</v>
      </c>
      <c r="CB326" s="123">
        <f t="shared" ref="CB326" si="5222">T326/T343</f>
        <v>3.0656512098717826E-2</v>
      </c>
      <c r="CC326" s="124">
        <f t="shared" ref="CC326" si="5223">U326/U343</f>
        <v>4.7515635858234886E-2</v>
      </c>
      <c r="CD326" s="125">
        <f t="shared" ref="CD326" si="5224">V326/V343</f>
        <v>2.3703517903053865E-2</v>
      </c>
      <c r="CE326" s="126">
        <f t="shared" ref="CE326" si="5225">W326/W343</f>
        <v>7.1036190027113047E-2</v>
      </c>
      <c r="CF326" s="123">
        <f t="shared" ref="CF326" si="5226">X326/X343</f>
        <v>4.7117403969920736E-2</v>
      </c>
      <c r="CG326" s="124">
        <f t="shared" ref="CG326" si="5227">Y326/Y343</f>
        <v>5.3929289089230434E-2</v>
      </c>
      <c r="CH326" s="125">
        <f t="shared" ref="CH326" si="5228">Z326/Z343</f>
        <v>5.9074721626891404E-2</v>
      </c>
      <c r="CI326" s="123">
        <f t="shared" ref="CI326" si="5229">AA326/AA343</f>
        <v>4.6334705120427602E-2</v>
      </c>
      <c r="CJ326" s="129">
        <f t="shared" ref="CJ326" si="5230">AB326/AB343</f>
        <v>4.8548925264433954E-2</v>
      </c>
      <c r="CK326" s="130">
        <f t="shared" ref="CK326" si="5231">AC326/AC343</f>
        <v>5.0605445838985026E-2</v>
      </c>
    </row>
    <row r="327" spans="1:89" ht="13.8" thickTop="1" x14ac:dyDescent="0.25">
      <c r="A327" s="139" t="s">
        <v>24</v>
      </c>
      <c r="B327" s="194">
        <v>2172</v>
      </c>
      <c r="C327" s="188">
        <v>1426</v>
      </c>
      <c r="D327" s="189">
        <v>1121</v>
      </c>
      <c r="E327" s="190">
        <v>748</v>
      </c>
      <c r="F327" s="187">
        <v>1520</v>
      </c>
      <c r="G327" s="191">
        <v>663</v>
      </c>
      <c r="H327" s="189">
        <v>2369</v>
      </c>
      <c r="I327" s="190">
        <v>2100</v>
      </c>
      <c r="J327" s="187">
        <v>319</v>
      </c>
      <c r="K327" s="191">
        <v>685</v>
      </c>
      <c r="L327" s="189">
        <v>777</v>
      </c>
      <c r="M327" s="187">
        <v>1781</v>
      </c>
      <c r="N327" s="192">
        <v>1674</v>
      </c>
      <c r="O327" s="195">
        <v>2590</v>
      </c>
      <c r="P327" s="187">
        <v>1180</v>
      </c>
      <c r="Q327" s="191">
        <v>1027</v>
      </c>
      <c r="R327" s="189">
        <v>1768</v>
      </c>
      <c r="S327" s="190">
        <v>1391</v>
      </c>
      <c r="T327" s="187">
        <v>268</v>
      </c>
      <c r="U327" s="191">
        <v>464</v>
      </c>
      <c r="V327" s="189">
        <v>861</v>
      </c>
      <c r="W327" s="196">
        <v>2327</v>
      </c>
      <c r="X327" s="187">
        <v>1294</v>
      </c>
      <c r="Y327" s="191">
        <v>749</v>
      </c>
      <c r="Z327" s="189">
        <v>3382</v>
      </c>
      <c r="AA327" s="187">
        <v>3033</v>
      </c>
      <c r="AB327" s="162">
        <f t="shared" si="5010"/>
        <v>18705</v>
      </c>
      <c r="AC327" s="165">
        <f t="shared" si="5041"/>
        <v>18984</v>
      </c>
      <c r="AE327" s="254" t="str">
        <f>$AE$17</f>
        <v>17:00 - 17:59</v>
      </c>
      <c r="AF327" s="120">
        <f t="shared" ref="AF327:AO328" si="5232">SUMIF($A$9:$A$32,$AE327,B$319:B$342)</f>
        <v>2170</v>
      </c>
      <c r="AG327" s="177">
        <f t="shared" si="5232"/>
        <v>4396</v>
      </c>
      <c r="AH327" s="121">
        <f t="shared" si="5232"/>
        <v>1909</v>
      </c>
      <c r="AI327" s="172">
        <f t="shared" si="5232"/>
        <v>1582</v>
      </c>
      <c r="AJ327" s="120">
        <f t="shared" si="5232"/>
        <v>1601</v>
      </c>
      <c r="AK327" s="122">
        <f t="shared" si="5232"/>
        <v>2634</v>
      </c>
      <c r="AL327" s="121">
        <f t="shared" si="5232"/>
        <v>3041</v>
      </c>
      <c r="AM327" s="172">
        <f t="shared" si="5232"/>
        <v>5118</v>
      </c>
      <c r="AN327" s="120">
        <f t="shared" si="5232"/>
        <v>1335</v>
      </c>
      <c r="AO327" s="122">
        <f t="shared" si="5232"/>
        <v>384</v>
      </c>
      <c r="AP327" s="121">
        <f t="shared" ref="AP327:AY328" si="5233">SUMIF($A$9:$A$32,$AE327,L$319:L$342)</f>
        <v>3864</v>
      </c>
      <c r="AQ327" s="120">
        <f t="shared" si="5233"/>
        <v>1179</v>
      </c>
      <c r="AR327" s="171">
        <f t="shared" si="5233"/>
        <v>4525</v>
      </c>
      <c r="AS327" s="173">
        <f t="shared" si="5233"/>
        <v>2976</v>
      </c>
      <c r="AT327" s="120">
        <f t="shared" si="5233"/>
        <v>2316</v>
      </c>
      <c r="AU327" s="122">
        <f t="shared" si="5233"/>
        <v>2063</v>
      </c>
      <c r="AV327" s="121">
        <f t="shared" si="5233"/>
        <v>2446</v>
      </c>
      <c r="AW327" s="172">
        <f t="shared" si="5233"/>
        <v>3301</v>
      </c>
      <c r="AX327" s="120">
        <f t="shared" si="5233"/>
        <v>1641</v>
      </c>
      <c r="AY327" s="122">
        <f t="shared" si="5233"/>
        <v>415</v>
      </c>
      <c r="AZ327" s="121">
        <f t="shared" ref="AZ327:BE328" si="5234">SUMIF($A$9:$A$32,$AE327,V$319:V$342)</f>
        <v>3817</v>
      </c>
      <c r="BA327" s="172">
        <f t="shared" si="5234"/>
        <v>2227</v>
      </c>
      <c r="BB327" s="120">
        <f t="shared" si="5234"/>
        <v>2965</v>
      </c>
      <c r="BC327" s="122">
        <f t="shared" si="5234"/>
        <v>860</v>
      </c>
      <c r="BD327" s="21">
        <f t="shared" si="5234"/>
        <v>4174</v>
      </c>
      <c r="BE327" s="176">
        <f t="shared" si="5234"/>
        <v>5589</v>
      </c>
      <c r="BF327" s="162">
        <f>AF327+AH327+AJ327+AL327+AN327+AP327+AR327+AT327+AV327+AX327+AZ327+BB327+BD327</f>
        <v>35804</v>
      </c>
      <c r="BG327" s="163">
        <f>AG327+AI327+AK327+AM327+AO327+AQ327+AS327+AU327+AW327+AY327+BA327+BC327+BE327</f>
        <v>32724</v>
      </c>
      <c r="BI327" s="139" t="s">
        <v>24</v>
      </c>
      <c r="BJ327" s="123">
        <f>B327/B343</f>
        <v>4.6363694580229257E-2</v>
      </c>
      <c r="BK327" s="124">
        <f t="shared" ref="BK327" si="5235">C327/C343</f>
        <v>3.7162514333368084E-2</v>
      </c>
      <c r="BL327" s="125">
        <f t="shared" ref="BL327" si="5236">D327/D343</f>
        <v>4.6545424348114928E-2</v>
      </c>
      <c r="BM327" s="126">
        <f t="shared" ref="BM327" si="5237">E327/E343</f>
        <v>3.6091676718938481E-2</v>
      </c>
      <c r="BN327" s="123">
        <f t="shared" ref="BN327" si="5238">F327/F343</f>
        <v>5.0128619484202892E-2</v>
      </c>
      <c r="BO327" s="124">
        <f t="shared" ref="BO327" si="5239">G327/G343</f>
        <v>2.7469340404375209E-2</v>
      </c>
      <c r="BP327" s="125">
        <f t="shared" ref="BP327" si="5240">H327/H343</f>
        <v>4.8936170212765959E-2</v>
      </c>
      <c r="BQ327" s="126">
        <f t="shared" ref="BQ327" si="5241">I327/I343</f>
        <v>4.1098303227195335E-2</v>
      </c>
      <c r="BR327" s="123">
        <f t="shared" ref="BR327" si="5242">J327/J343</f>
        <v>3.5690311031550681E-2</v>
      </c>
      <c r="BS327" s="124">
        <f t="shared" ref="BS327" si="5243">K327/K343</f>
        <v>7.1317022384174908E-2</v>
      </c>
      <c r="BT327" s="125">
        <f t="shared" ref="BT327" si="5244">L327/L343</f>
        <v>2.8225806451612902E-2</v>
      </c>
      <c r="BU327" s="123">
        <f t="shared" ref="BU327" si="5245">M327/M343</f>
        <v>5.462855039568125E-2</v>
      </c>
      <c r="BV327" s="127">
        <f t="shared" ref="BV327" si="5246">N327/N343</f>
        <v>3.6087696984068815E-2</v>
      </c>
      <c r="BW327" s="128">
        <f t="shared" ref="BW327" si="5247">O327/O343</f>
        <v>5.0587913590374622E-2</v>
      </c>
      <c r="BX327" s="123">
        <f t="shared" ref="BX327" si="5248">P327/P343</f>
        <v>4.5692158760890611E-2</v>
      </c>
      <c r="BY327" s="124">
        <f t="shared" ref="BY327" si="5249">Q327/Q343</f>
        <v>3.6870826452215122E-2</v>
      </c>
      <c r="BZ327" s="125">
        <f t="shared" ref="BZ327" si="5250">R327/R343</f>
        <v>5.1560221638961796E-2</v>
      </c>
      <c r="CA327" s="126">
        <f t="shared" ref="CA327" si="5251">S327/S343</f>
        <v>3.8141983602511725E-2</v>
      </c>
      <c r="CB327" s="123">
        <f t="shared" ref="CB327" si="5252">T327/T343</f>
        <v>2.583630579388798E-2</v>
      </c>
      <c r="CC327" s="124">
        <f t="shared" ref="CC327" si="5253">U327/U343</f>
        <v>4.030576789437109E-2</v>
      </c>
      <c r="CD327" s="125">
        <f t="shared" ref="CD327" si="5254">V327/V343</f>
        <v>2.6995673167366903E-2</v>
      </c>
      <c r="CE327" s="126">
        <f t="shared" ref="CE327" si="5255">W327/W343</f>
        <v>5.4862666509489566E-2</v>
      </c>
      <c r="CF327" s="123">
        <f t="shared" ref="CF327" si="5256">X327/X343</f>
        <v>4.3831718718244018E-2</v>
      </c>
      <c r="CG327" s="124">
        <f t="shared" ref="CG327" si="5257">Y327/Y343</f>
        <v>4.0677782001846519E-2</v>
      </c>
      <c r="CH327" s="125">
        <f t="shared" ref="CH327" si="5258">Z327/Z343</f>
        <v>5.4498283835828353E-2</v>
      </c>
      <c r="CI327" s="123">
        <f t="shared" ref="CI327" si="5259">AA327/AA343</f>
        <v>4.9728648489121348E-2</v>
      </c>
      <c r="CJ327" s="129">
        <f t="shared" ref="CJ327" si="5260">AB327/AB343</f>
        <v>4.3859340597499984E-2</v>
      </c>
      <c r="CK327" s="130">
        <f t="shared" ref="CK327" si="5261">AC327/AC343</f>
        <v>4.4627388108296175E-2</v>
      </c>
    </row>
    <row r="328" spans="1:89" x14ac:dyDescent="0.25">
      <c r="A328" s="131" t="s">
        <v>25</v>
      </c>
      <c r="B328" s="197">
        <v>2071</v>
      </c>
      <c r="C328" s="181">
        <v>1479</v>
      </c>
      <c r="D328" s="182">
        <v>1049</v>
      </c>
      <c r="E328" s="183">
        <v>848</v>
      </c>
      <c r="F328" s="180">
        <v>1130</v>
      </c>
      <c r="G328" s="184">
        <v>853</v>
      </c>
      <c r="H328" s="182">
        <v>2372</v>
      </c>
      <c r="I328" s="183">
        <v>2144</v>
      </c>
      <c r="J328" s="180">
        <v>412</v>
      </c>
      <c r="K328" s="181">
        <v>459</v>
      </c>
      <c r="L328" s="182">
        <v>881</v>
      </c>
      <c r="M328" s="180">
        <v>1609</v>
      </c>
      <c r="N328" s="185">
        <v>1829</v>
      </c>
      <c r="O328" s="198">
        <v>2219</v>
      </c>
      <c r="P328" s="180">
        <v>1154</v>
      </c>
      <c r="Q328" s="181">
        <v>1034</v>
      </c>
      <c r="R328" s="182">
        <v>1751</v>
      </c>
      <c r="S328" s="183">
        <v>1468</v>
      </c>
      <c r="T328" s="189">
        <v>297</v>
      </c>
      <c r="U328" s="180">
        <v>433</v>
      </c>
      <c r="V328" s="182">
        <v>933</v>
      </c>
      <c r="W328" s="199">
        <v>2467</v>
      </c>
      <c r="X328" s="180">
        <v>1251</v>
      </c>
      <c r="Y328" s="184">
        <v>667</v>
      </c>
      <c r="Z328" s="182">
        <v>3320</v>
      </c>
      <c r="AA328" s="180">
        <v>2948</v>
      </c>
      <c r="AB328" s="162">
        <f t="shared" si="5010"/>
        <v>18450</v>
      </c>
      <c r="AC328" s="165">
        <f t="shared" si="5041"/>
        <v>18628</v>
      </c>
      <c r="AE328" s="256" t="str">
        <f>$AE$18</f>
        <v>18:00 - 18:59</v>
      </c>
      <c r="AF328" s="120">
        <f t="shared" si="5232"/>
        <v>2270</v>
      </c>
      <c r="AG328" s="181">
        <f t="shared" si="5232"/>
        <v>4906</v>
      </c>
      <c r="AH328" s="182">
        <f t="shared" si="5232"/>
        <v>1503</v>
      </c>
      <c r="AI328" s="183">
        <f t="shared" si="5232"/>
        <v>1690</v>
      </c>
      <c r="AJ328" s="180">
        <f t="shared" si="5232"/>
        <v>1530</v>
      </c>
      <c r="AK328" s="184">
        <f t="shared" si="5232"/>
        <v>2487</v>
      </c>
      <c r="AL328" s="182">
        <f t="shared" si="5232"/>
        <v>3100</v>
      </c>
      <c r="AM328" s="183">
        <f t="shared" si="5232"/>
        <v>5272</v>
      </c>
      <c r="AN328" s="180">
        <f t="shared" si="5232"/>
        <v>990</v>
      </c>
      <c r="AO328" s="184">
        <f t="shared" si="5232"/>
        <v>409</v>
      </c>
      <c r="AP328" s="182">
        <f t="shared" si="5233"/>
        <v>3893</v>
      </c>
      <c r="AQ328" s="180">
        <f t="shared" si="5233"/>
        <v>1090</v>
      </c>
      <c r="AR328" s="185">
        <f t="shared" si="5233"/>
        <v>4532</v>
      </c>
      <c r="AS328" s="186">
        <f t="shared" si="5233"/>
        <v>3010</v>
      </c>
      <c r="AT328" s="180">
        <f t="shared" si="5233"/>
        <v>2337</v>
      </c>
      <c r="AU328" s="184">
        <f t="shared" si="5233"/>
        <v>2378</v>
      </c>
      <c r="AV328" s="182">
        <f t="shared" si="5233"/>
        <v>2339</v>
      </c>
      <c r="AW328" s="183">
        <f t="shared" si="5233"/>
        <v>3598</v>
      </c>
      <c r="AX328" s="180">
        <f t="shared" si="5233"/>
        <v>1603</v>
      </c>
      <c r="AY328" s="184">
        <f t="shared" si="5233"/>
        <v>318</v>
      </c>
      <c r="AZ328" s="182">
        <f t="shared" si="5234"/>
        <v>3860</v>
      </c>
      <c r="BA328" s="183">
        <f t="shared" si="5234"/>
        <v>2407</v>
      </c>
      <c r="BB328" s="180">
        <f t="shared" si="5234"/>
        <v>2839</v>
      </c>
      <c r="BC328" s="184">
        <f t="shared" si="5234"/>
        <v>1044</v>
      </c>
      <c r="BD328" s="182">
        <f t="shared" si="5234"/>
        <v>3685</v>
      </c>
      <c r="BE328" s="180">
        <f t="shared" si="5234"/>
        <v>5570</v>
      </c>
      <c r="BF328" s="164">
        <f>SUM(AF328,AH328,AJ328,AL328,AN328,AP328,AR328,AT328,AV328,AX328,AZ328,BB328,BD328)</f>
        <v>34481</v>
      </c>
      <c r="BG328" s="165">
        <f>SUM(AG328,AI328,AK328,AM328,AO328,AQ328,AS328,AU328,AW328,AY328,BA328,BC328,BE328)</f>
        <v>34179</v>
      </c>
      <c r="BI328" s="131" t="s">
        <v>25</v>
      </c>
      <c r="BJ328" s="123">
        <f>B328/B343</f>
        <v>4.4207740090080473E-2</v>
      </c>
      <c r="BK328" s="124">
        <f t="shared" ref="BK328" si="5262">C328/C343</f>
        <v>3.854372980298134E-2</v>
      </c>
      <c r="BL328" s="125">
        <f t="shared" ref="BL328" si="5263">D328/D343</f>
        <v>4.3555887726291313E-2</v>
      </c>
      <c r="BM328" s="126">
        <f t="shared" ref="BM328" si="5264">E328/E343</f>
        <v>4.0916767189384799E-2</v>
      </c>
      <c r="BN328" s="123">
        <f t="shared" ref="BN328" si="5265">F328/F343</f>
        <v>3.7266671063913986E-2</v>
      </c>
      <c r="BO328" s="124">
        <f t="shared" ref="BO328" si="5266">G328/G343</f>
        <v>3.5341398740470667E-2</v>
      </c>
      <c r="BP328" s="125">
        <f t="shared" ref="BP328" si="5267">H328/H343</f>
        <v>4.8998140879983478E-2</v>
      </c>
      <c r="BQ328" s="126">
        <f t="shared" ref="BQ328" si="5268">I328/I343</f>
        <v>4.1959410532907998E-2</v>
      </c>
      <c r="BR328" s="123">
        <f t="shared" ref="BR328" si="5269">J328/J343</f>
        <v>4.6095323338554484E-2</v>
      </c>
      <c r="BS328" s="124">
        <f t="shared" ref="BS328" si="5270">K328/K343</f>
        <v>4.7787610619469026E-2</v>
      </c>
      <c r="BT328" s="125">
        <f t="shared" ref="BT328" si="5271">L328/L343</f>
        <v>3.200377797151991E-2</v>
      </c>
      <c r="BU328" s="123">
        <f t="shared" ref="BU328" si="5272">M328/M343</f>
        <v>4.9352800441690693E-2</v>
      </c>
      <c r="BV328" s="127">
        <f t="shared" ref="BV328" si="5273">N328/N343</f>
        <v>3.9429150408519631E-2</v>
      </c>
      <c r="BW328" s="128">
        <f t="shared" ref="BW328" si="5274">O328/O343</f>
        <v>4.3341536778780422E-2</v>
      </c>
      <c r="BX328" s="123">
        <f t="shared" ref="BX328" si="5275">P328/P343</f>
        <v>4.4685382381413362E-2</v>
      </c>
      <c r="BY328" s="124">
        <f t="shared" ref="BY328" si="5276">Q328/Q343</f>
        <v>3.7122136856465857E-2</v>
      </c>
      <c r="BZ328" s="125">
        <f t="shared" ref="BZ328" si="5277">R328/R343</f>
        <v>5.1064450277048701E-2</v>
      </c>
      <c r="CA328" s="126">
        <f t="shared" ref="CA328" si="5278">S328/S343</f>
        <v>4.0253365872384768E-2</v>
      </c>
      <c r="CB328" s="123">
        <f t="shared" ref="CB328" si="5279">T328/T343</f>
        <v>2.863202545068929E-2</v>
      </c>
      <c r="CC328" s="124">
        <f t="shared" ref="CC328" si="5280">U328/U343</f>
        <v>3.7612925642807507E-2</v>
      </c>
      <c r="CD328" s="125">
        <f t="shared" ref="CD328" si="5281">V328/V343</f>
        <v>2.9253151062895843E-2</v>
      </c>
      <c r="CE328" s="126">
        <f t="shared" ref="CE328" si="5282">W328/W343</f>
        <v>5.8163385594718849E-2</v>
      </c>
      <c r="CF328" s="123">
        <f t="shared" ref="CF328" si="5283">X328/X343</f>
        <v>4.2375177833480118E-2</v>
      </c>
      <c r="CG328" s="124">
        <f t="shared" ref="CG328" si="5284">Y328/Y343</f>
        <v>3.6224406669201105E-2</v>
      </c>
      <c r="CH328" s="125">
        <f t="shared" ref="CH328" si="5285">Z328/Z343</f>
        <v>5.3499202346230082E-2</v>
      </c>
      <c r="CI328" s="123">
        <f t="shared" ref="CI328" si="5286">AA328/AA343</f>
        <v>4.8335000245937926E-2</v>
      </c>
      <c r="CJ328" s="129">
        <f t="shared" ref="CJ328" si="5287">AB328/AB343</f>
        <v>4.3261418552465902E-2</v>
      </c>
      <c r="CK328" s="130">
        <f t="shared" ref="CK328" si="5288">AC328/AC343</f>
        <v>4.3790507041789987E-2</v>
      </c>
    </row>
    <row r="329" spans="1:89" ht="13.8" thickBot="1" x14ac:dyDescent="0.3">
      <c r="A329" s="139" t="s">
        <v>26</v>
      </c>
      <c r="B329" s="194">
        <v>1987</v>
      </c>
      <c r="C329" s="188">
        <v>1511</v>
      </c>
      <c r="D329" s="189">
        <v>1037</v>
      </c>
      <c r="E329" s="190">
        <v>855</v>
      </c>
      <c r="F329" s="187">
        <v>1312</v>
      </c>
      <c r="G329" s="191">
        <v>847</v>
      </c>
      <c r="H329" s="189">
        <v>2401</v>
      </c>
      <c r="I329" s="190">
        <v>2120</v>
      </c>
      <c r="J329" s="187">
        <v>386</v>
      </c>
      <c r="K329" s="188">
        <v>407</v>
      </c>
      <c r="L329" s="189">
        <v>1072</v>
      </c>
      <c r="M329" s="187">
        <v>1528</v>
      </c>
      <c r="N329" s="192">
        <v>1829</v>
      </c>
      <c r="O329" s="195">
        <v>2139</v>
      </c>
      <c r="P329" s="187">
        <v>1094</v>
      </c>
      <c r="Q329" s="188">
        <v>936</v>
      </c>
      <c r="R329" s="189">
        <v>1708</v>
      </c>
      <c r="S329" s="190">
        <v>1436</v>
      </c>
      <c r="T329" s="187">
        <v>377</v>
      </c>
      <c r="U329" s="191">
        <v>399</v>
      </c>
      <c r="V329" s="189">
        <v>1066</v>
      </c>
      <c r="W329" s="196">
        <v>2125</v>
      </c>
      <c r="X329" s="187">
        <v>1178</v>
      </c>
      <c r="Y329" s="191">
        <v>618</v>
      </c>
      <c r="Z329" s="189">
        <v>2880</v>
      </c>
      <c r="AA329" s="187">
        <v>2732</v>
      </c>
      <c r="AB329" s="162">
        <f t="shared" si="5010"/>
        <v>18327</v>
      </c>
      <c r="AC329" s="165">
        <f t="shared" si="5041"/>
        <v>17653</v>
      </c>
      <c r="AE329" s="254"/>
      <c r="AF329" s="120"/>
      <c r="AG329" s="188"/>
      <c r="AH329" s="189"/>
      <c r="AI329" s="190"/>
      <c r="AJ329" s="187"/>
      <c r="AK329" s="191"/>
      <c r="AL329" s="189"/>
      <c r="AM329" s="190"/>
      <c r="AN329" s="187"/>
      <c r="AO329" s="191"/>
      <c r="AP329" s="189"/>
      <c r="AQ329" s="187"/>
      <c r="AR329" s="192"/>
      <c r="AS329" s="193"/>
      <c r="AT329" s="187"/>
      <c r="AU329" s="191"/>
      <c r="AV329" s="189"/>
      <c r="AW329" s="190"/>
      <c r="AX329" s="187"/>
      <c r="AY329" s="191"/>
      <c r="AZ329" s="189"/>
      <c r="BA329" s="190"/>
      <c r="BB329" s="187"/>
      <c r="BC329" s="191"/>
      <c r="BD329" s="189"/>
      <c r="BE329" s="187"/>
      <c r="BF329" s="164"/>
      <c r="BG329" s="165"/>
      <c r="BI329" s="139" t="s">
        <v>26</v>
      </c>
      <c r="BJ329" s="123">
        <f>B329/B343</f>
        <v>4.2414669028966637E-2</v>
      </c>
      <c r="BK329" s="124">
        <f t="shared" ref="BK329" si="5289">C329/C343</f>
        <v>3.9377671218596894E-2</v>
      </c>
      <c r="BL329" s="125">
        <f t="shared" ref="BL329" si="5290">D329/D343</f>
        <v>4.3057631622654045E-2</v>
      </c>
      <c r="BM329" s="126">
        <f t="shared" ref="BM329" si="5291">E329/E343</f>
        <v>4.1254523522316046E-2</v>
      </c>
      <c r="BN329" s="123">
        <f t="shared" ref="BN329" si="5292">F329/F343</f>
        <v>4.3268913660048806E-2</v>
      </c>
      <c r="BO329" s="124">
        <f t="shared" ref="BO329" si="5293">G329/G343</f>
        <v>3.5092807424593968E-2</v>
      </c>
      <c r="BP329" s="125">
        <f t="shared" ref="BP329" si="5294">H329/H343</f>
        <v>4.9597190663086141E-2</v>
      </c>
      <c r="BQ329" s="126">
        <f t="shared" ref="BQ329" si="5295">I329/I343</f>
        <v>4.1489715638882908E-2</v>
      </c>
      <c r="BR329" s="123">
        <f t="shared" ref="BR329" si="5296">J329/J343</f>
        <v>4.3186395166703959E-2</v>
      </c>
      <c r="BS329" s="124">
        <f t="shared" ref="BS329" si="5297">K329/K343</f>
        <v>4.2373763664757938E-2</v>
      </c>
      <c r="BT329" s="125">
        <f t="shared" ref="BT329" si="5298">L329/L343</f>
        <v>3.894216797442604E-2</v>
      </c>
      <c r="BU329" s="123">
        <f t="shared" ref="BU329" si="5299">M329/M343</f>
        <v>4.6868290288939331E-2</v>
      </c>
      <c r="BV329" s="127">
        <f t="shared" ref="BV329" si="5300">N329/N343</f>
        <v>3.9429150408519631E-2</v>
      </c>
      <c r="BW329" s="128">
        <f t="shared" ref="BW329" si="5301">O329/O343</f>
        <v>4.1778975741239892E-2</v>
      </c>
      <c r="BX329" s="123">
        <f t="shared" ref="BX329" si="5302">P329/P343</f>
        <v>4.2362052274927398E-2</v>
      </c>
      <c r="BY329" s="124">
        <f t="shared" ref="BY329" si="5303">Q329/Q343</f>
        <v>3.3603791196955557E-2</v>
      </c>
      <c r="BZ329" s="125">
        <f t="shared" ref="BZ329" si="5304">R329/R343</f>
        <v>4.9810440361621466E-2</v>
      </c>
      <c r="CA329" s="126">
        <f t="shared" ref="CA329" si="5305">S329/S343</f>
        <v>3.9375908305684278E-2</v>
      </c>
      <c r="CB329" s="123">
        <f t="shared" ref="CB329" si="5306">T329/T343</f>
        <v>3.6344355538417042E-2</v>
      </c>
      <c r="CC329" s="124">
        <f t="shared" ref="CC329" si="5307">U329/U343</f>
        <v>3.4659485753995828E-2</v>
      </c>
      <c r="CD329" s="125">
        <f t="shared" ref="CD329" si="5308">V329/V343</f>
        <v>3.3423214397692358E-2</v>
      </c>
      <c r="CE329" s="126">
        <f t="shared" ref="CE329" si="5309">W329/W343</f>
        <v>5.0100200400801605E-2</v>
      </c>
      <c r="CF329" s="123">
        <f t="shared" ref="CF329" si="5310">X329/X343</f>
        <v>3.9902445633764654E-2</v>
      </c>
      <c r="CG329" s="124">
        <f t="shared" ref="CG329" si="5311">Y329/Y343</f>
        <v>3.3563243360669091E-2</v>
      </c>
      <c r="CH329" s="125">
        <f t="shared" ref="CH329" si="5312">Z329/Z343</f>
        <v>4.640894661359718E-2</v>
      </c>
      <c r="CI329" s="123">
        <f t="shared" ref="CI329" si="5313">AA329/AA343</f>
        <v>4.4793494122083589E-2</v>
      </c>
      <c r="CJ329" s="129">
        <f t="shared" ref="CJ329" si="5314">AB329/AB343</f>
        <v>4.297300909544946E-2</v>
      </c>
      <c r="CK329" s="130">
        <f t="shared" ref="CK329" si="5315">AC329/AC343</f>
        <v>4.1498487266948603E-2</v>
      </c>
    </row>
    <row r="330" spans="1:89" ht="14.4" thickTop="1" thickBot="1" x14ac:dyDescent="0.3">
      <c r="A330" s="131" t="s">
        <v>27</v>
      </c>
      <c r="B330" s="197">
        <v>1758</v>
      </c>
      <c r="C330" s="181">
        <v>1720</v>
      </c>
      <c r="D330" s="182">
        <v>912</v>
      </c>
      <c r="E330" s="183">
        <v>930</v>
      </c>
      <c r="F330" s="180">
        <v>1132</v>
      </c>
      <c r="G330" s="184">
        <v>1009</v>
      </c>
      <c r="H330" s="182">
        <v>2329</v>
      </c>
      <c r="I330" s="183">
        <v>2558</v>
      </c>
      <c r="J330" s="180">
        <v>471</v>
      </c>
      <c r="K330" s="181">
        <v>358</v>
      </c>
      <c r="L330" s="182">
        <v>1253</v>
      </c>
      <c r="M330" s="180">
        <v>1298</v>
      </c>
      <c r="N330" s="185">
        <v>1907</v>
      </c>
      <c r="O330" s="198">
        <v>2029</v>
      </c>
      <c r="P330" s="180">
        <v>1181</v>
      </c>
      <c r="Q330" s="181">
        <v>1096</v>
      </c>
      <c r="R330" s="182">
        <v>1504</v>
      </c>
      <c r="S330" s="183">
        <v>1659</v>
      </c>
      <c r="T330" s="180">
        <v>439</v>
      </c>
      <c r="U330" s="184">
        <v>428</v>
      </c>
      <c r="V330" s="182">
        <v>1320</v>
      </c>
      <c r="W330" s="199">
        <v>1825</v>
      </c>
      <c r="X330" s="180">
        <v>1307</v>
      </c>
      <c r="Y330" s="184">
        <v>640</v>
      </c>
      <c r="Z330" s="182">
        <v>2910</v>
      </c>
      <c r="AA330" s="180">
        <v>3141</v>
      </c>
      <c r="AB330" s="162">
        <f t="shared" si="5010"/>
        <v>18423</v>
      </c>
      <c r="AC330" s="165">
        <f t="shared" si="5041"/>
        <v>18691</v>
      </c>
      <c r="AE330" s="251" t="s">
        <v>13</v>
      </c>
      <c r="AF330" s="14">
        <f t="shared" ref="AF330:BG330" si="5316">SUM(AF327:AF329)</f>
        <v>4440</v>
      </c>
      <c r="AG330" s="1">
        <f t="shared" si="5316"/>
        <v>9302</v>
      </c>
      <c r="AH330" s="14">
        <f t="shared" si="5316"/>
        <v>3412</v>
      </c>
      <c r="AI330" s="1">
        <f t="shared" si="5316"/>
        <v>3272</v>
      </c>
      <c r="AJ330" s="14">
        <f t="shared" si="5316"/>
        <v>3131</v>
      </c>
      <c r="AK330" s="1">
        <f t="shared" si="5316"/>
        <v>5121</v>
      </c>
      <c r="AL330" s="14">
        <f t="shared" si="5316"/>
        <v>6141</v>
      </c>
      <c r="AM330" s="1">
        <f t="shared" si="5316"/>
        <v>10390</v>
      </c>
      <c r="AN330" s="14">
        <f t="shared" si="5316"/>
        <v>2325</v>
      </c>
      <c r="AO330" s="1">
        <f t="shared" si="5316"/>
        <v>793</v>
      </c>
      <c r="AP330" s="14">
        <f t="shared" si="5316"/>
        <v>7757</v>
      </c>
      <c r="AQ330" s="1">
        <f t="shared" si="5316"/>
        <v>2269</v>
      </c>
      <c r="AR330" s="14">
        <f t="shared" si="5316"/>
        <v>9057</v>
      </c>
      <c r="AS330" s="1">
        <f t="shared" si="5316"/>
        <v>5986</v>
      </c>
      <c r="AT330" s="14">
        <f t="shared" si="5316"/>
        <v>4653</v>
      </c>
      <c r="AU330" s="1">
        <f t="shared" si="5316"/>
        <v>4441</v>
      </c>
      <c r="AV330" s="14">
        <f t="shared" si="5316"/>
        <v>4785</v>
      </c>
      <c r="AW330" s="1">
        <f t="shared" si="5316"/>
        <v>6899</v>
      </c>
      <c r="AX330" s="14">
        <f t="shared" si="5316"/>
        <v>3244</v>
      </c>
      <c r="AY330" s="1">
        <f t="shared" si="5316"/>
        <v>733</v>
      </c>
      <c r="AZ330" s="14">
        <f t="shared" si="5316"/>
        <v>7677</v>
      </c>
      <c r="BA330" s="1">
        <f t="shared" si="5316"/>
        <v>4634</v>
      </c>
      <c r="BB330" s="14">
        <f t="shared" si="5316"/>
        <v>5804</v>
      </c>
      <c r="BC330" s="1">
        <f t="shared" si="5316"/>
        <v>1904</v>
      </c>
      <c r="BD330" s="14">
        <f t="shared" si="5316"/>
        <v>7859</v>
      </c>
      <c r="BE330" s="1">
        <f t="shared" si="5316"/>
        <v>11159</v>
      </c>
      <c r="BF330" s="166">
        <f t="shared" si="5316"/>
        <v>70285</v>
      </c>
      <c r="BG330" s="167">
        <f t="shared" si="5316"/>
        <v>66903</v>
      </c>
      <c r="BI330" s="131" t="s">
        <v>27</v>
      </c>
      <c r="BJ330" s="123">
        <f>B330/B343</f>
        <v>3.7526415779025338E-2</v>
      </c>
      <c r="BK330" s="124">
        <f t="shared" ref="BK330" si="5317">C330/C343</f>
        <v>4.4824351089335975E-2</v>
      </c>
      <c r="BL330" s="125">
        <f t="shared" ref="BL330" si="5318">D330/D343</f>
        <v>3.7867463876432486E-2</v>
      </c>
      <c r="BM330" s="126">
        <f t="shared" ref="BM330" si="5319">E330/E343</f>
        <v>4.4873341375150783E-2</v>
      </c>
      <c r="BN330" s="123">
        <f t="shared" ref="BN330" si="5320">F330/F343</f>
        <v>3.7332629773761623E-2</v>
      </c>
      <c r="BO330" s="124">
        <f t="shared" ref="BO330" si="5321">G330/G343</f>
        <v>4.1804772953264832E-2</v>
      </c>
      <c r="BP330" s="125">
        <f t="shared" ref="BP330" si="5322">H330/H343</f>
        <v>4.8109894649865731E-2</v>
      </c>
      <c r="BQ330" s="126">
        <f t="shared" ref="BQ330" si="5323">I330/I343</f>
        <v>5.0061647454840791E-2</v>
      </c>
      <c r="BR330" s="123">
        <f t="shared" ref="BR330" si="5324">J330/J343</f>
        <v>5.2696352651599908E-2</v>
      </c>
      <c r="BS330" s="124">
        <f t="shared" ref="BS330" si="5325">K330/K343</f>
        <v>3.7272254034357105E-2</v>
      </c>
      <c r="BT330" s="125">
        <f t="shared" ref="BT330" si="5326">L330/L343</f>
        <v>4.5517291485033418E-2</v>
      </c>
      <c r="BU330" s="123">
        <f t="shared" ref="BU330" si="5327">M330/M343</f>
        <v>3.9813508373719407E-2</v>
      </c>
      <c r="BV330" s="127">
        <f t="shared" ref="BV330" si="5328">N330/N343</f>
        <v>4.1110656002759392E-2</v>
      </c>
      <c r="BW330" s="128">
        <f t="shared" ref="BW330" si="5329">O330/O343</f>
        <v>3.9630454314621665E-2</v>
      </c>
      <c r="BX330" s="123">
        <f t="shared" ref="BX330" si="5330">P330/P343</f>
        <v>4.5730880929332043E-2</v>
      </c>
      <c r="BY330" s="124">
        <f t="shared" ref="BY330" si="5331">Q330/Q343</f>
        <v>3.9348029008400946E-2</v>
      </c>
      <c r="BZ330" s="125">
        <f t="shared" ref="BZ330" si="5332">R330/R343</f>
        <v>4.3861184018664331E-2</v>
      </c>
      <c r="CA330" s="126">
        <f t="shared" ref="CA330" si="5333">S330/S343</f>
        <v>4.549069072362829E-2</v>
      </c>
      <c r="CB330" s="123">
        <f t="shared" ref="CB330" si="5334">T330/T343</f>
        <v>4.2321411356406054E-2</v>
      </c>
      <c r="CC330" s="124">
        <f t="shared" ref="CC330" si="5335">U330/U343</f>
        <v>3.7178596247394023E-2</v>
      </c>
      <c r="CD330" s="125">
        <f t="shared" ref="CD330" si="5336">V330/V343</f>
        <v>4.1387094751363894E-2</v>
      </c>
      <c r="CE330" s="126">
        <f t="shared" ref="CE330" si="5337">W330/W343</f>
        <v>4.3027230932453142E-2</v>
      </c>
      <c r="CF330" s="123">
        <f t="shared" ref="CF330" si="5338">X330/X343</f>
        <v>4.4272068288056368E-2</v>
      </c>
      <c r="CG330" s="124">
        <f t="shared" ref="CG330" si="5339">Y330/Y343</f>
        <v>3.4758051376744689E-2</v>
      </c>
      <c r="CH330" s="125">
        <f t="shared" ref="CH330" si="5340">Z330/Z343</f>
        <v>4.6892373140822147E-2</v>
      </c>
      <c r="CI330" s="123">
        <f t="shared" ref="CI330" si="5341">AA330/AA343</f>
        <v>5.1499401551048513E-2</v>
      </c>
      <c r="CJ330" s="129">
        <f t="shared" ref="CJ330" si="5342">AB330/AB343</f>
        <v>4.3198109159462289E-2</v>
      </c>
      <c r="CK330" s="130">
        <f t="shared" ref="CK330" si="5343">AC330/AC343</f>
        <v>4.3938606781087429E-2</v>
      </c>
    </row>
    <row r="331" spans="1:89" ht="13.8" thickTop="1" x14ac:dyDescent="0.25">
      <c r="A331" s="139" t="s">
        <v>28</v>
      </c>
      <c r="B331" s="194">
        <v>1758</v>
      </c>
      <c r="C331" s="188">
        <v>2057</v>
      </c>
      <c r="D331" s="189">
        <v>989</v>
      </c>
      <c r="E331" s="190">
        <v>936</v>
      </c>
      <c r="F331" s="187">
        <v>1120</v>
      </c>
      <c r="G331" s="191">
        <v>1140</v>
      </c>
      <c r="H331" s="189">
        <v>2355</v>
      </c>
      <c r="I331" s="190">
        <v>2932</v>
      </c>
      <c r="J331" s="187">
        <v>616</v>
      </c>
      <c r="K331" s="188">
        <v>381</v>
      </c>
      <c r="L331" s="189">
        <v>1921</v>
      </c>
      <c r="M331" s="187">
        <v>1124</v>
      </c>
      <c r="N331" s="192">
        <v>2460</v>
      </c>
      <c r="O331" s="195">
        <v>2112</v>
      </c>
      <c r="P331" s="187">
        <v>1387</v>
      </c>
      <c r="Q331" s="188">
        <v>1131</v>
      </c>
      <c r="R331" s="189">
        <v>1501</v>
      </c>
      <c r="S331" s="190">
        <v>1981</v>
      </c>
      <c r="T331" s="187">
        <v>605</v>
      </c>
      <c r="U331" s="191">
        <v>236</v>
      </c>
      <c r="V331" s="189">
        <v>2048</v>
      </c>
      <c r="W331" s="196">
        <v>1591</v>
      </c>
      <c r="X331" s="187">
        <v>1483</v>
      </c>
      <c r="Y331" s="191">
        <v>602</v>
      </c>
      <c r="Z331" s="189">
        <v>3068</v>
      </c>
      <c r="AA331" s="187">
        <v>3581</v>
      </c>
      <c r="AB331" s="162">
        <f t="shared" si="5010"/>
        <v>21311</v>
      </c>
      <c r="AC331" s="165">
        <f t="shared" si="5041"/>
        <v>19804</v>
      </c>
      <c r="BI331" s="139" t="s">
        <v>28</v>
      </c>
      <c r="BJ331" s="123">
        <f>B331/B343</f>
        <v>3.7526415779025338E-2</v>
      </c>
      <c r="BK331" s="124">
        <f t="shared" ref="BK331" si="5344">C331/C343</f>
        <v>5.360679662253727E-2</v>
      </c>
      <c r="BL331" s="125">
        <f t="shared" ref="BL331" si="5345">D331/D343</f>
        <v>4.1064607208104967E-2</v>
      </c>
      <c r="BM331" s="126">
        <f t="shared" ref="BM331" si="5346">E331/E343</f>
        <v>4.5162846803377565E-2</v>
      </c>
      <c r="BN331" s="123">
        <f t="shared" ref="BN331" si="5347">F331/F343</f>
        <v>3.6936877514675816E-2</v>
      </c>
      <c r="BO331" s="124">
        <f t="shared" ref="BO331" si="5348">G331/G343</f>
        <v>4.7232350016572756E-2</v>
      </c>
      <c r="BP331" s="125">
        <f t="shared" ref="BP331" si="5349">H331/H343</f>
        <v>4.8646973765750876E-2</v>
      </c>
      <c r="BQ331" s="126">
        <f t="shared" ref="BQ331" si="5350">I331/I343</f>
        <v>5.7381059553398436E-2</v>
      </c>
      <c r="BR331" s="123">
        <f t="shared" ref="BR331" si="5351">J331/J343</f>
        <v>6.8919221302304767E-2</v>
      </c>
      <c r="BS331" s="124">
        <f t="shared" ref="BS331" si="5352">K331/K343</f>
        <v>3.9666840187402394E-2</v>
      </c>
      <c r="BT331" s="125">
        <f t="shared" ref="BT331" si="5353">L331/L343</f>
        <v>6.9783493170589947E-2</v>
      </c>
      <c r="BU331" s="123">
        <f t="shared" ref="BU331" si="5354">M331/M343</f>
        <v>3.4476412490031284E-2</v>
      </c>
      <c r="BV331" s="127">
        <f t="shared" ref="BV331" si="5355">N331/N343</f>
        <v>5.303209951063876E-2</v>
      </c>
      <c r="BW331" s="128">
        <f t="shared" ref="BW331" si="5356">O331/O343</f>
        <v>4.1251611391069962E-2</v>
      </c>
      <c r="BX331" s="123">
        <f t="shared" ref="BX331" si="5357">P331/P343</f>
        <v>5.3707647628267186E-2</v>
      </c>
      <c r="BY331" s="124">
        <f t="shared" ref="BY331" si="5358">Q331/Q343</f>
        <v>4.0604581029654627E-2</v>
      </c>
      <c r="BZ331" s="125">
        <f t="shared" ref="BZ331" si="5359">R331/R343</f>
        <v>4.3773694954797319E-2</v>
      </c>
      <c r="CA331" s="126">
        <f t="shared" ref="CA331" si="5360">S331/S343</f>
        <v>5.4320107488551921E-2</v>
      </c>
      <c r="CB331" s="123">
        <f t="shared" ref="CB331" si="5361">T331/T343</f>
        <v>5.8324496288441142E-2</v>
      </c>
      <c r="CC331" s="124">
        <f t="shared" ref="CC331" si="5362">U331/U343</f>
        <v>2.0500347463516332E-2</v>
      </c>
      <c r="CD331" s="125">
        <f t="shared" ref="CD331" si="5363">V331/V343</f>
        <v>6.4212704583934285E-2</v>
      </c>
      <c r="CE331" s="126">
        <f t="shared" ref="CE331" si="5364">W331/W343</f>
        <v>3.7510314747141345E-2</v>
      </c>
      <c r="CF331" s="123">
        <f t="shared" ref="CF331" si="5365">X331/X343</f>
        <v>5.0233724002438862E-2</v>
      </c>
      <c r="CG331" s="124">
        <f t="shared" ref="CG331" si="5366">Y331/Y343</f>
        <v>3.2694292076250478E-2</v>
      </c>
      <c r="CH331" s="125">
        <f t="shared" ref="CH331" si="5367">Z331/Z343</f>
        <v>4.9438419517540327E-2</v>
      </c>
      <c r="CI331" s="123">
        <f t="shared" ref="CI331" si="5368">AA331/AA343</f>
        <v>5.8713580692233279E-2</v>
      </c>
      <c r="CJ331" s="129">
        <f t="shared" ref="CJ331" si="5369">AB331/AB343</f>
        <v>4.9969869418514952E-2</v>
      </c>
      <c r="CK331" s="130">
        <f t="shared" ref="CK331" si="5370">AC331/AC343</f>
        <v>4.6555035508675589E-2</v>
      </c>
    </row>
    <row r="332" spans="1:89" x14ac:dyDescent="0.25">
      <c r="A332" s="131" t="s">
        <v>29</v>
      </c>
      <c r="B332" s="197">
        <v>2065</v>
      </c>
      <c r="C332" s="181">
        <v>3083</v>
      </c>
      <c r="D332" s="182">
        <v>1468</v>
      </c>
      <c r="E332" s="183">
        <v>1401</v>
      </c>
      <c r="F332" s="180">
        <v>1369</v>
      </c>
      <c r="G332" s="184">
        <v>1897</v>
      </c>
      <c r="H332" s="182">
        <v>2642</v>
      </c>
      <c r="I332" s="183">
        <v>3895</v>
      </c>
      <c r="J332" s="180">
        <v>920</v>
      </c>
      <c r="K332" s="181">
        <v>331</v>
      </c>
      <c r="L332" s="182">
        <v>2577</v>
      </c>
      <c r="M332" s="180">
        <v>1110</v>
      </c>
      <c r="N332" s="185">
        <v>3473</v>
      </c>
      <c r="O332" s="198">
        <v>2391</v>
      </c>
      <c r="P332" s="180">
        <v>1800</v>
      </c>
      <c r="Q332" s="181">
        <v>1453</v>
      </c>
      <c r="R332" s="182">
        <v>1860</v>
      </c>
      <c r="S332" s="183">
        <v>2610</v>
      </c>
      <c r="T332" s="180">
        <v>1311</v>
      </c>
      <c r="U332" s="184">
        <v>334</v>
      </c>
      <c r="V332" s="182">
        <v>2817</v>
      </c>
      <c r="W332" s="199">
        <v>2065</v>
      </c>
      <c r="X332" s="180">
        <v>1967</v>
      </c>
      <c r="Y332" s="184">
        <v>714</v>
      </c>
      <c r="Z332" s="182">
        <v>3479</v>
      </c>
      <c r="AA332" s="180">
        <v>4341</v>
      </c>
      <c r="AB332" s="162">
        <f t="shared" si="5010"/>
        <v>27748</v>
      </c>
      <c r="AC332" s="165">
        <f t="shared" si="5041"/>
        <v>25625</v>
      </c>
      <c r="BI332" s="131" t="s">
        <v>29</v>
      </c>
      <c r="BJ332" s="123">
        <f>B332/B343</f>
        <v>4.4079663585715204E-2</v>
      </c>
      <c r="BK332" s="124">
        <f t="shared" ref="BK332" si="5371">C332/C343</f>
        <v>8.034504326071093E-2</v>
      </c>
      <c r="BL332" s="125">
        <f t="shared" ref="BL332" si="5372">D332/D343</f>
        <v>6.0953330011625978E-2</v>
      </c>
      <c r="BM332" s="126">
        <f t="shared" ref="BM332" si="5373">E332/E343</f>
        <v>6.7599517490952957E-2</v>
      </c>
      <c r="BN332" s="123">
        <f t="shared" ref="BN332" si="5374">F332/F343</f>
        <v>4.514873689070642E-2</v>
      </c>
      <c r="BO332" s="124">
        <f t="shared" ref="BO332" si="5375">G332/G343</f>
        <v>7.8596287703016243E-2</v>
      </c>
      <c r="BP332" s="125">
        <f t="shared" ref="BP332" si="5376">H332/H343</f>
        <v>5.4575500929560011E-2</v>
      </c>
      <c r="BQ332" s="126">
        <f t="shared" ref="BQ332" si="5377">I332/I343</f>
        <v>7.6227567176155156E-2</v>
      </c>
      <c r="BR332" s="123">
        <f t="shared" ref="BR332" si="5378">J332/J343</f>
        <v>0.10293130454240322</v>
      </c>
      <c r="BS332" s="124">
        <f t="shared" ref="BS332" si="5379">K332/K343</f>
        <v>3.446121811556481E-2</v>
      </c>
      <c r="BT332" s="125">
        <f t="shared" ref="BT332" si="5380">L332/L343</f>
        <v>9.3613775065387969E-2</v>
      </c>
      <c r="BU332" s="123">
        <f t="shared" ref="BU332" si="5381">M332/M343</f>
        <v>3.4046990982148334E-2</v>
      </c>
      <c r="BV332" s="127">
        <f t="shared" ref="BV332" si="5382">N332/N343</f>
        <v>7.4870114471726992E-2</v>
      </c>
      <c r="BW332" s="128">
        <f t="shared" ref="BW332" si="5383">O332/O343</f>
        <v>4.6701043009492557E-2</v>
      </c>
      <c r="BX332" s="123">
        <f t="shared" ref="BX332" si="5384">P332/P343</f>
        <v>6.9699903194578902E-2</v>
      </c>
      <c r="BY332" s="124">
        <f t="shared" ref="BY332" si="5385">Q332/Q343</f>
        <v>5.2164859625188485E-2</v>
      </c>
      <c r="BZ332" s="125">
        <f t="shared" ref="BZ332" si="5386">R332/R343</f>
        <v>5.4243219597550303E-2</v>
      </c>
      <c r="CA332" s="126">
        <f t="shared" ref="CA332" si="5387">S332/S343</f>
        <v>7.1567632784008336E-2</v>
      </c>
      <c r="CB332" s="123">
        <f t="shared" ref="CB332" si="5388">T332/T343</f>
        <v>0.12638580931263857</v>
      </c>
      <c r="CC332" s="124">
        <f t="shared" ref="CC332" si="5389">U332/U343</f>
        <v>2.9013203613620569E-2</v>
      </c>
      <c r="CD332" s="125">
        <f t="shared" ref="CD332" si="5390">V332/V343</f>
        <v>8.8323822662569759E-2</v>
      </c>
      <c r="CE332" s="126">
        <f t="shared" ref="CE332" si="5391">W332/W343</f>
        <v>4.8685606507131912E-2</v>
      </c>
      <c r="CF332" s="123">
        <f t="shared" ref="CF332" si="5392">X332/X343</f>
        <v>6.6628277216990717E-2</v>
      </c>
      <c r="CG332" s="124">
        <f t="shared" ref="CG332" si="5393">Y332/Y343</f>
        <v>3.87769510671808E-2</v>
      </c>
      <c r="CH332" s="125">
        <f t="shared" ref="CH332" si="5394">Z332/Z343</f>
        <v>5.606136294052242E-2</v>
      </c>
      <c r="CI332" s="123">
        <f t="shared" ref="CI332" si="5395">AA332/AA343</f>
        <v>7.1174435572461517E-2</v>
      </c>
      <c r="CJ332" s="129">
        <f t="shared" ref="CJ332" si="5396">AB332/AB343</f>
        <v>6.5063297669041939E-2</v>
      </c>
      <c r="CK332" s="130">
        <f t="shared" ref="CK332" si="5397">AC332/AC343</f>
        <v>6.0238981261856797E-2</v>
      </c>
    </row>
    <row r="333" spans="1:89" x14ac:dyDescent="0.25">
      <c r="A333" s="139" t="s">
        <v>30</v>
      </c>
      <c r="B333" s="280">
        <v>2170</v>
      </c>
      <c r="C333" s="267">
        <v>4396</v>
      </c>
      <c r="D333" s="268">
        <v>1909</v>
      </c>
      <c r="E333" s="269">
        <v>1582</v>
      </c>
      <c r="F333" s="266">
        <v>1601</v>
      </c>
      <c r="G333" s="270">
        <v>2634</v>
      </c>
      <c r="H333" s="268">
        <v>3041</v>
      </c>
      <c r="I333" s="269">
        <v>5118</v>
      </c>
      <c r="J333" s="266">
        <v>1335</v>
      </c>
      <c r="K333" s="267">
        <v>384</v>
      </c>
      <c r="L333" s="268">
        <v>3864</v>
      </c>
      <c r="M333" s="266">
        <v>1179</v>
      </c>
      <c r="N333" s="271">
        <v>4525</v>
      </c>
      <c r="O333" s="281">
        <v>2976</v>
      </c>
      <c r="P333" s="266">
        <v>2316</v>
      </c>
      <c r="Q333" s="267">
        <v>2063</v>
      </c>
      <c r="R333" s="268">
        <v>2446</v>
      </c>
      <c r="S333" s="269">
        <v>3301</v>
      </c>
      <c r="T333" s="266">
        <v>1641</v>
      </c>
      <c r="U333" s="270">
        <v>415</v>
      </c>
      <c r="V333" s="268">
        <v>3817</v>
      </c>
      <c r="W333" s="282">
        <v>2227</v>
      </c>
      <c r="X333" s="266">
        <v>2965</v>
      </c>
      <c r="Y333" s="270">
        <v>860</v>
      </c>
      <c r="Z333" s="268">
        <v>4174</v>
      </c>
      <c r="AA333" s="266">
        <v>5589</v>
      </c>
      <c r="AB333" s="162">
        <f t="shared" si="5010"/>
        <v>35804</v>
      </c>
      <c r="AC333" s="165">
        <f t="shared" si="5041"/>
        <v>32724</v>
      </c>
      <c r="BI333" s="139" t="s">
        <v>30</v>
      </c>
      <c r="BJ333" s="123">
        <f>B333/B343</f>
        <v>4.6321002412107501E-2</v>
      </c>
      <c r="BK333" s="124">
        <f t="shared" ref="BK333" si="5398">C333/C343</f>
        <v>0.1145627019701866</v>
      </c>
      <c r="BL333" s="125">
        <f t="shared" ref="BL333" si="5399">D333/D343</f>
        <v>7.9264241820295636E-2</v>
      </c>
      <c r="BM333" s="126">
        <f t="shared" ref="BM333" si="5400">E333/E343</f>
        <v>7.6332931242460794E-2</v>
      </c>
      <c r="BN333" s="123">
        <f t="shared" ref="BN333" si="5401">F333/F343</f>
        <v>5.2799947233032121E-2</v>
      </c>
      <c r="BO333" s="124">
        <f t="shared" ref="BO333" si="5402">G333/G343</f>
        <v>0.10913158766987073</v>
      </c>
      <c r="BP333" s="125">
        <f t="shared" ref="BP333" si="5403">H333/H343</f>
        <v>6.2817599669489771E-2</v>
      </c>
      <c r="BQ333" s="126">
        <f t="shared" ref="BQ333" si="5404">I333/I343</f>
        <v>0.10016243615085034</v>
      </c>
      <c r="BR333" s="123">
        <f t="shared" ref="BR333" si="5405">J333/J343</f>
        <v>0.14936227343924816</v>
      </c>
      <c r="BS333" s="124">
        <f t="shared" ref="BS333" si="5406">K333/K343</f>
        <v>3.9979177511712649E-2</v>
      </c>
      <c r="BT333" s="125">
        <f t="shared" ref="BT333" si="5407">L333/L343</f>
        <v>0.14036617262423715</v>
      </c>
      <c r="BU333" s="123">
        <f t="shared" ref="BU333" si="5408">M333/M343</f>
        <v>3.6163425556714313E-2</v>
      </c>
      <c r="BV333" s="127">
        <f t="shared" ref="BV333" si="5409">N333/N343</f>
        <v>9.7548882229935116E-2</v>
      </c>
      <c r="BW333" s="128">
        <f t="shared" ref="BW333" si="5410">O333/O343</f>
        <v>5.8127270596507678E-2</v>
      </c>
      <c r="BX333" s="123">
        <f t="shared" ref="BX333" si="5411">P333/P343</f>
        <v>8.9680542110358183E-2</v>
      </c>
      <c r="BY333" s="124">
        <f t="shared" ref="BY333" si="5412">Q333/Q343</f>
        <v>7.4064766281324051E-2</v>
      </c>
      <c r="BZ333" s="125">
        <f t="shared" ref="BZ333" si="5413">R333/R343</f>
        <v>7.1332750072907555E-2</v>
      </c>
      <c r="CA333" s="126">
        <f t="shared" ref="CA333" si="5414">S333/S343</f>
        <v>9.0515232114946942E-2</v>
      </c>
      <c r="CB333" s="123">
        <f t="shared" ref="CB333" si="5415">T333/T343</f>
        <v>0.15819917092451558</v>
      </c>
      <c r="CC333" s="124">
        <f t="shared" ref="CC333" si="5416">U333/U343</f>
        <v>3.6049339819318973E-2</v>
      </c>
      <c r="CD333" s="125">
        <f t="shared" ref="CD333" si="5417">V333/V343</f>
        <v>0.11967768232269392</v>
      </c>
      <c r="CE333" s="126">
        <f t="shared" ref="CE333" si="5418">W333/W343</f>
        <v>5.2505010020040078E-2</v>
      </c>
      <c r="CF333" s="123">
        <f t="shared" ref="CF333" si="5419">X333/X343</f>
        <v>0.100433574961046</v>
      </c>
      <c r="CG333" s="124">
        <f t="shared" ref="CG333" si="5420">Y333/Y343</f>
        <v>4.6706131537500681E-2</v>
      </c>
      <c r="CH333" s="125">
        <f t="shared" ref="CH333" si="5421">Z333/Z343</f>
        <v>6.7260744154567578E-2</v>
      </c>
      <c r="CI333" s="123">
        <f t="shared" ref="CI333" si="5422">AA333/AA343</f>
        <v>9.1636470954731028E-2</v>
      </c>
      <c r="CJ333" s="129">
        <f t="shared" ref="CJ333" si="5423">AB333/AB343</f>
        <v>8.3952944707451987E-2</v>
      </c>
      <c r="CK333" s="130">
        <f t="shared" ref="CK333" si="5424">AC333/AC343</f>
        <v>7.6927236012214698E-2</v>
      </c>
    </row>
    <row r="334" spans="1:89" x14ac:dyDescent="0.25">
      <c r="A334" s="131" t="s">
        <v>31</v>
      </c>
      <c r="B334" s="283">
        <v>2270</v>
      </c>
      <c r="C334" s="274">
        <v>4906</v>
      </c>
      <c r="D334" s="275">
        <v>1503</v>
      </c>
      <c r="E334" s="276">
        <v>1690</v>
      </c>
      <c r="F334" s="273">
        <v>1530</v>
      </c>
      <c r="G334" s="277">
        <v>2487</v>
      </c>
      <c r="H334" s="275">
        <v>3100</v>
      </c>
      <c r="I334" s="276">
        <v>5272</v>
      </c>
      <c r="J334" s="273">
        <v>990</v>
      </c>
      <c r="K334" s="274">
        <v>409</v>
      </c>
      <c r="L334" s="275">
        <v>3893</v>
      </c>
      <c r="M334" s="273">
        <v>1090</v>
      </c>
      <c r="N334" s="278">
        <v>4532</v>
      </c>
      <c r="O334" s="284">
        <v>3010</v>
      </c>
      <c r="P334" s="273">
        <v>2337</v>
      </c>
      <c r="Q334" s="274">
        <v>2378</v>
      </c>
      <c r="R334" s="275">
        <v>2339</v>
      </c>
      <c r="S334" s="276">
        <v>3598</v>
      </c>
      <c r="T334" s="273">
        <v>1603</v>
      </c>
      <c r="U334" s="277">
        <v>318</v>
      </c>
      <c r="V334" s="275">
        <v>3860</v>
      </c>
      <c r="W334" s="285">
        <v>2407</v>
      </c>
      <c r="X334" s="273">
        <v>2839</v>
      </c>
      <c r="Y334" s="277">
        <v>1044</v>
      </c>
      <c r="Z334" s="275">
        <v>3685</v>
      </c>
      <c r="AA334" s="273">
        <v>5570</v>
      </c>
      <c r="AB334" s="162">
        <f t="shared" si="5010"/>
        <v>34481</v>
      </c>
      <c r="AC334" s="165">
        <f t="shared" si="5041"/>
        <v>34179</v>
      </c>
      <c r="BI334" s="131" t="s">
        <v>31</v>
      </c>
      <c r="BJ334" s="123">
        <f>B334/B343</f>
        <v>4.8455610818195403E-2</v>
      </c>
      <c r="BK334" s="124">
        <f t="shared" ref="BK334" si="5425">C334/C343</f>
        <v>0.12785364328155946</v>
      </c>
      <c r="BL334" s="125">
        <f t="shared" ref="BL334" si="5426">D334/D343</f>
        <v>6.2406576980568014E-2</v>
      </c>
      <c r="BM334" s="126">
        <f t="shared" ref="BM334" si="5427">E334/E343</f>
        <v>8.154402895054283E-2</v>
      </c>
      <c r="BN334" s="123">
        <f t="shared" ref="BN334" si="5428">F334/F343</f>
        <v>5.0458413033441063E-2</v>
      </c>
      <c r="BO334" s="124">
        <f t="shared" ref="BO334" si="5429">G334/G343</f>
        <v>0.10304110043089161</v>
      </c>
      <c r="BP334" s="125">
        <f t="shared" ref="BP334" si="5430">H334/H343</f>
        <v>6.4036356124767616E-2</v>
      </c>
      <c r="BQ334" s="126">
        <f t="shared" ref="BQ334" si="5431">I334/I343</f>
        <v>0.10317631172084467</v>
      </c>
      <c r="BR334" s="123">
        <f t="shared" ref="BR334" si="5432">J334/J343</f>
        <v>0.11076303423584695</v>
      </c>
      <c r="BS334" s="124">
        <f t="shared" ref="BS334" si="5433">K334/K343</f>
        <v>4.2581988547631441E-2</v>
      </c>
      <c r="BT334" s="125">
        <f t="shared" ref="BT334" si="5434">L334/L343</f>
        <v>0.14141964545190353</v>
      </c>
      <c r="BU334" s="123">
        <f t="shared" ref="BU334" si="5435">M334/M343</f>
        <v>3.3433531685172692E-2</v>
      </c>
      <c r="BV334" s="127">
        <f t="shared" ref="BV334" si="5436">N334/N343</f>
        <v>9.7699786578136119E-2</v>
      </c>
      <c r="BW334" s="128">
        <f t="shared" ref="BW334" si="5437">O334/O343</f>
        <v>5.8791359037462403E-2</v>
      </c>
      <c r="BX334" s="123">
        <f t="shared" ref="BX334" si="5438">P334/P343</f>
        <v>9.0493707647628263E-2</v>
      </c>
      <c r="BY334" s="124">
        <f t="shared" ref="BY334" si="5439">Q334/Q343</f>
        <v>8.5373734472607168E-2</v>
      </c>
      <c r="BZ334" s="125">
        <f t="shared" ref="BZ334" si="5440">R334/R343</f>
        <v>6.8212306794983954E-2</v>
      </c>
      <c r="CA334" s="126">
        <f t="shared" ref="CA334" si="5441">S334/S343</f>
        <v>9.8659135155885827E-2</v>
      </c>
      <c r="CB334" s="123">
        <f t="shared" ref="CB334" si="5442">T334/T343</f>
        <v>0.1545358141328449</v>
      </c>
      <c r="CC334" s="124">
        <f t="shared" ref="CC334" si="5443">U334/U343</f>
        <v>2.762334954829743E-2</v>
      </c>
      <c r="CD334" s="125">
        <f t="shared" ref="CD334" si="5444">V334/V343</f>
        <v>0.12102589828807926</v>
      </c>
      <c r="CE334" s="126">
        <f t="shared" ref="CE334" si="5445">W334/W343</f>
        <v>5.6748791701049156E-2</v>
      </c>
      <c r="CF334" s="123">
        <f t="shared" ref="CF334" si="5446">X334/X343</f>
        <v>9.6165571438249442E-2</v>
      </c>
      <c r="CG334" s="124">
        <f t="shared" ref="CG334" si="5447">Y334/Y343</f>
        <v>5.669907130831478E-2</v>
      </c>
      <c r="CH334" s="125">
        <f t="shared" ref="CH334" si="5448">Z334/Z343</f>
        <v>5.9380891760800553E-2</v>
      </c>
      <c r="CI334" s="123">
        <f t="shared" ref="CI334" si="5449">AA334/AA343</f>
        <v>9.1324949582725315E-2</v>
      </c>
      <c r="CJ334" s="129">
        <f t="shared" ref="CJ334" si="5450">AB334/AB343</f>
        <v>8.0850784450275159E-2</v>
      </c>
      <c r="CK334" s="130">
        <f t="shared" ref="CK334" si="5451">AC334/AC343</f>
        <v>8.0347634753131836E-2</v>
      </c>
    </row>
    <row r="335" spans="1:89" x14ac:dyDescent="0.25">
      <c r="A335" s="139" t="s">
        <v>32</v>
      </c>
      <c r="B335" s="194">
        <v>2447</v>
      </c>
      <c r="C335" s="188">
        <v>4159</v>
      </c>
      <c r="D335" s="189">
        <v>1166</v>
      </c>
      <c r="E335" s="190">
        <v>1890</v>
      </c>
      <c r="F335" s="187">
        <v>1142</v>
      </c>
      <c r="G335" s="191">
        <v>2813</v>
      </c>
      <c r="H335" s="189">
        <v>2784</v>
      </c>
      <c r="I335" s="190">
        <v>5342</v>
      </c>
      <c r="J335" s="187">
        <v>664</v>
      </c>
      <c r="K335" s="188">
        <v>312</v>
      </c>
      <c r="L335" s="189">
        <v>2918</v>
      </c>
      <c r="M335" s="187">
        <v>1148</v>
      </c>
      <c r="N335" s="192">
        <v>4072</v>
      </c>
      <c r="O335" s="195">
        <v>2771</v>
      </c>
      <c r="P335" s="187">
        <v>1564</v>
      </c>
      <c r="Q335" s="188">
        <v>2354</v>
      </c>
      <c r="R335" s="189">
        <v>1959</v>
      </c>
      <c r="S335" s="190">
        <v>3152</v>
      </c>
      <c r="T335" s="187">
        <v>1132</v>
      </c>
      <c r="U335" s="191">
        <v>277</v>
      </c>
      <c r="V335" s="189">
        <v>3900</v>
      </c>
      <c r="W335" s="196">
        <v>2311</v>
      </c>
      <c r="X335" s="187">
        <v>1984</v>
      </c>
      <c r="Y335" s="191">
        <v>932</v>
      </c>
      <c r="Z335" s="189">
        <v>3541</v>
      </c>
      <c r="AA335" s="187">
        <v>5086</v>
      </c>
      <c r="AB335" s="162">
        <f t="shared" si="5010"/>
        <v>29273</v>
      </c>
      <c r="AC335" s="165">
        <f t="shared" si="5041"/>
        <v>32547</v>
      </c>
      <c r="BI335" s="139" t="s">
        <v>32</v>
      </c>
      <c r="BJ335" s="123">
        <f>B335/B343</f>
        <v>5.2233867696970991E-2</v>
      </c>
      <c r="BK335" s="124">
        <f t="shared" ref="BK335" si="5452">C335/C343</f>
        <v>0.10838632336078391</v>
      </c>
      <c r="BL335" s="125">
        <f t="shared" ref="BL335" si="5453">D335/D343</f>
        <v>4.8413884736754689E-2</v>
      </c>
      <c r="BM335" s="126">
        <f t="shared" ref="BM335" si="5454">E335/E343</f>
        <v>9.1194209891435465E-2</v>
      </c>
      <c r="BN335" s="123">
        <f t="shared" ref="BN335" si="5455">F335/F343</f>
        <v>3.7662423322999801E-2</v>
      </c>
      <c r="BO335" s="124">
        <f t="shared" ref="BO335" si="5456">G335/G343</f>
        <v>0.11654789526019224</v>
      </c>
      <c r="BP335" s="125">
        <f t="shared" ref="BP335" si="5457">H335/H343</f>
        <v>5.7508779177855816E-2</v>
      </c>
      <c r="BQ335" s="126">
        <f t="shared" ref="BQ335" si="5458">I335/I343</f>
        <v>0.10454625516175117</v>
      </c>
      <c r="BR335" s="123">
        <f t="shared" ref="BR335" si="5459">J335/J343</f>
        <v>7.4289550234951887E-2</v>
      </c>
      <c r="BS335" s="124">
        <f t="shared" ref="BS335" si="5460">K335/K343</f>
        <v>3.2483081728266527E-2</v>
      </c>
      <c r="BT335" s="125">
        <f t="shared" ref="BT335" si="5461">L335/L343</f>
        <v>0.10600116245277535</v>
      </c>
      <c r="BU335" s="123">
        <f t="shared" ref="BU335" si="5462">M335/M343</f>
        <v>3.5212563646402059E-2</v>
      </c>
      <c r="BV335" s="127">
        <f t="shared" ref="BV335" si="5463">N335/N343</f>
        <v>8.7783215124927247E-2</v>
      </c>
      <c r="BW335" s="128">
        <f t="shared" ref="BW335" si="5464">O335/O343</f>
        <v>5.4123207937810072E-2</v>
      </c>
      <c r="BX335" s="123">
        <f t="shared" ref="BX335" si="5465">P335/P343</f>
        <v>6.0561471442400774E-2</v>
      </c>
      <c r="BY335" s="124">
        <f t="shared" ref="BY335" si="5466">Q335/Q343</f>
        <v>8.4512098800890362E-2</v>
      </c>
      <c r="BZ335" s="125">
        <f t="shared" ref="BZ335" si="5467">R335/R343</f>
        <v>5.7130358705161852E-2</v>
      </c>
      <c r="CA335" s="126">
        <f t="shared" ref="CA335" si="5468">S335/S343</f>
        <v>8.6429570319997803E-2</v>
      </c>
      <c r="CB335" s="123">
        <f t="shared" ref="CB335" si="5469">T335/T343</f>
        <v>0.10912947074134773</v>
      </c>
      <c r="CC335" s="124">
        <f t="shared" ref="CC335" si="5470">U335/U343</f>
        <v>2.4061848505906879E-2</v>
      </c>
      <c r="CD335" s="125">
        <f t="shared" ref="CD335" si="5471">V335/V343</f>
        <v>0.12228005267448423</v>
      </c>
      <c r="CE335" s="126">
        <f t="shared" ref="CE335" si="5472">W335/W343</f>
        <v>5.4485441471177648E-2</v>
      </c>
      <c r="CF335" s="123">
        <f t="shared" ref="CF335" si="5473">X335/X343</f>
        <v>6.7204118962129938E-2</v>
      </c>
      <c r="CG335" s="124">
        <f t="shared" ref="CG335" si="5474">Y335/Y343</f>
        <v>5.0616412317384459E-2</v>
      </c>
      <c r="CH335" s="125">
        <f t="shared" ref="CH335" si="5475">Z335/Z343</f>
        <v>5.7060444430120698E-2</v>
      </c>
      <c r="CI335" s="123">
        <f t="shared" ref="CI335" si="5476">AA335/AA343</f>
        <v>8.3389352527422078E-2</v>
      </c>
      <c r="CJ335" s="129">
        <f t="shared" ref="CJ335" si="5477">AB335/AB343</f>
        <v>6.8639105977579093E-2</v>
      </c>
      <c r="CK335" s="130">
        <f t="shared" ref="CK335" si="5478">AC335/AC343</f>
        <v>7.6511146268474273E-2</v>
      </c>
    </row>
    <row r="336" spans="1:89" x14ac:dyDescent="0.25">
      <c r="A336" s="131" t="s">
        <v>33</v>
      </c>
      <c r="B336" s="197">
        <v>2788</v>
      </c>
      <c r="C336" s="181">
        <v>3266</v>
      </c>
      <c r="D336" s="182">
        <v>1108</v>
      </c>
      <c r="E336" s="183">
        <v>1573</v>
      </c>
      <c r="F336" s="180">
        <v>977</v>
      </c>
      <c r="G336" s="184">
        <v>1870</v>
      </c>
      <c r="H336" s="182">
        <v>2619</v>
      </c>
      <c r="I336" s="183">
        <v>3824</v>
      </c>
      <c r="J336" s="180">
        <v>573</v>
      </c>
      <c r="K336" s="181">
        <v>217</v>
      </c>
      <c r="L336" s="182">
        <v>2136</v>
      </c>
      <c r="M336" s="180">
        <v>1352</v>
      </c>
      <c r="N336" s="185">
        <v>3038</v>
      </c>
      <c r="O336" s="198">
        <v>2973</v>
      </c>
      <c r="P336" s="180">
        <v>1199</v>
      </c>
      <c r="Q336" s="181">
        <v>2077</v>
      </c>
      <c r="R336" s="182">
        <v>1590</v>
      </c>
      <c r="S336" s="183">
        <v>2339</v>
      </c>
      <c r="T336" s="180">
        <v>672</v>
      </c>
      <c r="U336" s="184">
        <v>374</v>
      </c>
      <c r="V336" s="182">
        <v>3116</v>
      </c>
      <c r="W336" s="199">
        <v>2235</v>
      </c>
      <c r="X336" s="180">
        <v>1387</v>
      </c>
      <c r="Y336" s="184">
        <v>888</v>
      </c>
      <c r="Z336" s="182">
        <v>3010</v>
      </c>
      <c r="AA336" s="180">
        <v>3788</v>
      </c>
      <c r="AB336" s="162">
        <f t="shared" si="5010"/>
        <v>24213</v>
      </c>
      <c r="AC336" s="165">
        <f t="shared" si="5041"/>
        <v>26776</v>
      </c>
      <c r="BI336" s="131" t="s">
        <v>33</v>
      </c>
      <c r="BJ336" s="123">
        <f>B336/B343</f>
        <v>5.9512882361730739E-2</v>
      </c>
      <c r="BK336" s="124">
        <f t="shared" ref="BK336" si="5479">C336/C343</f>
        <v>8.5114145731262372E-2</v>
      </c>
      <c r="BL336" s="125">
        <f t="shared" ref="BL336" si="5480">D336/D343</f>
        <v>4.6005646902507892E-2</v>
      </c>
      <c r="BM336" s="126">
        <f t="shared" ref="BM336" si="5481">E336/E343</f>
        <v>7.5898673100120634E-2</v>
      </c>
      <c r="BN336" s="123">
        <f t="shared" ref="BN336" si="5482">F336/F343</f>
        <v>3.2220829760569884E-2</v>
      </c>
      <c r="BO336" s="124">
        <f t="shared" ref="BO336" si="5483">G336/G343</f>
        <v>7.7477626781571093E-2</v>
      </c>
      <c r="BP336" s="125">
        <f t="shared" ref="BP336" si="5484">H336/H343</f>
        <v>5.4100392480892379E-2</v>
      </c>
      <c r="BQ336" s="126">
        <f t="shared" ref="BQ336" si="5485">I336/I343</f>
        <v>7.4838053114664266E-2</v>
      </c>
      <c r="BR336" s="123">
        <f t="shared" ref="BR336" si="5486">J336/J343</f>
        <v>6.4108301633475057E-2</v>
      </c>
      <c r="BS336" s="124">
        <f t="shared" ref="BS336" si="5487">K336/K343</f>
        <v>2.2592399791775117E-2</v>
      </c>
      <c r="BT336" s="125">
        <f t="shared" ref="BT336" si="5488">L336/L343</f>
        <v>7.7593722755013084E-2</v>
      </c>
      <c r="BU336" s="123">
        <f t="shared" ref="BU336" si="5489">M336/M343</f>
        <v>4.1469848475553649E-2</v>
      </c>
      <c r="BV336" s="127">
        <f t="shared" ref="BV336" si="5490">N336/N343</f>
        <v>6.5492487119235998E-2</v>
      </c>
      <c r="BW336" s="128">
        <f t="shared" ref="BW336" si="5491">O336/O343</f>
        <v>5.8068674557599904E-2</v>
      </c>
      <c r="BX336" s="123">
        <f t="shared" ref="BX336" si="5492">P336/P343</f>
        <v>4.6427879961277833E-2</v>
      </c>
      <c r="BY336" s="124">
        <f t="shared" ref="BY336" si="5493">Q336/Q343</f>
        <v>7.4567387089825521E-2</v>
      </c>
      <c r="BZ336" s="125">
        <f t="shared" ref="BZ336" si="5494">R336/R343</f>
        <v>4.6369203849518807E-2</v>
      </c>
      <c r="CA336" s="126">
        <f t="shared" ref="CA336" si="5495">S336/S343</f>
        <v>6.4136664016013603E-2</v>
      </c>
      <c r="CB336" s="123">
        <f t="shared" ref="CB336" si="5496">T336/T343</f>
        <v>6.4783572736913139E-2</v>
      </c>
      <c r="CC336" s="124">
        <f t="shared" ref="CC336" si="5497">U336/U343</f>
        <v>3.2487838776928422E-2</v>
      </c>
      <c r="CD336" s="125">
        <f t="shared" ref="CD336" si="5498">V336/V343</f>
        <v>9.7698626700946881E-2</v>
      </c>
      <c r="CE336" s="126">
        <f t="shared" ref="CE336" si="5499">W336/W343</f>
        <v>5.2693622539196038E-2</v>
      </c>
      <c r="CF336" s="123">
        <f t="shared" ref="CF336" si="5500">X336/X343</f>
        <v>4.6981911794593864E-2</v>
      </c>
      <c r="CG336" s="124">
        <f t="shared" ref="CG336" si="5501">Y336/Y343</f>
        <v>4.8226796285233256E-2</v>
      </c>
      <c r="CH336" s="125">
        <f t="shared" ref="CH336" si="5502">Z336/Z343</f>
        <v>4.8503794898238715E-2</v>
      </c>
      <c r="CI336" s="123">
        <f t="shared" ref="CI336" si="5503">AA336/AA343</f>
        <v>6.2107524060927025E-2</v>
      </c>
      <c r="CJ336" s="129">
        <f t="shared" ref="CJ336" si="5504">AB336/AB343</f>
        <v>5.6774456770236147E-2</v>
      </c>
      <c r="CK336" s="130">
        <f t="shared" ref="CK336" si="5505">AC336/AC343</f>
        <v>6.2944739990925952E-2</v>
      </c>
    </row>
    <row r="337" spans="1:89" x14ac:dyDescent="0.25">
      <c r="A337" s="139" t="s">
        <v>34</v>
      </c>
      <c r="B337" s="194">
        <v>1056</v>
      </c>
      <c r="C337" s="188">
        <v>2015</v>
      </c>
      <c r="D337" s="189">
        <v>432</v>
      </c>
      <c r="E337" s="190">
        <v>1105</v>
      </c>
      <c r="F337" s="187">
        <v>458</v>
      </c>
      <c r="G337" s="191">
        <v>1508</v>
      </c>
      <c r="H337" s="189">
        <v>1385</v>
      </c>
      <c r="I337" s="190">
        <v>2592</v>
      </c>
      <c r="J337" s="187">
        <v>504</v>
      </c>
      <c r="K337" s="188">
        <v>143</v>
      </c>
      <c r="L337" s="189">
        <v>1464</v>
      </c>
      <c r="M337" s="187">
        <v>1009</v>
      </c>
      <c r="N337" s="192">
        <v>2235</v>
      </c>
      <c r="O337" s="195">
        <v>2066</v>
      </c>
      <c r="P337" s="187">
        <v>813</v>
      </c>
      <c r="Q337" s="188">
        <v>1493</v>
      </c>
      <c r="R337" s="189">
        <v>1114</v>
      </c>
      <c r="S337" s="190">
        <v>1785</v>
      </c>
      <c r="T337" s="187">
        <v>398</v>
      </c>
      <c r="U337" s="191">
        <v>278</v>
      </c>
      <c r="V337" s="189">
        <v>2463</v>
      </c>
      <c r="W337" s="196">
        <v>1506</v>
      </c>
      <c r="X337" s="187">
        <v>825</v>
      </c>
      <c r="Y337" s="191">
        <v>654</v>
      </c>
      <c r="Z337" s="189">
        <v>2200</v>
      </c>
      <c r="AA337" s="187">
        <v>2995</v>
      </c>
      <c r="AB337" s="162">
        <f t="shared" si="5010"/>
        <v>15347</v>
      </c>
      <c r="AC337" s="165">
        <f t="shared" si="5041"/>
        <v>19149</v>
      </c>
      <c r="BI337" s="139" t="s">
        <v>34</v>
      </c>
      <c r="BJ337" s="123">
        <f>B337/B343</f>
        <v>2.2541464768288257E-2</v>
      </c>
      <c r="BK337" s="124">
        <f t="shared" ref="BK337" si="5506">C337/C343</f>
        <v>5.2512248514541851E-2</v>
      </c>
      <c r="BL337" s="125">
        <f t="shared" ref="BL337" si="5507">D337/D343</f>
        <v>1.7937219730941704E-2</v>
      </c>
      <c r="BM337" s="126">
        <f t="shared" ref="BM337" si="5508">E337/E343</f>
        <v>5.3317249698431844E-2</v>
      </c>
      <c r="BN337" s="123">
        <f t="shared" ref="BN337" si="5509">F337/F343</f>
        <v>1.5104544555108502E-2</v>
      </c>
      <c r="BO337" s="124">
        <f t="shared" ref="BO337" si="5510">G337/G343</f>
        <v>6.2479284057010274E-2</v>
      </c>
      <c r="BP337" s="125">
        <f t="shared" ref="BP337" si="5511">H337/H343</f>
        <v>2.8609791365420367E-2</v>
      </c>
      <c r="BQ337" s="126">
        <f t="shared" ref="BQ337" si="5512">I337/I343</f>
        <v>5.0727048554709671E-2</v>
      </c>
      <c r="BR337" s="123">
        <f t="shared" ref="BR337" si="5513">J337/J343</f>
        <v>5.6388453792794807E-2</v>
      </c>
      <c r="BS337" s="124">
        <f t="shared" ref="BS337" si="5514">K337/K343</f>
        <v>1.4888079125455492E-2</v>
      </c>
      <c r="BT337" s="125">
        <f t="shared" ref="BT337" si="5515">L337/L343</f>
        <v>5.3182214472537057E-2</v>
      </c>
      <c r="BU337" s="123">
        <f t="shared" ref="BU337" si="5516">M337/M343</f>
        <v>3.0949021532421322E-2</v>
      </c>
      <c r="BV337" s="127">
        <f t="shared" ref="BV337" si="5517">N337/N343</f>
        <v>4.8181602604177892E-2</v>
      </c>
      <c r="BW337" s="128">
        <f t="shared" ref="BW337" si="5518">O337/O343</f>
        <v>4.0353138794484163E-2</v>
      </c>
      <c r="BX337" s="123">
        <f t="shared" ref="BX337" si="5519">P337/P343</f>
        <v>3.1481122942884798E-2</v>
      </c>
      <c r="BY337" s="124">
        <f t="shared" ref="BY337" si="5520">Q337/Q343</f>
        <v>5.3600919078049834E-2</v>
      </c>
      <c r="BZ337" s="125">
        <f t="shared" ref="BZ337" si="5521">R337/R343</f>
        <v>3.2487605715952175E-2</v>
      </c>
      <c r="CA337" s="126">
        <f t="shared" ref="CA337" si="5522">S337/S343</f>
        <v>4.8945679892511446E-2</v>
      </c>
      <c r="CB337" s="123">
        <f t="shared" ref="CB337" si="5523">T337/T343</f>
        <v>3.8368842186445581E-2</v>
      </c>
      <c r="CC337" s="124">
        <f t="shared" ref="CC337" si="5524">U337/U343</f>
        <v>2.4148714384989577E-2</v>
      </c>
      <c r="CD337" s="125">
        <f t="shared" ref="CD337" si="5525">V337/V343</f>
        <v>7.7224556342885803E-2</v>
      </c>
      <c r="CE337" s="126">
        <f t="shared" ref="CE337" si="5526">W337/W343</f>
        <v>3.5506306731109279E-2</v>
      </c>
      <c r="CF337" s="123">
        <f t="shared" ref="CF337" si="5527">X337/X343</f>
        <v>2.7945261161167943E-2</v>
      </c>
      <c r="CG337" s="124">
        <f t="shared" ref="CG337" si="5528">Y337/Y343</f>
        <v>3.5518383750610984E-2</v>
      </c>
      <c r="CH337" s="125">
        <f t="shared" ref="CH337" si="5529">Z337/Z343</f>
        <v>3.5451278663164512E-2</v>
      </c>
      <c r="CI337" s="123">
        <f t="shared" ref="CI337" si="5530">AA337/AA343</f>
        <v>4.9105605745109936E-2</v>
      </c>
      <c r="CJ337" s="129">
        <f t="shared" ref="CJ337" si="5531">AB337/AB343</f>
        <v>3.5985527941717839E-2</v>
      </c>
      <c r="CK337" s="130">
        <f t="shared" ref="CK337" si="5532">AC337/AC343</f>
        <v>4.5015268377884714E-2</v>
      </c>
    </row>
    <row r="338" spans="1:89" x14ac:dyDescent="0.25">
      <c r="A338" s="131" t="s">
        <v>35</v>
      </c>
      <c r="B338" s="197">
        <v>0</v>
      </c>
      <c r="C338" s="181">
        <v>923</v>
      </c>
      <c r="D338" s="182">
        <v>5</v>
      </c>
      <c r="E338" s="183">
        <v>584</v>
      </c>
      <c r="F338" s="180">
        <v>16</v>
      </c>
      <c r="G338" s="184">
        <v>707</v>
      </c>
      <c r="H338" s="182">
        <v>77</v>
      </c>
      <c r="I338" s="183">
        <v>948</v>
      </c>
      <c r="J338" s="180">
        <v>54</v>
      </c>
      <c r="K338" s="181">
        <v>39</v>
      </c>
      <c r="L338" s="182">
        <v>482</v>
      </c>
      <c r="M338" s="180">
        <v>155</v>
      </c>
      <c r="N338" s="185">
        <v>507</v>
      </c>
      <c r="O338" s="198">
        <v>311</v>
      </c>
      <c r="P338" s="180">
        <v>188</v>
      </c>
      <c r="Q338" s="181">
        <v>237</v>
      </c>
      <c r="R338" s="182">
        <v>186</v>
      </c>
      <c r="S338" s="183">
        <v>202</v>
      </c>
      <c r="T338" s="180">
        <v>38</v>
      </c>
      <c r="U338" s="184">
        <v>6</v>
      </c>
      <c r="V338" s="182">
        <v>473</v>
      </c>
      <c r="W338" s="199">
        <v>54</v>
      </c>
      <c r="X338" s="180">
        <v>60</v>
      </c>
      <c r="Y338" s="184">
        <v>21</v>
      </c>
      <c r="Z338" s="182">
        <v>63</v>
      </c>
      <c r="AA338" s="180">
        <v>143</v>
      </c>
      <c r="AB338" s="162">
        <f t="shared" si="5010"/>
        <v>2149</v>
      </c>
      <c r="AC338" s="165">
        <f t="shared" si="5041"/>
        <v>4330</v>
      </c>
      <c r="BI338" s="131" t="s">
        <v>35</v>
      </c>
      <c r="BJ338" s="123">
        <f>B338/B343</f>
        <v>0</v>
      </c>
      <c r="BK338" s="124">
        <f t="shared" ref="BK338" si="5533">C338/C343</f>
        <v>2.4053997706661109E-2</v>
      </c>
      <c r="BL338" s="125">
        <f t="shared" ref="BL338" si="5534">D338/D343</f>
        <v>2.0760670984886233E-4</v>
      </c>
      <c r="BM338" s="126">
        <f t="shared" ref="BM338" si="5535">E338/E343</f>
        <v>2.8178528347406515E-2</v>
      </c>
      <c r="BN338" s="123">
        <f t="shared" ref="BN338" si="5536">F338/F343</f>
        <v>5.2766967878108302E-4</v>
      </c>
      <c r="BO338" s="124">
        <f t="shared" ref="BO338" si="5537">G338/G343</f>
        <v>2.9292343387470998E-2</v>
      </c>
      <c r="BP338" s="125">
        <f t="shared" ref="BP338" si="5538">H338/H343</f>
        <v>1.5905804585829373E-3</v>
      </c>
      <c r="BQ338" s="126">
        <f t="shared" ref="BQ338" si="5539">I338/I343</f>
        <v>1.8552948313991038E-2</v>
      </c>
      <c r="BR338" s="123">
        <f t="shared" ref="BR338" si="5540">J338/J343</f>
        <v>6.041620049228015E-3</v>
      </c>
      <c r="BS338" s="124">
        <f t="shared" ref="BS338" si="5541">K338/K343</f>
        <v>4.0603852160333159E-3</v>
      </c>
      <c r="BT338" s="125">
        <f t="shared" ref="BT338" si="5542">L338/L343</f>
        <v>1.7509444928799769E-2</v>
      </c>
      <c r="BU338" s="123">
        <f t="shared" ref="BU338" si="5543">M338/M343</f>
        <v>4.7543095515612541E-3</v>
      </c>
      <c r="BV338" s="127">
        <f t="shared" ref="BV338" si="5544">N338/N343</f>
        <v>1.0929786362558475E-2</v>
      </c>
      <c r="BW338" s="128">
        <f t="shared" ref="BW338" si="5545">O338/O343</f>
        <v>6.0744560334388062E-3</v>
      </c>
      <c r="BX338" s="123">
        <f t="shared" ref="BX338" si="5546">P338/P343</f>
        <v>7.2797676669893513E-3</v>
      </c>
      <c r="BY338" s="124">
        <f t="shared" ref="BY338" si="5547">Q338/Q343</f>
        <v>8.5086522582034901E-3</v>
      </c>
      <c r="BZ338" s="125">
        <f t="shared" ref="BZ338" si="5548">R338/R343</f>
        <v>5.4243219597550308E-3</v>
      </c>
      <c r="CA338" s="126">
        <f t="shared" ref="CA338" si="5549">S338/S343</f>
        <v>5.5389508897968134E-3</v>
      </c>
      <c r="CB338" s="123">
        <f t="shared" ref="CB338" si="5550">T338/T343</f>
        <v>3.6633567916706834E-3</v>
      </c>
      <c r="CC338" s="124">
        <f t="shared" ref="CC338" si="5551">U338/U343</f>
        <v>5.2119527449617786E-4</v>
      </c>
      <c r="CD338" s="125">
        <f t="shared" ref="CD338" si="5552">V338/V343</f>
        <v>1.4830375619238728E-2</v>
      </c>
      <c r="CE338" s="126">
        <f t="shared" ref="CE338" si="5553">W338/W343</f>
        <v>1.273134504302723E-3</v>
      </c>
      <c r="CF338" s="123">
        <f t="shared" ref="CF338" si="5554">X338/X343</f>
        <v>2.0323826299031233E-3</v>
      </c>
      <c r="CG338" s="124">
        <f t="shared" ref="CG338" si="5555">Y338/Y343</f>
        <v>1.1404985607994351E-3</v>
      </c>
      <c r="CH338" s="125">
        <f t="shared" ref="CH338" si="5556">Z338/Z343</f>
        <v>1.0151957071724382E-3</v>
      </c>
      <c r="CI338" s="123">
        <f t="shared" ref="CI338" si="5557">AA338/AA343</f>
        <v>2.3446082208850487E-3</v>
      </c>
      <c r="CJ338" s="129">
        <f t="shared" ref="CJ338" si="5558">AB338/AB343</f>
        <v>5.0389587246205542E-3</v>
      </c>
      <c r="CK338" s="130">
        <f t="shared" ref="CK338" si="5559">AC338/AC343</f>
        <v>1.0178918589808386E-2</v>
      </c>
    </row>
    <row r="339" spans="1:89" x14ac:dyDescent="0.25">
      <c r="A339" s="139" t="s">
        <v>36</v>
      </c>
      <c r="B339" s="194"/>
      <c r="C339" s="188"/>
      <c r="D339" s="189"/>
      <c r="E339" s="190"/>
      <c r="F339" s="187"/>
      <c r="G339" s="191"/>
      <c r="H339" s="189"/>
      <c r="I339" s="190"/>
      <c r="J339" s="187"/>
      <c r="K339" s="191"/>
      <c r="L339" s="189"/>
      <c r="M339" s="187"/>
      <c r="N339" s="192"/>
      <c r="O339" s="195"/>
      <c r="P339" s="187"/>
      <c r="Q339" s="191"/>
      <c r="R339" s="189"/>
      <c r="S339" s="190"/>
      <c r="T339" s="187"/>
      <c r="U339" s="191"/>
      <c r="V339" s="189"/>
      <c r="W339" s="190"/>
      <c r="X339" s="187"/>
      <c r="Y339" s="191"/>
      <c r="Z339" s="189"/>
      <c r="AA339" s="187"/>
      <c r="AB339" s="162">
        <f t="shared" si="5010"/>
        <v>0</v>
      </c>
      <c r="AC339" s="165">
        <f t="shared" si="5041"/>
        <v>0</v>
      </c>
      <c r="BI339" s="139" t="s">
        <v>36</v>
      </c>
      <c r="BJ339" s="123">
        <f>B339/B343</f>
        <v>0</v>
      </c>
      <c r="BK339" s="124">
        <f t="shared" ref="BK339" si="5560">C339/C343</f>
        <v>0</v>
      </c>
      <c r="BL339" s="125">
        <f t="shared" ref="BL339" si="5561">D339/D343</f>
        <v>0</v>
      </c>
      <c r="BM339" s="126">
        <f t="shared" ref="BM339" si="5562">E339/E343</f>
        <v>0</v>
      </c>
      <c r="BN339" s="123">
        <f t="shared" ref="BN339" si="5563">F339/F343</f>
        <v>0</v>
      </c>
      <c r="BO339" s="124">
        <f t="shared" ref="BO339" si="5564">G339/G343</f>
        <v>0</v>
      </c>
      <c r="BP339" s="125">
        <f t="shared" ref="BP339" si="5565">H339/H343</f>
        <v>0</v>
      </c>
      <c r="BQ339" s="126">
        <f t="shared" ref="BQ339" si="5566">I339/I343</f>
        <v>0</v>
      </c>
      <c r="BR339" s="123">
        <f t="shared" ref="BR339" si="5567">J339/J343</f>
        <v>0</v>
      </c>
      <c r="BS339" s="124">
        <f t="shared" ref="BS339" si="5568">K339/K343</f>
        <v>0</v>
      </c>
      <c r="BT339" s="125">
        <f t="shared" ref="BT339" si="5569">L339/L343</f>
        <v>0</v>
      </c>
      <c r="BU339" s="123">
        <f t="shared" ref="BU339" si="5570">M339/M343</f>
        <v>0</v>
      </c>
      <c r="BV339" s="127">
        <f t="shared" ref="BV339" si="5571">N339/N343</f>
        <v>0</v>
      </c>
      <c r="BW339" s="128">
        <f t="shared" ref="BW339" si="5572">O339/O343</f>
        <v>0</v>
      </c>
      <c r="BX339" s="123">
        <f t="shared" ref="BX339" si="5573">P339/P343</f>
        <v>0</v>
      </c>
      <c r="BY339" s="124">
        <f t="shared" ref="BY339" si="5574">Q339/Q343</f>
        <v>0</v>
      </c>
      <c r="BZ339" s="125">
        <f t="shared" ref="BZ339" si="5575">R339/R343</f>
        <v>0</v>
      </c>
      <c r="CA339" s="126">
        <f t="shared" ref="CA339" si="5576">S339/S343</f>
        <v>0</v>
      </c>
      <c r="CB339" s="123">
        <f t="shared" ref="CB339" si="5577">T339/T343</f>
        <v>0</v>
      </c>
      <c r="CC339" s="124">
        <f t="shared" ref="CC339" si="5578">U339/U343</f>
        <v>0</v>
      </c>
      <c r="CD339" s="125">
        <f t="shared" ref="CD339" si="5579">V339/V343</f>
        <v>0</v>
      </c>
      <c r="CE339" s="126">
        <f t="shared" ref="CE339" si="5580">W339/W343</f>
        <v>0</v>
      </c>
      <c r="CF339" s="123">
        <f t="shared" ref="CF339" si="5581">X339/X343</f>
        <v>0</v>
      </c>
      <c r="CG339" s="124">
        <f t="shared" ref="CG339" si="5582">Y339/Y343</f>
        <v>0</v>
      </c>
      <c r="CH339" s="125">
        <f t="shared" ref="CH339" si="5583">Z339/Z343</f>
        <v>0</v>
      </c>
      <c r="CI339" s="123">
        <f t="shared" ref="CI339" si="5584">AA339/AA343</f>
        <v>0</v>
      </c>
      <c r="CJ339" s="129">
        <f t="shared" ref="CJ339" si="5585">AB339/AB343</f>
        <v>0</v>
      </c>
      <c r="CK339" s="130">
        <f t="shared" ref="CK339" si="5586">AC339/AC343</f>
        <v>0</v>
      </c>
    </row>
    <row r="340" spans="1:89" x14ac:dyDescent="0.25">
      <c r="A340" s="131" t="s">
        <v>37</v>
      </c>
      <c r="B340" s="56"/>
      <c r="C340" s="57"/>
      <c r="D340" s="133"/>
      <c r="E340" s="134"/>
      <c r="F340" s="132"/>
      <c r="G340" s="135"/>
      <c r="H340" s="133"/>
      <c r="I340" s="134"/>
      <c r="J340" s="132"/>
      <c r="K340" s="135"/>
      <c r="L340" s="133"/>
      <c r="M340" s="132"/>
      <c r="N340" s="136"/>
      <c r="O340" s="137"/>
      <c r="P340" s="132"/>
      <c r="Q340" s="135"/>
      <c r="R340" s="133"/>
      <c r="S340" s="134"/>
      <c r="T340" s="132"/>
      <c r="U340" s="135"/>
      <c r="V340" s="133"/>
      <c r="W340" s="134"/>
      <c r="X340" s="132"/>
      <c r="Y340" s="135"/>
      <c r="Z340" s="138"/>
      <c r="AA340" s="2"/>
      <c r="AB340" s="162">
        <f t="shared" si="5010"/>
        <v>0</v>
      </c>
      <c r="AC340" s="165">
        <f t="shared" si="5041"/>
        <v>0</v>
      </c>
      <c r="BI340" s="131" t="s">
        <v>37</v>
      </c>
      <c r="BJ340" s="123">
        <f>B340/B343</f>
        <v>0</v>
      </c>
      <c r="BK340" s="124">
        <f t="shared" ref="BK340" si="5587">C340/C343</f>
        <v>0</v>
      </c>
      <c r="BL340" s="125">
        <f t="shared" ref="BL340" si="5588">D340/D343</f>
        <v>0</v>
      </c>
      <c r="BM340" s="126">
        <f t="shared" ref="BM340" si="5589">E340/E343</f>
        <v>0</v>
      </c>
      <c r="BN340" s="123">
        <f t="shared" ref="BN340" si="5590">F340/F343</f>
        <v>0</v>
      </c>
      <c r="BO340" s="124">
        <f t="shared" ref="BO340" si="5591">G340/G343</f>
        <v>0</v>
      </c>
      <c r="BP340" s="125">
        <f t="shared" ref="BP340" si="5592">H340/H343</f>
        <v>0</v>
      </c>
      <c r="BQ340" s="126">
        <f t="shared" ref="BQ340" si="5593">I340/I343</f>
        <v>0</v>
      </c>
      <c r="BR340" s="123">
        <f t="shared" ref="BR340" si="5594">J340/J343</f>
        <v>0</v>
      </c>
      <c r="BS340" s="124">
        <f t="shared" ref="BS340" si="5595">K340/K343</f>
        <v>0</v>
      </c>
      <c r="BT340" s="125">
        <f t="shared" ref="BT340" si="5596">L340/L343</f>
        <v>0</v>
      </c>
      <c r="BU340" s="123">
        <f t="shared" ref="BU340" si="5597">M340/M343</f>
        <v>0</v>
      </c>
      <c r="BV340" s="127">
        <f t="shared" ref="BV340" si="5598">N340/N343</f>
        <v>0</v>
      </c>
      <c r="BW340" s="128">
        <f t="shared" ref="BW340" si="5599">O340/O343</f>
        <v>0</v>
      </c>
      <c r="BX340" s="123">
        <f t="shared" ref="BX340" si="5600">P340/P343</f>
        <v>0</v>
      </c>
      <c r="BY340" s="124">
        <f t="shared" ref="BY340" si="5601">Q340/Q343</f>
        <v>0</v>
      </c>
      <c r="BZ340" s="125">
        <f t="shared" ref="BZ340" si="5602">R340/R343</f>
        <v>0</v>
      </c>
      <c r="CA340" s="126">
        <f t="shared" ref="CA340" si="5603">S340/S343</f>
        <v>0</v>
      </c>
      <c r="CB340" s="123">
        <f t="shared" ref="CB340" si="5604">T340/T343</f>
        <v>0</v>
      </c>
      <c r="CC340" s="124">
        <f t="shared" ref="CC340" si="5605">U340/U343</f>
        <v>0</v>
      </c>
      <c r="CD340" s="125">
        <f t="shared" ref="CD340" si="5606">V340/V343</f>
        <v>0</v>
      </c>
      <c r="CE340" s="126">
        <f t="shared" ref="CE340" si="5607">W340/W343</f>
        <v>0</v>
      </c>
      <c r="CF340" s="123">
        <f t="shared" ref="CF340" si="5608">X340/X343</f>
        <v>0</v>
      </c>
      <c r="CG340" s="124">
        <f t="shared" ref="CG340" si="5609">Y340/Y343</f>
        <v>0</v>
      </c>
      <c r="CH340" s="125">
        <f t="shared" ref="CH340" si="5610">Z340/Z343</f>
        <v>0</v>
      </c>
      <c r="CI340" s="123">
        <f t="shared" ref="CI340" si="5611">AA340/AA343</f>
        <v>0</v>
      </c>
      <c r="CJ340" s="129">
        <f t="shared" ref="CJ340" si="5612">AB340/AB343</f>
        <v>0</v>
      </c>
      <c r="CK340" s="130">
        <f t="shared" ref="CK340" si="5613">AC340/AC343</f>
        <v>0</v>
      </c>
    </row>
    <row r="341" spans="1:89" x14ac:dyDescent="0.25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62">
        <f t="shared" si="5010"/>
        <v>0</v>
      </c>
      <c r="AC341" s="165">
        <f t="shared" si="5041"/>
        <v>0</v>
      </c>
      <c r="BI341" s="139" t="s">
        <v>38</v>
      </c>
      <c r="BJ341" s="123">
        <f>B341/B343</f>
        <v>0</v>
      </c>
      <c r="BK341" s="124">
        <f t="shared" ref="BK341" si="5614">C341/C343</f>
        <v>0</v>
      </c>
      <c r="BL341" s="125">
        <f t="shared" ref="BL341" si="5615">D341/D343</f>
        <v>0</v>
      </c>
      <c r="BM341" s="126">
        <f t="shared" ref="BM341" si="5616">E341/E343</f>
        <v>0</v>
      </c>
      <c r="BN341" s="123">
        <f t="shared" ref="BN341" si="5617">F341/F343</f>
        <v>0</v>
      </c>
      <c r="BO341" s="124">
        <f t="shared" ref="BO341" si="5618">G341/G343</f>
        <v>0</v>
      </c>
      <c r="BP341" s="125">
        <f t="shared" ref="BP341" si="5619">H341/H343</f>
        <v>0</v>
      </c>
      <c r="BQ341" s="126">
        <f t="shared" ref="BQ341" si="5620">I341/I343</f>
        <v>0</v>
      </c>
      <c r="BR341" s="123">
        <f t="shared" ref="BR341" si="5621">J341/J343</f>
        <v>0</v>
      </c>
      <c r="BS341" s="124">
        <f t="shared" ref="BS341" si="5622">K341/K343</f>
        <v>0</v>
      </c>
      <c r="BT341" s="125">
        <f t="shared" ref="BT341" si="5623">L341/L343</f>
        <v>0</v>
      </c>
      <c r="BU341" s="123">
        <f t="shared" ref="BU341" si="5624">M341/M343</f>
        <v>0</v>
      </c>
      <c r="BV341" s="127">
        <f t="shared" ref="BV341" si="5625">N341/N343</f>
        <v>0</v>
      </c>
      <c r="BW341" s="128">
        <f t="shared" ref="BW341" si="5626">O341/O343</f>
        <v>0</v>
      </c>
      <c r="BX341" s="123">
        <f t="shared" ref="BX341" si="5627">P341/P343</f>
        <v>0</v>
      </c>
      <c r="BY341" s="124">
        <f t="shared" ref="BY341" si="5628">Q341/Q343</f>
        <v>0</v>
      </c>
      <c r="BZ341" s="125">
        <f t="shared" ref="BZ341" si="5629">R341/R343</f>
        <v>0</v>
      </c>
      <c r="CA341" s="126">
        <f t="shared" ref="CA341" si="5630">S341/S343</f>
        <v>0</v>
      </c>
      <c r="CB341" s="123">
        <f t="shared" ref="CB341" si="5631">T341/T343</f>
        <v>0</v>
      </c>
      <c r="CC341" s="124">
        <f t="shared" ref="CC341" si="5632">U341/U343</f>
        <v>0</v>
      </c>
      <c r="CD341" s="125">
        <f t="shared" ref="CD341" si="5633">V341/V343</f>
        <v>0</v>
      </c>
      <c r="CE341" s="126">
        <f t="shared" ref="CE341" si="5634">W341/W343</f>
        <v>0</v>
      </c>
      <c r="CF341" s="123">
        <f t="shared" ref="CF341" si="5635">X341/X343</f>
        <v>0</v>
      </c>
      <c r="CG341" s="124">
        <f t="shared" ref="CG341" si="5636">Y341/Y343</f>
        <v>0</v>
      </c>
      <c r="CH341" s="125">
        <f t="shared" ref="CH341" si="5637">Z341/Z343</f>
        <v>0</v>
      </c>
      <c r="CI341" s="123">
        <f t="shared" ref="CI341" si="5638">AA341/AA343</f>
        <v>0</v>
      </c>
      <c r="CJ341" s="129">
        <f t="shared" ref="CJ341" si="5639">AB341/AB343</f>
        <v>0</v>
      </c>
      <c r="CK341" s="130">
        <f t="shared" ref="CK341" si="5640">AC341/AC343</f>
        <v>0</v>
      </c>
    </row>
    <row r="342" spans="1:89" ht="13.8" thickBot="1" x14ac:dyDescent="0.3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62">
        <f t="shared" si="5010"/>
        <v>0</v>
      </c>
      <c r="AC342" s="165">
        <f t="shared" si="5041"/>
        <v>0</v>
      </c>
      <c r="BI342" s="131" t="s">
        <v>39</v>
      </c>
      <c r="BJ342" s="123">
        <f>B342/B343</f>
        <v>0</v>
      </c>
      <c r="BK342" s="124">
        <f t="shared" ref="BK342" si="5641">C342/C343</f>
        <v>0</v>
      </c>
      <c r="BL342" s="125">
        <f t="shared" ref="BL342" si="5642">D342/D343</f>
        <v>0</v>
      </c>
      <c r="BM342" s="126">
        <f t="shared" ref="BM342" si="5643">E342/E343</f>
        <v>0</v>
      </c>
      <c r="BN342" s="123">
        <f t="shared" ref="BN342" si="5644">F342/F343</f>
        <v>0</v>
      </c>
      <c r="BO342" s="124">
        <f t="shared" ref="BO342" si="5645">G342/G343</f>
        <v>0</v>
      </c>
      <c r="BP342" s="125">
        <f t="shared" ref="BP342" si="5646">H342/H343</f>
        <v>0</v>
      </c>
      <c r="BQ342" s="126">
        <f t="shared" ref="BQ342" si="5647">I342/I343</f>
        <v>0</v>
      </c>
      <c r="BR342" s="123">
        <f t="shared" ref="BR342" si="5648">J342/J343</f>
        <v>0</v>
      </c>
      <c r="BS342" s="124">
        <f t="shared" ref="BS342" si="5649">K342/K343</f>
        <v>0</v>
      </c>
      <c r="BT342" s="125">
        <f t="shared" ref="BT342" si="5650">L342/L343</f>
        <v>0</v>
      </c>
      <c r="BU342" s="123">
        <f t="shared" ref="BU342" si="5651">M342/M343</f>
        <v>0</v>
      </c>
      <c r="BV342" s="127">
        <f t="shared" ref="BV342" si="5652">N342/N343</f>
        <v>0</v>
      </c>
      <c r="BW342" s="128">
        <f t="shared" ref="BW342" si="5653">O342/O343</f>
        <v>0</v>
      </c>
      <c r="BX342" s="123">
        <f t="shared" ref="BX342" si="5654">P342/P343</f>
        <v>0</v>
      </c>
      <c r="BY342" s="124">
        <f t="shared" ref="BY342" si="5655">Q342/Q343</f>
        <v>0</v>
      </c>
      <c r="BZ342" s="125">
        <f t="shared" ref="BZ342" si="5656">R342/R343</f>
        <v>0</v>
      </c>
      <c r="CA342" s="126">
        <f t="shared" ref="CA342" si="5657">S342/S343</f>
        <v>0</v>
      </c>
      <c r="CB342" s="123">
        <f t="shared" ref="CB342" si="5658">T342/T343</f>
        <v>0</v>
      </c>
      <c r="CC342" s="124">
        <f t="shared" ref="CC342" si="5659">U342/U343</f>
        <v>0</v>
      </c>
      <c r="CD342" s="125">
        <f t="shared" ref="CD342" si="5660">V342/V343</f>
        <v>0</v>
      </c>
      <c r="CE342" s="126">
        <f t="shared" ref="CE342" si="5661">W342/W343</f>
        <v>0</v>
      </c>
      <c r="CF342" s="123">
        <f t="shared" ref="CF342" si="5662">X342/X343</f>
        <v>0</v>
      </c>
      <c r="CG342" s="124">
        <f t="shared" ref="CG342" si="5663">Y342/Y343</f>
        <v>0</v>
      </c>
      <c r="CH342" s="125">
        <f t="shared" ref="CH342" si="5664">Z342/Z343</f>
        <v>0</v>
      </c>
      <c r="CI342" s="123">
        <f t="shared" ref="CI342" si="5665">AA342/AA343</f>
        <v>0</v>
      </c>
      <c r="CJ342" s="129">
        <f t="shared" ref="CJ342" si="5666">AB342/AB343</f>
        <v>0</v>
      </c>
      <c r="CK342" s="130">
        <f t="shared" ref="CK342" si="5667">AC342/AC343</f>
        <v>0</v>
      </c>
    </row>
    <row r="343" spans="1:89" ht="14.4" thickTop="1" thickBot="1" x14ac:dyDescent="0.3">
      <c r="A343" s="251" t="s">
        <v>13</v>
      </c>
      <c r="B343" s="14">
        <f>SUM(B320:B342)</f>
        <v>46847</v>
      </c>
      <c r="C343" s="1">
        <f t="shared" ref="C343" si="5668">SUM(C320:C342)</f>
        <v>38372</v>
      </c>
      <c r="D343" s="14">
        <f t="shared" ref="D343" si="5669">SUM(D320:D342)</f>
        <v>24084</v>
      </c>
      <c r="E343" s="1">
        <f t="shared" ref="E343" si="5670">SUM(E320:E342)</f>
        <v>20725</v>
      </c>
      <c r="F343" s="14">
        <f t="shared" ref="F343" si="5671">SUM(F320:F342)</f>
        <v>30322</v>
      </c>
      <c r="G343" s="1">
        <f t="shared" ref="G343" si="5672">SUM(G320:G342)</f>
        <v>24136</v>
      </c>
      <c r="H343" s="14">
        <f t="shared" ref="H343" si="5673">SUM(H320:H342)</f>
        <v>48410</v>
      </c>
      <c r="I343" s="1">
        <f t="shared" ref="I343" si="5674">SUM(I320:I342)</f>
        <v>51097</v>
      </c>
      <c r="J343" s="14">
        <f t="shared" ref="J343" si="5675">SUM(J320:J342)</f>
        <v>8938</v>
      </c>
      <c r="K343" s="1">
        <f t="shared" ref="K343" si="5676">SUM(K320:K342)</f>
        <v>9605</v>
      </c>
      <c r="L343" s="14">
        <f t="shared" ref="L343" si="5677">SUM(L320:L342)</f>
        <v>27528</v>
      </c>
      <c r="M343" s="1">
        <f t="shared" ref="M343" si="5678">SUM(M320:M342)</f>
        <v>32602</v>
      </c>
      <c r="N343" s="14">
        <f t="shared" ref="N343" si="5679">SUM(N320:N342)</f>
        <v>46387</v>
      </c>
      <c r="O343" s="1">
        <f t="shared" ref="O343" si="5680">SUM(O320:O342)</f>
        <v>51198</v>
      </c>
      <c r="P343" s="14">
        <f t="shared" ref="P343" si="5681">SUM(P320:P342)</f>
        <v>25825</v>
      </c>
      <c r="Q343" s="1">
        <f t="shared" ref="Q343" si="5682">SUM(Q320:Q342)</f>
        <v>27854</v>
      </c>
      <c r="R343" s="14">
        <f t="shared" ref="R343" si="5683">SUM(R320:R342)</f>
        <v>34290</v>
      </c>
      <c r="S343" s="1">
        <f t="shared" ref="S343" si="5684">SUM(S320:S342)</f>
        <v>36469</v>
      </c>
      <c r="T343" s="14">
        <f t="shared" ref="T343" si="5685">SUM(T320:T342)</f>
        <v>10373</v>
      </c>
      <c r="U343" s="1">
        <f t="shared" ref="U343" si="5686">SUM(U320:U342)</f>
        <v>11512</v>
      </c>
      <c r="V343" s="14">
        <f t="shared" ref="V343" si="5687">SUM(V320:V342)</f>
        <v>31894</v>
      </c>
      <c r="W343" s="1">
        <f t="shared" ref="W343" si="5688">SUM(W320:W342)</f>
        <v>42415</v>
      </c>
      <c r="X343" s="14">
        <f t="shared" ref="X343" si="5689">SUM(X320:X342)</f>
        <v>29522</v>
      </c>
      <c r="Y343" s="1">
        <f t="shared" ref="Y343" si="5690">SUM(Y320:Y342)</f>
        <v>18413</v>
      </c>
      <c r="Z343" s="14">
        <f t="shared" ref="Z343" si="5691">SUM(Z320:Z342)</f>
        <v>62057</v>
      </c>
      <c r="AA343" s="1">
        <f t="shared" ref="AA343" si="5692">SUM(AA320:AA342)</f>
        <v>60991</v>
      </c>
      <c r="AB343" s="166">
        <f t="shared" ref="AB343:AC343" si="5693">SUM(AB319:AB342)</f>
        <v>426477</v>
      </c>
      <c r="AC343" s="167">
        <f t="shared" si="5693"/>
        <v>425389</v>
      </c>
      <c r="BI343" s="251" t="s">
        <v>13</v>
      </c>
      <c r="BJ343" s="147" t="e">
        <f>SUM(BJ319:BJ342)</f>
        <v>#REF!</v>
      </c>
      <c r="BK343" s="148">
        <f t="shared" ref="BK343:CK343" si="5694">SUM(BK319:BK342)</f>
        <v>0.99999999999999989</v>
      </c>
      <c r="BL343" s="147">
        <f t="shared" si="5694"/>
        <v>1</v>
      </c>
      <c r="BM343" s="148">
        <f t="shared" si="5694"/>
        <v>1</v>
      </c>
      <c r="BN343" s="147">
        <f t="shared" si="5694"/>
        <v>1</v>
      </c>
      <c r="BO343" s="148">
        <f t="shared" si="5694"/>
        <v>1</v>
      </c>
      <c r="BP343" s="147">
        <f t="shared" si="5694"/>
        <v>1</v>
      </c>
      <c r="BQ343" s="148">
        <f t="shared" si="5694"/>
        <v>1</v>
      </c>
      <c r="BR343" s="147">
        <f t="shared" si="5694"/>
        <v>1</v>
      </c>
      <c r="BS343" s="148">
        <f t="shared" si="5694"/>
        <v>1</v>
      </c>
      <c r="BT343" s="147">
        <f t="shared" si="5694"/>
        <v>1</v>
      </c>
      <c r="BU343" s="148">
        <f t="shared" si="5694"/>
        <v>1</v>
      </c>
      <c r="BV343" s="147">
        <f t="shared" si="5694"/>
        <v>1</v>
      </c>
      <c r="BW343" s="148">
        <f t="shared" si="5694"/>
        <v>0.99999999999999989</v>
      </c>
      <c r="BX343" s="147">
        <f t="shared" si="5694"/>
        <v>1</v>
      </c>
      <c r="BY343" s="148">
        <f t="shared" si="5694"/>
        <v>1.0000000000000002</v>
      </c>
      <c r="BZ343" s="147">
        <f t="shared" si="5694"/>
        <v>1</v>
      </c>
      <c r="CA343" s="148">
        <f t="shared" si="5694"/>
        <v>0.99999999999999989</v>
      </c>
      <c r="CB343" s="147">
        <f t="shared" si="5694"/>
        <v>1</v>
      </c>
      <c r="CC343" s="148">
        <f t="shared" si="5694"/>
        <v>1</v>
      </c>
      <c r="CD343" s="147">
        <f t="shared" si="5694"/>
        <v>1.0000000000000002</v>
      </c>
      <c r="CE343" s="148">
        <f t="shared" si="5694"/>
        <v>1.0000000000000002</v>
      </c>
      <c r="CF343" s="147">
        <f t="shared" si="5694"/>
        <v>1</v>
      </c>
      <c r="CG343" s="148">
        <f t="shared" si="5694"/>
        <v>1.0000000000000002</v>
      </c>
      <c r="CH343" s="147">
        <f t="shared" si="5694"/>
        <v>1.0000000000000002</v>
      </c>
      <c r="CI343" s="148">
        <f t="shared" si="5694"/>
        <v>1</v>
      </c>
      <c r="CJ343" s="147">
        <f t="shared" si="5694"/>
        <v>1</v>
      </c>
      <c r="CK343" s="148">
        <f t="shared" si="5694"/>
        <v>1</v>
      </c>
    </row>
    <row r="344" spans="1:89" ht="13.8" thickTop="1" x14ac:dyDescent="0.25">
      <c r="A344" s="178"/>
    </row>
    <row r="346" spans="1:89" x14ac:dyDescent="0.25">
      <c r="A346" s="299">
        <f>+A315+1</f>
        <v>45272</v>
      </c>
      <c r="B346" s="299"/>
      <c r="C346" s="299"/>
      <c r="D346" s="299"/>
      <c r="BI346" s="298">
        <f>+BI315+1</f>
        <v>45272</v>
      </c>
      <c r="BJ346" s="298"/>
      <c r="BK346" s="298"/>
      <c r="BL346" s="298"/>
    </row>
    <row r="347" spans="1:89" ht="13.8" thickBot="1" x14ac:dyDescent="0.3">
      <c r="AE347" t="s">
        <v>84</v>
      </c>
    </row>
    <row r="348" spans="1:89" ht="14.4" thickTop="1" thickBot="1" x14ac:dyDescent="0.3">
      <c r="A348" s="290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0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0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35">
      <c r="A349" s="291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68" t="s">
        <v>14</v>
      </c>
      <c r="AC349" s="169" t="s">
        <v>15</v>
      </c>
      <c r="AE349" s="291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68" t="s">
        <v>14</v>
      </c>
      <c r="BG349" s="169" t="s">
        <v>15</v>
      </c>
      <c r="BI349" s="291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8" thickTop="1" x14ac:dyDescent="0.25">
      <c r="A350" s="119" t="s">
        <v>16</v>
      </c>
      <c r="B350" s="120"/>
      <c r="C350" s="177"/>
      <c r="D350" s="121"/>
      <c r="E350" s="172"/>
      <c r="F350" s="120"/>
      <c r="G350" s="122"/>
      <c r="H350" s="121"/>
      <c r="I350" s="172"/>
      <c r="J350" s="120"/>
      <c r="K350" s="122"/>
      <c r="L350" s="121"/>
      <c r="M350" s="120"/>
      <c r="N350" s="171"/>
      <c r="O350" s="173"/>
      <c r="P350" s="120"/>
      <c r="Q350" s="122"/>
      <c r="R350" s="121"/>
      <c r="S350" s="172"/>
      <c r="T350" s="120"/>
      <c r="U350" s="122"/>
      <c r="V350" s="121"/>
      <c r="W350" s="172"/>
      <c r="X350" s="120"/>
      <c r="Y350" s="122"/>
      <c r="Z350" s="21"/>
      <c r="AA350" s="176"/>
      <c r="AB350" s="162">
        <f t="shared" ref="AB350:AB373" si="5695">B350+D350+F350+H350+J350+L350+N350+P350+R350+T350+V350+X350+Z350</f>
        <v>0</v>
      </c>
      <c r="AC350" s="163">
        <f>C350+E350+G350+I350+K350+M350+O350+Q350+S350+U350+W350+Y350+AA350</f>
        <v>0</v>
      </c>
      <c r="AE350" s="254" t="str">
        <f>$AE$9</f>
        <v>07:00 - 07:59</v>
      </c>
      <c r="AF350" s="120">
        <f t="shared" ref="AF350:AO351" si="5696">SUMIF($A$9:$A$32,$AE350,B$350:B$373)</f>
        <v>5137</v>
      </c>
      <c r="AG350" s="177">
        <f t="shared" si="5696"/>
        <v>1986</v>
      </c>
      <c r="AH350" s="121">
        <f t="shared" si="5696"/>
        <v>2273</v>
      </c>
      <c r="AI350" s="172">
        <f t="shared" si="5696"/>
        <v>1850</v>
      </c>
      <c r="AJ350" s="120">
        <f t="shared" si="5696"/>
        <v>3229</v>
      </c>
      <c r="AK350" s="122">
        <f t="shared" si="5696"/>
        <v>1518</v>
      </c>
      <c r="AL350" s="121">
        <f t="shared" si="5696"/>
        <v>4205</v>
      </c>
      <c r="AM350" s="172">
        <f t="shared" si="5696"/>
        <v>2940</v>
      </c>
      <c r="AN350" s="120">
        <f t="shared" si="5696"/>
        <v>417</v>
      </c>
      <c r="AO350" s="122">
        <f t="shared" si="5696"/>
        <v>1336</v>
      </c>
      <c r="AP350" s="121">
        <f t="shared" ref="AP350:AY351" si="5697">SUMIF($A$9:$A$32,$AE350,L$350:L$373)</f>
        <v>1324</v>
      </c>
      <c r="AQ350" s="120">
        <f t="shared" si="5697"/>
        <v>4463</v>
      </c>
      <c r="AR350" s="171">
        <f t="shared" si="5697"/>
        <v>3666</v>
      </c>
      <c r="AS350" s="173">
        <f t="shared" si="5697"/>
        <v>5089</v>
      </c>
      <c r="AT350" s="120">
        <f t="shared" si="5697"/>
        <v>2848</v>
      </c>
      <c r="AU350" s="122">
        <f t="shared" si="5697"/>
        <v>2456</v>
      </c>
      <c r="AV350" s="121">
        <f t="shared" si="5697"/>
        <v>3568</v>
      </c>
      <c r="AW350" s="172">
        <f t="shared" si="5697"/>
        <v>2586</v>
      </c>
      <c r="AX350" s="120">
        <f t="shared" si="5697"/>
        <v>489</v>
      </c>
      <c r="AY350" s="122">
        <f t="shared" si="5697"/>
        <v>2124</v>
      </c>
      <c r="AZ350" s="121">
        <f t="shared" ref="AZ350:BE351" si="5698">SUMIF($A$9:$A$32,$AE350,V$350:V$373)</f>
        <v>1843</v>
      </c>
      <c r="BA350" s="172">
        <f t="shared" si="5698"/>
        <v>4157</v>
      </c>
      <c r="BB350" s="120">
        <f t="shared" si="5698"/>
        <v>2364</v>
      </c>
      <c r="BC350" s="122">
        <f t="shared" si="5698"/>
        <v>2275</v>
      </c>
      <c r="BD350" s="21">
        <f t="shared" si="5698"/>
        <v>5627</v>
      </c>
      <c r="BE350" s="176">
        <f t="shared" si="5698"/>
        <v>3686</v>
      </c>
      <c r="BF350" s="162">
        <f>AF350+AH350+AJ350+AL350+AN350+AP350+AR350+AT350+AV350+AX350+AZ350+BB350+BD350</f>
        <v>36990</v>
      </c>
      <c r="BG350" s="163">
        <f>AG350+AI350+AK350+AM350+AO350+AQ350+AS350+AU350+AW350+AY350+BA350+BC350+BE350</f>
        <v>36466</v>
      </c>
      <c r="BI350" s="119" t="s">
        <v>16</v>
      </c>
      <c r="BJ350" s="123">
        <f>B350/B374</f>
        <v>0</v>
      </c>
      <c r="BK350" s="124">
        <f t="shared" ref="BK350" si="5699">C350/C374</f>
        <v>0</v>
      </c>
      <c r="BL350" s="125">
        <f t="shared" ref="BL350" si="5700">D350/D374</f>
        <v>0</v>
      </c>
      <c r="BM350" s="126">
        <f t="shared" ref="BM350" si="5701">E350/E374</f>
        <v>0</v>
      </c>
      <c r="BN350" s="123">
        <f t="shared" ref="BN350" si="5702">F350/F374</f>
        <v>0</v>
      </c>
      <c r="BO350" s="124">
        <f t="shared" ref="BO350" si="5703">G350/G374</f>
        <v>0</v>
      </c>
      <c r="BP350" s="125">
        <f t="shared" ref="BP350" si="5704">H350/H374</f>
        <v>0</v>
      </c>
      <c r="BQ350" s="126">
        <f t="shared" ref="BQ350" si="5705">I350/I374</f>
        <v>0</v>
      </c>
      <c r="BR350" s="123">
        <f t="shared" ref="BR350" si="5706">J350/J374</f>
        <v>0</v>
      </c>
      <c r="BS350" s="124">
        <f t="shared" ref="BS350" si="5707">K350/K374</f>
        <v>0</v>
      </c>
      <c r="BT350" s="125">
        <f t="shared" ref="BT350" si="5708">L350/L374</f>
        <v>0</v>
      </c>
      <c r="BU350" s="123">
        <f t="shared" ref="BU350" si="5709">M350/M374</f>
        <v>0</v>
      </c>
      <c r="BV350" s="127">
        <f t="shared" ref="BV350" si="5710">N350/N374</f>
        <v>0</v>
      </c>
      <c r="BW350" s="128">
        <f t="shared" ref="BW350" si="5711">O350/O374</f>
        <v>0</v>
      </c>
      <c r="BX350" s="123">
        <f t="shared" ref="BX350" si="5712">P350/P374</f>
        <v>0</v>
      </c>
      <c r="BY350" s="124">
        <f t="shared" ref="BY350" si="5713">Q350/Q374</f>
        <v>0</v>
      </c>
      <c r="BZ350" s="125">
        <f t="shared" ref="BZ350" si="5714">R350/R374</f>
        <v>0</v>
      </c>
      <c r="CA350" s="126">
        <f t="shared" ref="CA350" si="5715">S350/S374</f>
        <v>0</v>
      </c>
      <c r="CB350" s="123">
        <f t="shared" ref="CB350" si="5716">T350/T374</f>
        <v>0</v>
      </c>
      <c r="CC350" s="124">
        <f t="shared" ref="CC350" si="5717">U350/U374</f>
        <v>0</v>
      </c>
      <c r="CD350" s="125">
        <f t="shared" ref="CD350" si="5718">V350/V374</f>
        <v>0</v>
      </c>
      <c r="CE350" s="126">
        <f t="shared" ref="CE350" si="5719">W350/W374</f>
        <v>0</v>
      </c>
      <c r="CF350" s="123">
        <f t="shared" ref="CF350" si="5720">X350/X374</f>
        <v>0</v>
      </c>
      <c r="CG350" s="124">
        <f t="shared" ref="CG350" si="5721">Y350/Y374</f>
        <v>0</v>
      </c>
      <c r="CH350" s="125">
        <f t="shared" ref="CH350" si="5722">Z350/Z374</f>
        <v>0</v>
      </c>
      <c r="CI350" s="123">
        <f t="shared" ref="CI350" si="5723">AA350/AA374</f>
        <v>0</v>
      </c>
      <c r="CJ350" s="129">
        <f t="shared" ref="CJ350" si="5724">AB350/AB374</f>
        <v>0</v>
      </c>
      <c r="CK350" s="130">
        <f t="shared" ref="CK350" si="5725">AC350/AC374</f>
        <v>0</v>
      </c>
    </row>
    <row r="351" spans="1:89" x14ac:dyDescent="0.25">
      <c r="A351" s="131" t="s">
        <v>17</v>
      </c>
      <c r="B351" s="180">
        <v>613</v>
      </c>
      <c r="C351" s="181">
        <v>0</v>
      </c>
      <c r="D351" s="182">
        <v>522</v>
      </c>
      <c r="E351" s="183">
        <v>3</v>
      </c>
      <c r="F351" s="180">
        <v>707</v>
      </c>
      <c r="G351" s="184">
        <v>7</v>
      </c>
      <c r="H351" s="182">
        <v>769</v>
      </c>
      <c r="I351" s="183">
        <v>45</v>
      </c>
      <c r="J351" s="180">
        <v>16</v>
      </c>
      <c r="K351" s="184">
        <v>25</v>
      </c>
      <c r="L351" s="182">
        <v>44</v>
      </c>
      <c r="M351" s="180">
        <v>145</v>
      </c>
      <c r="N351" s="185">
        <v>313</v>
      </c>
      <c r="O351" s="186">
        <v>243</v>
      </c>
      <c r="P351" s="180">
        <v>106</v>
      </c>
      <c r="Q351" s="184">
        <v>108</v>
      </c>
      <c r="R351" s="182">
        <v>70</v>
      </c>
      <c r="S351" s="183">
        <v>180</v>
      </c>
      <c r="T351" s="180">
        <v>0</v>
      </c>
      <c r="U351" s="184">
        <v>61</v>
      </c>
      <c r="V351" s="182">
        <v>23</v>
      </c>
      <c r="W351" s="183">
        <v>181</v>
      </c>
      <c r="X351" s="180">
        <v>7</v>
      </c>
      <c r="Y351" s="184">
        <v>82</v>
      </c>
      <c r="Z351" s="182">
        <v>1</v>
      </c>
      <c r="AA351" s="180">
        <v>145</v>
      </c>
      <c r="AB351" s="162">
        <f t="shared" si="5695"/>
        <v>3191</v>
      </c>
      <c r="AC351" s="165">
        <f t="shared" ref="AC351:AC373" si="5726">SUM(C351,E351,G351,I351,K351,M351,O351,Q351,S351,U351,W351,Y351,AA351)</f>
        <v>1225</v>
      </c>
      <c r="AE351" s="256" t="str">
        <f>$AE$10</f>
        <v>08:00 - 08:59</v>
      </c>
      <c r="AF351" s="120">
        <f t="shared" si="5696"/>
        <v>4147</v>
      </c>
      <c r="AG351" s="181">
        <f t="shared" si="5696"/>
        <v>1610</v>
      </c>
      <c r="AH351" s="182">
        <f t="shared" si="5696"/>
        <v>2079</v>
      </c>
      <c r="AI351" s="183">
        <f t="shared" si="5696"/>
        <v>1553</v>
      </c>
      <c r="AJ351" s="180">
        <f t="shared" si="5696"/>
        <v>2395</v>
      </c>
      <c r="AK351" s="184">
        <f t="shared" si="5696"/>
        <v>1214</v>
      </c>
      <c r="AL351" s="182">
        <f t="shared" si="5696"/>
        <v>3567</v>
      </c>
      <c r="AM351" s="183">
        <f t="shared" si="5696"/>
        <v>2733</v>
      </c>
      <c r="AN351" s="180">
        <f t="shared" si="5696"/>
        <v>307</v>
      </c>
      <c r="AO351" s="184">
        <f t="shared" si="5696"/>
        <v>1248</v>
      </c>
      <c r="AP351" s="182">
        <f t="shared" si="5697"/>
        <v>1136</v>
      </c>
      <c r="AQ351" s="180">
        <f t="shared" si="5697"/>
        <v>4240</v>
      </c>
      <c r="AR351" s="185">
        <f t="shared" si="5697"/>
        <v>2654</v>
      </c>
      <c r="AS351" s="186">
        <f t="shared" si="5697"/>
        <v>4563</v>
      </c>
      <c r="AT351" s="180">
        <f t="shared" si="5697"/>
        <v>2322</v>
      </c>
      <c r="AU351" s="184">
        <f t="shared" si="5697"/>
        <v>2184</v>
      </c>
      <c r="AV351" s="182">
        <f t="shared" si="5697"/>
        <v>3058</v>
      </c>
      <c r="AW351" s="183">
        <f t="shared" si="5697"/>
        <v>2110</v>
      </c>
      <c r="AX351" s="180">
        <f t="shared" si="5697"/>
        <v>322</v>
      </c>
      <c r="AY351" s="184">
        <f t="shared" si="5697"/>
        <v>1703</v>
      </c>
      <c r="AZ351" s="182">
        <f t="shared" si="5698"/>
        <v>1306</v>
      </c>
      <c r="BA351" s="183">
        <f t="shared" si="5698"/>
        <v>3725</v>
      </c>
      <c r="BB351" s="180">
        <f t="shared" si="5698"/>
        <v>1919</v>
      </c>
      <c r="BC351" s="184">
        <f t="shared" si="5698"/>
        <v>2294</v>
      </c>
      <c r="BD351" s="182">
        <f t="shared" si="5698"/>
        <v>4705</v>
      </c>
      <c r="BE351" s="180">
        <f t="shared" si="5698"/>
        <v>3675</v>
      </c>
      <c r="BF351" s="164">
        <f>SUM(AF351,AH351,AJ351,AL351,AN351,AP351,AR351,AT351,AV351,AX351,AZ351,BB351,BD351)</f>
        <v>29917</v>
      </c>
      <c r="BG351" s="165">
        <f>SUM(AG351,AI351,AK351,AM351,AO351,AQ351,AS351,AU351,AW351,AY351,BA351,BC351,BE351)</f>
        <v>32852</v>
      </c>
      <c r="BI351" s="131" t="s">
        <v>17</v>
      </c>
      <c r="BJ351" s="123">
        <f>B351/B374</f>
        <v>1.3576965669988925E-2</v>
      </c>
      <c r="BK351" s="124">
        <f t="shared" ref="BK351" si="5727">C351/C374</f>
        <v>0</v>
      </c>
      <c r="BL351" s="125">
        <f t="shared" ref="BL351" si="5728">D351/D374</f>
        <v>2.0885848037450486E-2</v>
      </c>
      <c r="BM351" s="126">
        <f t="shared" ref="BM351" si="5729">E351/E374</f>
        <v>1.3684882766170969E-4</v>
      </c>
      <c r="BN351" s="123">
        <f t="shared" ref="BN351" si="5730">F351/F374</f>
        <v>2.5478395617860104E-2</v>
      </c>
      <c r="BO351" s="124">
        <f t="shared" ref="BO351" si="5731">G351/G374</f>
        <v>2.7310678475283835E-4</v>
      </c>
      <c r="BP351" s="125">
        <f t="shared" ref="BP351" si="5732">H351/H374</f>
        <v>1.5832166680391994E-2</v>
      </c>
      <c r="BQ351" s="126">
        <f t="shared" ref="BQ351" si="5733">I351/I374</f>
        <v>8.4503868399308949E-4</v>
      </c>
      <c r="BR351" s="123">
        <f t="shared" ref="BR351" si="5734">J351/J374</f>
        <v>1.7195056421278883E-3</v>
      </c>
      <c r="BS351" s="124">
        <f t="shared" ref="BS351" si="5735">K351/K374</f>
        <v>2.5354969574036511E-3</v>
      </c>
      <c r="BT351" s="125">
        <f t="shared" ref="BT351" si="5736">L351/L374</f>
        <v>1.4497528830313014E-3</v>
      </c>
      <c r="BU351" s="123">
        <f t="shared" ref="BU351" si="5737">M351/M374</f>
        <v>4.3811941020062851E-3</v>
      </c>
      <c r="BV351" s="127">
        <f t="shared" ref="BV351" si="5738">N351/N374</f>
        <v>6.3940186304951791E-3</v>
      </c>
      <c r="BW351" s="128">
        <f t="shared" ref="BW351" si="5739">O351/O374</f>
        <v>4.8872709720238936E-3</v>
      </c>
      <c r="BX351" s="123">
        <f t="shared" ref="BX351" si="5740">P351/P374</f>
        <v>3.7742567206693963E-3</v>
      </c>
      <c r="BY351" s="124">
        <f t="shared" ref="BY351" si="5741">Q351/Q374</f>
        <v>3.9106347539558965E-3</v>
      </c>
      <c r="BZ351" s="125">
        <f t="shared" ref="BZ351" si="5742">R351/R374</f>
        <v>1.9413706076490001E-3</v>
      </c>
      <c r="CA351" s="126">
        <f t="shared" ref="CA351" si="5743">S351/S374</f>
        <v>4.9209907594729074E-3</v>
      </c>
      <c r="CB351" s="123">
        <f t="shared" ref="CB351" si="5744">T351/T374</f>
        <v>0</v>
      </c>
      <c r="CC351" s="124">
        <f t="shared" ref="CC351" si="5745">U351/U374</f>
        <v>5.2946792813123858E-3</v>
      </c>
      <c r="CD351" s="125">
        <f t="shared" ref="CD351" si="5746">V351/V374</f>
        <v>6.4049011417432469E-4</v>
      </c>
      <c r="CE351" s="126">
        <f t="shared" ref="CE351" si="5747">W351/W374</f>
        <v>4.1518522766372289E-3</v>
      </c>
      <c r="CF351" s="123">
        <f t="shared" ref="CF351" si="5748">X351/X374</f>
        <v>2.3889969625610048E-4</v>
      </c>
      <c r="CG351" s="124">
        <f t="shared" ref="CG351" si="5749">Y351/Y374</f>
        <v>4.5794705685245169E-3</v>
      </c>
      <c r="CH351" s="125">
        <f t="shared" ref="CH351" si="5750">Z351/Z374</f>
        <v>1.663506005256679E-5</v>
      </c>
      <c r="CI351" s="123">
        <f t="shared" ref="CI351" si="5751">AA351/AA374</f>
        <v>2.3215600883793909E-3</v>
      </c>
      <c r="CJ351" s="129">
        <f t="shared" ref="CJ351" si="5752">AB351/AB374</f>
        <v>7.3246536226162168E-3</v>
      </c>
      <c r="CK351" s="130">
        <f t="shared" ref="CK351" si="5753">AC351/AC374</f>
        <v>2.8176918848173559E-3</v>
      </c>
    </row>
    <row r="352" spans="1:89" ht="13.8" thickBot="1" x14ac:dyDescent="0.3">
      <c r="A352" s="139" t="s">
        <v>18</v>
      </c>
      <c r="B352" s="187">
        <v>2525</v>
      </c>
      <c r="C352" s="188">
        <v>674</v>
      </c>
      <c r="D352" s="189">
        <v>1707</v>
      </c>
      <c r="E352" s="190">
        <v>485</v>
      </c>
      <c r="F352" s="187">
        <v>2301</v>
      </c>
      <c r="G352" s="191">
        <v>494</v>
      </c>
      <c r="H352" s="189">
        <v>2781</v>
      </c>
      <c r="I352" s="190">
        <v>908</v>
      </c>
      <c r="J352" s="187">
        <v>101</v>
      </c>
      <c r="K352" s="191">
        <v>362</v>
      </c>
      <c r="L352" s="189">
        <v>528</v>
      </c>
      <c r="M352" s="187">
        <v>1646</v>
      </c>
      <c r="N352" s="192">
        <v>1761</v>
      </c>
      <c r="O352" s="193">
        <v>2229</v>
      </c>
      <c r="P352" s="187">
        <v>1108</v>
      </c>
      <c r="Q352" s="191">
        <v>1097</v>
      </c>
      <c r="R352" s="189">
        <v>1570</v>
      </c>
      <c r="S352" s="190">
        <v>1264</v>
      </c>
      <c r="T352" s="187">
        <v>127</v>
      </c>
      <c r="U352" s="191">
        <v>792</v>
      </c>
      <c r="V352" s="189">
        <v>755</v>
      </c>
      <c r="W352" s="190">
        <v>1793</v>
      </c>
      <c r="X352" s="187">
        <v>1109</v>
      </c>
      <c r="Y352" s="191">
        <v>951</v>
      </c>
      <c r="Z352" s="189">
        <v>3104</v>
      </c>
      <c r="AA352" s="187">
        <v>1888</v>
      </c>
      <c r="AB352" s="162">
        <f t="shared" si="5695"/>
        <v>19477</v>
      </c>
      <c r="AC352" s="165">
        <f t="shared" si="5726"/>
        <v>14583</v>
      </c>
      <c r="AE352" s="254"/>
      <c r="AF352" s="120"/>
      <c r="AG352" s="188"/>
      <c r="AH352" s="189"/>
      <c r="AI352" s="190"/>
      <c r="AJ352" s="187"/>
      <c r="AK352" s="191"/>
      <c r="AL352" s="189"/>
      <c r="AM352" s="190"/>
      <c r="AN352" s="187"/>
      <c r="AO352" s="191"/>
      <c r="AP352" s="189"/>
      <c r="AQ352" s="187"/>
      <c r="AR352" s="192"/>
      <c r="AS352" s="193"/>
      <c r="AT352" s="187"/>
      <c r="AU352" s="191"/>
      <c r="AV352" s="189"/>
      <c r="AW352" s="190"/>
      <c r="AX352" s="187"/>
      <c r="AY352" s="191"/>
      <c r="AZ352" s="189"/>
      <c r="BA352" s="190"/>
      <c r="BB352" s="187"/>
      <c r="BC352" s="191"/>
      <c r="BD352" s="189"/>
      <c r="BE352" s="187"/>
      <c r="BF352" s="164"/>
      <c r="BG352" s="165"/>
      <c r="BI352" s="139" t="s">
        <v>18</v>
      </c>
      <c r="BJ352" s="123">
        <f>B352/B374</f>
        <v>5.5924695459579184E-2</v>
      </c>
      <c r="BK352" s="124">
        <f t="shared" ref="BK352" si="5754">C352/C374</f>
        <v>1.6203481103952304E-2</v>
      </c>
      <c r="BL352" s="125">
        <f t="shared" ref="BL352" si="5755">D352/D374</f>
        <v>6.8299123754651303E-2</v>
      </c>
      <c r="BM352" s="126">
        <f t="shared" ref="BM352" si="5756">E352/E374</f>
        <v>2.2123893805309734E-2</v>
      </c>
      <c r="BN352" s="123">
        <f t="shared" ref="BN352" si="5757">F352/F374</f>
        <v>8.2921907095751202E-2</v>
      </c>
      <c r="BO352" s="124">
        <f t="shared" ref="BO352" si="5758">G352/G374</f>
        <v>1.9273535952557451E-2</v>
      </c>
      <c r="BP352" s="125">
        <f t="shared" ref="BP352" si="5759">H352/H374</f>
        <v>5.7255208762249855E-2</v>
      </c>
      <c r="BQ352" s="126">
        <f t="shared" ref="BQ352" si="5760">I352/I374</f>
        <v>1.705100277923834E-2</v>
      </c>
      <c r="BR352" s="123">
        <f t="shared" ref="BR352" si="5761">J352/J374</f>
        <v>1.0854379365932294E-2</v>
      </c>
      <c r="BS352" s="124">
        <f t="shared" ref="BS352" si="5762">K352/K374</f>
        <v>3.6713995943204868E-2</v>
      </c>
      <c r="BT352" s="125">
        <f t="shared" ref="BT352" si="5763">L352/L374</f>
        <v>1.7397034596375618E-2</v>
      </c>
      <c r="BU352" s="123">
        <f t="shared" ref="BU352" si="5764">M352/M374</f>
        <v>4.9734106840705825E-2</v>
      </c>
      <c r="BV352" s="127">
        <f t="shared" ref="BV352" si="5765">N352/N374</f>
        <v>3.5974015361987251E-2</v>
      </c>
      <c r="BW352" s="128">
        <f t="shared" ref="BW352" si="5766">O352/O374</f>
        <v>4.4830152249552502E-2</v>
      </c>
      <c r="BX352" s="123">
        <f t="shared" ref="BX352" si="5767">P352/P374</f>
        <v>3.9451664589638599E-2</v>
      </c>
      <c r="BY352" s="124">
        <f t="shared" ref="BY352" si="5768">Q352/Q374</f>
        <v>3.9721910417496467E-2</v>
      </c>
      <c r="BZ352" s="125">
        <f t="shared" ref="BZ352" si="5769">R352/R374</f>
        <v>4.3542169342984716E-2</v>
      </c>
      <c r="CA352" s="126">
        <f t="shared" ref="CA352" si="5770">S352/S374</f>
        <v>3.4556290666520863E-2</v>
      </c>
      <c r="CB352" s="123">
        <f t="shared" ref="CB352" si="5771">T352/T374</f>
        <v>1.1427028972467158E-2</v>
      </c>
      <c r="CC352" s="124">
        <f t="shared" ref="CC352" si="5772">U352/U374</f>
        <v>6.8744032636055899E-2</v>
      </c>
      <c r="CD352" s="125">
        <f t="shared" ref="CD352" si="5773">V352/V374</f>
        <v>2.1024784182678918E-2</v>
      </c>
      <c r="CE352" s="126">
        <f t="shared" ref="CE352" si="5774">W352/W374</f>
        <v>4.1128569790113548E-2</v>
      </c>
      <c r="CF352" s="123">
        <f t="shared" ref="CF352" si="5775">X352/X374</f>
        <v>3.7848537592573631E-2</v>
      </c>
      <c r="CG352" s="124">
        <f t="shared" ref="CG352" si="5776">Y352/Y374</f>
        <v>5.311068915447336E-2</v>
      </c>
      <c r="CH352" s="125">
        <f t="shared" ref="CH352" si="5777">Z352/Z374</f>
        <v>5.1635226403167318E-2</v>
      </c>
      <c r="CI352" s="123">
        <f t="shared" ref="CI352" si="5778">AA352/AA374</f>
        <v>3.0228313426622692E-2</v>
      </c>
      <c r="CJ352" s="129">
        <f t="shared" ref="CJ352" si="5779">AB352/AB374</f>
        <v>4.4707702478124743E-2</v>
      </c>
      <c r="CK352" s="130">
        <f t="shared" ref="CK352" si="5780">AC352/AC374</f>
        <v>3.3543184290850209E-2</v>
      </c>
    </row>
    <row r="353" spans="1:89" ht="14.4" thickTop="1" thickBot="1" x14ac:dyDescent="0.3">
      <c r="A353" s="131" t="s">
        <v>19</v>
      </c>
      <c r="B353" s="180">
        <v>4954</v>
      </c>
      <c r="C353" s="181">
        <v>1832</v>
      </c>
      <c r="D353" s="182">
        <v>2273</v>
      </c>
      <c r="E353" s="183">
        <v>1365</v>
      </c>
      <c r="F353" s="180">
        <v>2782</v>
      </c>
      <c r="G353" s="184">
        <v>1396</v>
      </c>
      <c r="H353" s="182">
        <v>3875</v>
      </c>
      <c r="I353" s="183">
        <v>2443</v>
      </c>
      <c r="J353" s="180">
        <v>286</v>
      </c>
      <c r="K353" s="184">
        <v>870</v>
      </c>
      <c r="L353" s="182">
        <v>1343</v>
      </c>
      <c r="M353" s="180">
        <v>3024</v>
      </c>
      <c r="N353" s="185">
        <v>3224</v>
      </c>
      <c r="O353" s="186">
        <v>3837</v>
      </c>
      <c r="P353" s="180">
        <v>2226</v>
      </c>
      <c r="Q353" s="184">
        <v>1928</v>
      </c>
      <c r="R353" s="182">
        <v>2854</v>
      </c>
      <c r="S353" s="183">
        <v>2109</v>
      </c>
      <c r="T353" s="180">
        <v>396</v>
      </c>
      <c r="U353" s="184">
        <v>1427</v>
      </c>
      <c r="V353" s="182">
        <v>1582</v>
      </c>
      <c r="W353" s="183">
        <v>3410</v>
      </c>
      <c r="X353" s="180">
        <v>2061</v>
      </c>
      <c r="Y353" s="184">
        <v>1802</v>
      </c>
      <c r="Z353" s="182">
        <v>4206</v>
      </c>
      <c r="AA353" s="180">
        <v>3439</v>
      </c>
      <c r="AB353" s="162">
        <f t="shared" si="5695"/>
        <v>32062</v>
      </c>
      <c r="AC353" s="165">
        <f t="shared" si="5726"/>
        <v>28882</v>
      </c>
      <c r="AE353" s="251" t="s">
        <v>13</v>
      </c>
      <c r="AF353" s="14">
        <f t="shared" ref="AF353:BG353" si="5781">SUM(AF350:AF352)</f>
        <v>9284</v>
      </c>
      <c r="AG353" s="1">
        <f t="shared" si="5781"/>
        <v>3596</v>
      </c>
      <c r="AH353" s="14">
        <f t="shared" si="5781"/>
        <v>4352</v>
      </c>
      <c r="AI353" s="1">
        <f t="shared" si="5781"/>
        <v>3403</v>
      </c>
      <c r="AJ353" s="14">
        <f t="shared" si="5781"/>
        <v>5624</v>
      </c>
      <c r="AK353" s="1">
        <f t="shared" si="5781"/>
        <v>2732</v>
      </c>
      <c r="AL353" s="14">
        <f t="shared" si="5781"/>
        <v>7772</v>
      </c>
      <c r="AM353" s="1">
        <f t="shared" si="5781"/>
        <v>5673</v>
      </c>
      <c r="AN353" s="14">
        <f t="shared" si="5781"/>
        <v>724</v>
      </c>
      <c r="AO353" s="1">
        <f t="shared" si="5781"/>
        <v>2584</v>
      </c>
      <c r="AP353" s="14">
        <f t="shared" si="5781"/>
        <v>2460</v>
      </c>
      <c r="AQ353" s="1">
        <f t="shared" si="5781"/>
        <v>8703</v>
      </c>
      <c r="AR353" s="14">
        <f t="shared" si="5781"/>
        <v>6320</v>
      </c>
      <c r="AS353" s="1">
        <f t="shared" si="5781"/>
        <v>9652</v>
      </c>
      <c r="AT353" s="14">
        <f t="shared" si="5781"/>
        <v>5170</v>
      </c>
      <c r="AU353" s="1">
        <f t="shared" si="5781"/>
        <v>4640</v>
      </c>
      <c r="AV353" s="14">
        <f t="shared" si="5781"/>
        <v>6626</v>
      </c>
      <c r="AW353" s="1">
        <f t="shared" si="5781"/>
        <v>4696</v>
      </c>
      <c r="AX353" s="14">
        <f t="shared" si="5781"/>
        <v>811</v>
      </c>
      <c r="AY353" s="1">
        <f t="shared" si="5781"/>
        <v>3827</v>
      </c>
      <c r="AZ353" s="14">
        <f t="shared" si="5781"/>
        <v>3149</v>
      </c>
      <c r="BA353" s="1">
        <f t="shared" si="5781"/>
        <v>7882</v>
      </c>
      <c r="BB353" s="14">
        <f t="shared" si="5781"/>
        <v>4283</v>
      </c>
      <c r="BC353" s="1">
        <f t="shared" si="5781"/>
        <v>4569</v>
      </c>
      <c r="BD353" s="14">
        <f t="shared" si="5781"/>
        <v>10332</v>
      </c>
      <c r="BE353" s="1">
        <f t="shared" si="5781"/>
        <v>7361</v>
      </c>
      <c r="BF353" s="166">
        <f t="shared" si="5781"/>
        <v>66907</v>
      </c>
      <c r="BG353" s="167">
        <f t="shared" si="5781"/>
        <v>69318</v>
      </c>
      <c r="BI353" s="131" t="s">
        <v>19</v>
      </c>
      <c r="BJ353" s="123">
        <f>B353/B374</f>
        <v>0.10972314507198228</v>
      </c>
      <c r="BK353" s="124">
        <f t="shared" ref="BK353" si="5782">C353/C374</f>
        <v>4.4042696413116644E-2</v>
      </c>
      <c r="BL353" s="125">
        <f t="shared" ref="BL353" si="5783">D353/D374</f>
        <v>9.0945464730124437E-2</v>
      </c>
      <c r="BM353" s="126">
        <f t="shared" ref="BM353" si="5784">E353/E374</f>
        <v>6.2266216586077915E-2</v>
      </c>
      <c r="BN353" s="123">
        <f t="shared" ref="BN353" si="5785">F353/F374</f>
        <v>0.10025586507621896</v>
      </c>
      <c r="BO353" s="124">
        <f t="shared" ref="BO353" si="5786">G353/G374</f>
        <v>5.446529593070891E-2</v>
      </c>
      <c r="BP353" s="125">
        <f t="shared" ref="BP353" si="5787">H353/H374</f>
        <v>7.9778473194433E-2</v>
      </c>
      <c r="BQ353" s="126">
        <f t="shared" ref="BQ353" si="5788">I353/I374</f>
        <v>4.5876211222113723E-2</v>
      </c>
      <c r="BR353" s="123">
        <f t="shared" ref="BR353" si="5789">J353/J374</f>
        <v>3.0736163353036004E-2</v>
      </c>
      <c r="BS353" s="124">
        <f t="shared" ref="BS353" si="5790">K353/K374</f>
        <v>8.8235294117647065E-2</v>
      </c>
      <c r="BT353" s="125">
        <f t="shared" ref="BT353" si="5791">L353/L374</f>
        <v>4.4250411861614498E-2</v>
      </c>
      <c r="BU353" s="123">
        <f t="shared" ref="BU353" si="5792">M353/M374</f>
        <v>9.1370558375634514E-2</v>
      </c>
      <c r="BV353" s="127">
        <f t="shared" ref="BV353" si="5793">N353/N374</f>
        <v>6.5860434711554172E-2</v>
      </c>
      <c r="BW353" s="128">
        <f t="shared" ref="BW353" si="5794">O353/O374</f>
        <v>7.7170612015043952E-2</v>
      </c>
      <c r="BX353" s="123">
        <f t="shared" ref="BX353" si="5795">P353/P374</f>
        <v>7.9259391134057319E-2</v>
      </c>
      <c r="BY353" s="124">
        <f t="shared" ref="BY353" si="5796">Q353/Q374</f>
        <v>6.9812072274323789E-2</v>
      </c>
      <c r="BZ353" s="125">
        <f t="shared" ref="BZ353" si="5797">R353/R374</f>
        <v>7.9152453060432088E-2</v>
      </c>
      <c r="CA353" s="126">
        <f t="shared" ref="CA353" si="5798">S353/S374</f>
        <v>5.7657608398490899E-2</v>
      </c>
      <c r="CB353" s="123">
        <f t="shared" ref="CB353" si="5799">T353/T374</f>
        <v>3.5630736008637753E-2</v>
      </c>
      <c r="CC353" s="124">
        <f t="shared" ref="CC353" si="5800">U353/U374</f>
        <v>0.12386077597430778</v>
      </c>
      <c r="CD353" s="125">
        <f t="shared" ref="CD353" si="5801">V353/V374</f>
        <v>4.4054580896686159E-2</v>
      </c>
      <c r="CE353" s="126">
        <f t="shared" ref="CE353" si="5802">W353/W374</f>
        <v>7.8219979355430666E-2</v>
      </c>
      <c r="CF353" s="123">
        <f t="shared" ref="CF353" si="5803">X353/X374</f>
        <v>7.0338896283403299E-2</v>
      </c>
      <c r="CG353" s="124">
        <f t="shared" ref="CG353" si="5804">Y353/Y374</f>
        <v>0.10063665810342902</v>
      </c>
      <c r="CH353" s="125">
        <f t="shared" ref="CH353" si="5805">Z353/Z374</f>
        <v>6.9967062581095918E-2</v>
      </c>
      <c r="CI353" s="123">
        <f t="shared" ref="CI353" si="5806">AA353/AA374</f>
        <v>5.5061000992667072E-2</v>
      </c>
      <c r="CJ353" s="129">
        <f t="shared" ref="CJ353" si="5807">AB353/AB374</f>
        <v>7.3595438561053314E-2</v>
      </c>
      <c r="CK353" s="130">
        <f t="shared" ref="CK353" si="5808">AC353/AC374</f>
        <v>6.6433124095750917E-2</v>
      </c>
    </row>
    <row r="354" spans="1:89" ht="13.8" thickTop="1" x14ac:dyDescent="0.25">
      <c r="A354" s="139" t="s">
        <v>20</v>
      </c>
      <c r="B354" s="266">
        <v>5137</v>
      </c>
      <c r="C354" s="267">
        <v>1986</v>
      </c>
      <c r="D354" s="268">
        <v>2273</v>
      </c>
      <c r="E354" s="269">
        <v>1850</v>
      </c>
      <c r="F354" s="266">
        <v>3229</v>
      </c>
      <c r="G354" s="270">
        <v>1518</v>
      </c>
      <c r="H354" s="268">
        <v>4205</v>
      </c>
      <c r="I354" s="269">
        <v>2940</v>
      </c>
      <c r="J354" s="266">
        <v>417</v>
      </c>
      <c r="K354" s="270">
        <v>1336</v>
      </c>
      <c r="L354" s="268">
        <v>1324</v>
      </c>
      <c r="M354" s="266">
        <v>4463</v>
      </c>
      <c r="N354" s="271">
        <v>3666</v>
      </c>
      <c r="O354" s="272">
        <v>5089</v>
      </c>
      <c r="P354" s="266">
        <v>2848</v>
      </c>
      <c r="Q354" s="270">
        <v>2456</v>
      </c>
      <c r="R354" s="268">
        <v>3568</v>
      </c>
      <c r="S354" s="269">
        <v>2586</v>
      </c>
      <c r="T354" s="266">
        <v>489</v>
      </c>
      <c r="U354" s="270">
        <v>2124</v>
      </c>
      <c r="V354" s="268">
        <v>1843</v>
      </c>
      <c r="W354" s="269">
        <v>4157</v>
      </c>
      <c r="X354" s="266">
        <v>2364</v>
      </c>
      <c r="Y354" s="270">
        <v>2275</v>
      </c>
      <c r="Z354" s="268">
        <v>5627</v>
      </c>
      <c r="AA354" s="266">
        <v>3686</v>
      </c>
      <c r="AB354" s="162">
        <f t="shared" si="5695"/>
        <v>36990</v>
      </c>
      <c r="AC354" s="165">
        <f t="shared" si="5726"/>
        <v>36466</v>
      </c>
      <c r="BI354" s="139" t="s">
        <v>20</v>
      </c>
      <c r="BJ354" s="123">
        <f>B354/B374</f>
        <v>0.11377630121816168</v>
      </c>
      <c r="BK354" s="124">
        <f t="shared" ref="BK354" si="5809">C354/C374</f>
        <v>4.7744975478411389E-2</v>
      </c>
      <c r="BL354" s="125">
        <f t="shared" ref="BL354" si="5810">D354/D374</f>
        <v>9.0945464730124437E-2</v>
      </c>
      <c r="BM354" s="126">
        <f t="shared" ref="BM354" si="5811">E354/E374</f>
        <v>8.4390110391387649E-2</v>
      </c>
      <c r="BN354" s="123">
        <f t="shared" ref="BN354" si="5812">F354/F374</f>
        <v>0.11636455367761001</v>
      </c>
      <c r="BO354" s="124">
        <f t="shared" ref="BO354" si="5813">G354/G374</f>
        <v>5.922515703640123E-2</v>
      </c>
      <c r="BP354" s="125">
        <f t="shared" ref="BP354" si="5814">H354/H374</f>
        <v>8.6572510911636327E-2</v>
      </c>
      <c r="BQ354" s="126">
        <f t="shared" ref="BQ354" si="5815">I354/I374</f>
        <v>5.5209194020881848E-2</v>
      </c>
      <c r="BR354" s="123">
        <f t="shared" ref="BR354" si="5816">J354/J374</f>
        <v>4.4814615797958084E-2</v>
      </c>
      <c r="BS354" s="124">
        <f t="shared" ref="BS354" si="5817">K354/K374</f>
        <v>0.13549695740365111</v>
      </c>
      <c r="BT354" s="125">
        <f t="shared" ref="BT354" si="5818">L354/L374</f>
        <v>4.3624382207578256E-2</v>
      </c>
      <c r="BU354" s="123">
        <f t="shared" ref="BU354" si="5819">M354/M374</f>
        <v>0.13485013294657966</v>
      </c>
      <c r="BV354" s="127">
        <f t="shared" ref="BV354" si="5820">N354/N374</f>
        <v>7.4889687857493059E-2</v>
      </c>
      <c r="BW354" s="128">
        <f t="shared" ref="BW354" si="5821">O354/O374</f>
        <v>0.10235111924538927</v>
      </c>
      <c r="BX354" s="123">
        <f t="shared" ref="BX354" si="5822">P354/P374</f>
        <v>0.10140644472138152</v>
      </c>
      <c r="BY354" s="124">
        <f t="shared" ref="BY354" si="5823">Q354/Q374</f>
        <v>8.8930731071441504E-2</v>
      </c>
      <c r="BZ354" s="125">
        <f t="shared" ref="BZ354" si="5824">R354/R374</f>
        <v>9.8954433258451893E-2</v>
      </c>
      <c r="CA354" s="126">
        <f t="shared" ref="CA354" si="5825">S354/S374</f>
        <v>7.0698233911094102E-2</v>
      </c>
      <c r="CB354" s="123">
        <f t="shared" ref="CB354" si="5826">T354/T374</f>
        <v>4.3998560374302678E-2</v>
      </c>
      <c r="CC354" s="124">
        <f t="shared" ref="CC354" si="5827">U354/U374</f>
        <v>0.18435899661487717</v>
      </c>
      <c r="CD354" s="125">
        <f t="shared" ref="CD354" si="5828">V354/V374</f>
        <v>5.1322751322751325E-2</v>
      </c>
      <c r="CE354" s="126">
        <f t="shared" ref="CE354" si="5829">W354/W374</f>
        <v>9.5354971900447297E-2</v>
      </c>
      <c r="CF354" s="123">
        <f t="shared" ref="CF354" si="5830">X354/X374</f>
        <v>8.067984027848879E-2</v>
      </c>
      <c r="CG354" s="124">
        <f t="shared" ref="CG354" si="5831">Y354/Y374</f>
        <v>0.12705238467552776</v>
      </c>
      <c r="CH354" s="125">
        <f t="shared" ref="CH354" si="5832">Z354/Z374</f>
        <v>9.360548291579332E-2</v>
      </c>
      <c r="CI354" s="123">
        <f t="shared" ref="CI354" si="5833">AA354/AA374</f>
        <v>5.9015658522527138E-2</v>
      </c>
      <c r="CJ354" s="129">
        <f t="shared" ref="CJ354" si="5834">AB354/AB374</f>
        <v>8.490721952384013E-2</v>
      </c>
      <c r="CK354" s="130">
        <f t="shared" ref="CK354" si="5835">AC354/AC374</f>
        <v>8.3877512058571191E-2</v>
      </c>
    </row>
    <row r="355" spans="1:89" ht="13.8" thickBot="1" x14ac:dyDescent="0.3">
      <c r="A355" s="131" t="s">
        <v>21</v>
      </c>
      <c r="B355" s="273">
        <v>4147</v>
      </c>
      <c r="C355" s="274">
        <v>1610</v>
      </c>
      <c r="D355" s="275">
        <v>2079</v>
      </c>
      <c r="E355" s="276">
        <v>1553</v>
      </c>
      <c r="F355" s="273">
        <v>2395</v>
      </c>
      <c r="G355" s="277">
        <v>1214</v>
      </c>
      <c r="H355" s="275">
        <v>3567</v>
      </c>
      <c r="I355" s="276">
        <v>2733</v>
      </c>
      <c r="J355" s="273">
        <v>307</v>
      </c>
      <c r="K355" s="277">
        <v>1248</v>
      </c>
      <c r="L355" s="275">
        <v>1136</v>
      </c>
      <c r="M355" s="273">
        <v>4240</v>
      </c>
      <c r="N355" s="278">
        <v>2654</v>
      </c>
      <c r="O355" s="279">
        <v>4563</v>
      </c>
      <c r="P355" s="273">
        <v>2322</v>
      </c>
      <c r="Q355" s="277">
        <v>2184</v>
      </c>
      <c r="R355" s="275">
        <v>3058</v>
      </c>
      <c r="S355" s="276">
        <v>2110</v>
      </c>
      <c r="T355" s="273">
        <v>322</v>
      </c>
      <c r="U355" s="277">
        <v>1703</v>
      </c>
      <c r="V355" s="275">
        <v>1306</v>
      </c>
      <c r="W355" s="276">
        <v>3725</v>
      </c>
      <c r="X355" s="273">
        <v>1919</v>
      </c>
      <c r="Y355" s="277">
        <v>2294</v>
      </c>
      <c r="Z355" s="275">
        <v>4705</v>
      </c>
      <c r="AA355" s="273">
        <v>3675</v>
      </c>
      <c r="AB355" s="162">
        <f t="shared" si="5695"/>
        <v>29917</v>
      </c>
      <c r="AC355" s="165">
        <f t="shared" si="5726"/>
        <v>32852</v>
      </c>
      <c r="AE355" t="s">
        <v>85</v>
      </c>
      <c r="BI355" s="131" t="s">
        <v>21</v>
      </c>
      <c r="BJ355" s="123">
        <f>B355/B374</f>
        <v>9.1849390919158364E-2</v>
      </c>
      <c r="BK355" s="124">
        <f t="shared" ref="BK355" si="5836">C355/C374</f>
        <v>3.870564477353592E-2</v>
      </c>
      <c r="BL355" s="125">
        <f t="shared" ref="BL355" si="5837">D355/D374</f>
        <v>8.3183291321570041E-2</v>
      </c>
      <c r="BM355" s="126">
        <f t="shared" ref="BM355" si="5838">E355/E374</f>
        <v>7.0842076452878391E-2</v>
      </c>
      <c r="BN355" s="123">
        <f t="shared" ref="BN355" si="5839">F355/F374</f>
        <v>8.6309416555551549E-2</v>
      </c>
      <c r="BO355" s="124">
        <f t="shared" ref="BO355" si="5840">G355/G374</f>
        <v>4.7364519527135107E-2</v>
      </c>
      <c r="BP355" s="125">
        <f t="shared" ref="BP355" si="5841">H355/H374</f>
        <v>7.343737132504323E-2</v>
      </c>
      <c r="BQ355" s="126">
        <f t="shared" ref="BQ355" si="5842">I355/I374</f>
        <v>5.1322016074513636E-2</v>
      </c>
      <c r="BR355" s="123">
        <f t="shared" ref="BR355" si="5843">J355/J374</f>
        <v>3.2993014508328852E-2</v>
      </c>
      <c r="BS355" s="124">
        <f t="shared" ref="BS355" si="5844">K355/K374</f>
        <v>0.12657200811359026</v>
      </c>
      <c r="BT355" s="125">
        <f t="shared" ref="BT355" si="5845">L355/L374</f>
        <v>3.7429983525535421E-2</v>
      </c>
      <c r="BU355" s="123">
        <f t="shared" ref="BU355" si="5846">M355/M374</f>
        <v>0.12811215856901137</v>
      </c>
      <c r="BV355" s="127">
        <f t="shared" ref="BV355" si="5847">N355/N374</f>
        <v>5.4216375224709921E-2</v>
      </c>
      <c r="BW355" s="128">
        <f t="shared" ref="BW355" si="5848">O355/O374</f>
        <v>9.1772088252448661E-2</v>
      </c>
      <c r="BX355" s="123">
        <f t="shared" ref="BX355" si="5849">P355/P374</f>
        <v>8.2677585899946587E-2</v>
      </c>
      <c r="BY355" s="124">
        <f t="shared" ref="BY355" si="5850">Q355/Q374</f>
        <v>7.9081725024441468E-2</v>
      </c>
      <c r="BZ355" s="125">
        <f t="shared" ref="BZ355" si="5851">R355/R374</f>
        <v>8.4810161688437746E-2</v>
      </c>
      <c r="CA355" s="126">
        <f t="shared" ref="CA355" si="5852">S355/S374</f>
        <v>5.7684947236043525E-2</v>
      </c>
      <c r="CB355" s="123">
        <f t="shared" ref="CB355" si="5853">T355/T374</f>
        <v>2.8972467158538781E-2</v>
      </c>
      <c r="CC355" s="124">
        <f t="shared" ref="CC355" si="5854">U355/U374</f>
        <v>0.1478170297717212</v>
      </c>
      <c r="CD355" s="125">
        <f t="shared" ref="CD355" si="5855">V355/V374</f>
        <v>3.6368699526594266E-2</v>
      </c>
      <c r="CE355" s="126">
        <f t="shared" ref="CE355" si="5856">W355/W374</f>
        <v>8.5445578621401536E-2</v>
      </c>
      <c r="CF355" s="123">
        <f t="shared" ref="CF355" si="5857">X355/X374</f>
        <v>6.5492645302208122E-2</v>
      </c>
      <c r="CG355" s="124">
        <f t="shared" ref="CG355" si="5858">Y355/Y374</f>
        <v>0.12811348151457613</v>
      </c>
      <c r="CH355" s="125">
        <f t="shared" ref="CH355" si="5859">Z355/Z374</f>
        <v>7.8267957547326752E-2</v>
      </c>
      <c r="CI355" s="123">
        <f t="shared" ref="CI355" si="5860">AA355/AA374</f>
        <v>5.8839540170994908E-2</v>
      </c>
      <c r="CJ355" s="129">
        <f t="shared" ref="CJ355" si="5861">AB355/AB374</f>
        <v>6.8671783900911734E-2</v>
      </c>
      <c r="CK355" s="130">
        <f t="shared" ref="CK355" si="5862">AC355/AC374</f>
        <v>7.5564745959199819E-2</v>
      </c>
    </row>
    <row r="356" spans="1:89" ht="14.4" thickTop="1" thickBot="1" x14ac:dyDescent="0.3">
      <c r="A356" s="139" t="s">
        <v>22</v>
      </c>
      <c r="B356" s="187">
        <v>3122</v>
      </c>
      <c r="C356" s="188">
        <v>1569</v>
      </c>
      <c r="D356" s="189">
        <v>1601</v>
      </c>
      <c r="E356" s="190">
        <v>1102</v>
      </c>
      <c r="F356" s="187">
        <v>1893</v>
      </c>
      <c r="G356" s="191">
        <v>983</v>
      </c>
      <c r="H356" s="189">
        <v>2984</v>
      </c>
      <c r="I356" s="190">
        <v>2368</v>
      </c>
      <c r="J356" s="187">
        <v>352</v>
      </c>
      <c r="K356" s="191">
        <v>929</v>
      </c>
      <c r="L356" s="189">
        <v>1071</v>
      </c>
      <c r="M356" s="187">
        <v>2791</v>
      </c>
      <c r="N356" s="192">
        <v>2160</v>
      </c>
      <c r="O356" s="193">
        <v>3404</v>
      </c>
      <c r="P356" s="187">
        <v>1421</v>
      </c>
      <c r="Q356" s="191">
        <v>1554</v>
      </c>
      <c r="R356" s="189">
        <v>2404</v>
      </c>
      <c r="S356" s="190">
        <v>1783</v>
      </c>
      <c r="T356" s="187">
        <v>334</v>
      </c>
      <c r="U356" s="191">
        <v>896</v>
      </c>
      <c r="V356" s="189">
        <v>1091</v>
      </c>
      <c r="W356" s="190">
        <v>3065</v>
      </c>
      <c r="X356" s="187">
        <v>1430</v>
      </c>
      <c r="Y356" s="191">
        <v>1279</v>
      </c>
      <c r="Z356" s="189">
        <v>3717</v>
      </c>
      <c r="AA356" s="187">
        <v>3148</v>
      </c>
      <c r="AB356" s="162">
        <f t="shared" si="5695"/>
        <v>23580</v>
      </c>
      <c r="AC356" s="165">
        <f t="shared" si="5726"/>
        <v>24871</v>
      </c>
      <c r="AE356" s="290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39" t="s">
        <v>22</v>
      </c>
      <c r="BJ356" s="123">
        <f>B356/B374</f>
        <v>6.9147286821705428E-2</v>
      </c>
      <c r="BK356" s="124">
        <f t="shared" ref="BK356" si="5863">C356/C374</f>
        <v>3.7719973074334071E-2</v>
      </c>
      <c r="BL356" s="125">
        <f t="shared" ref="BL356" si="5864">D356/D374</f>
        <v>6.4057936222142203E-2</v>
      </c>
      <c r="BM356" s="126">
        <f t="shared" ref="BM356" si="5865">E356/E374</f>
        <v>5.0269136027734695E-2</v>
      </c>
      <c r="BN356" s="123">
        <f t="shared" ref="BN356" si="5866">F356/F374</f>
        <v>6.8218674546830518E-2</v>
      </c>
      <c r="BO356" s="124">
        <f t="shared" ref="BO356" si="5867">G356/G374</f>
        <v>3.8351995630291444E-2</v>
      </c>
      <c r="BP356" s="125">
        <f t="shared" ref="BP356" si="5868">H356/H374</f>
        <v>6.1434571357984025E-2</v>
      </c>
      <c r="BQ356" s="126">
        <f t="shared" ref="BQ356" si="5869">I356/I374</f>
        <v>4.4467813415458572E-2</v>
      </c>
      <c r="BR356" s="123">
        <f t="shared" ref="BR356" si="5870">J356/J374</f>
        <v>3.7829124126813544E-2</v>
      </c>
      <c r="BS356" s="124">
        <f t="shared" ref="BS356" si="5871">K356/K374</f>
        <v>9.4219066937119678E-2</v>
      </c>
      <c r="BT356" s="125">
        <f t="shared" ref="BT356" si="5872">L356/L374</f>
        <v>3.5288303130148267E-2</v>
      </c>
      <c r="BU356" s="123">
        <f t="shared" ref="BU356" si="5873">M356/M374</f>
        <v>8.433043268068649E-2</v>
      </c>
      <c r="BV356" s="127">
        <f t="shared" ref="BV356" si="5874">N356/N374</f>
        <v>4.4124857002778232E-2</v>
      </c>
      <c r="BW356" s="128">
        <f t="shared" ref="BW356" si="5875">O356/O374</f>
        <v>6.8462018060779145E-2</v>
      </c>
      <c r="BX356" s="123">
        <f t="shared" ref="BX356" si="5876">P356/P374</f>
        <v>5.0596403774256719E-2</v>
      </c>
      <c r="BY356" s="124">
        <f t="shared" ref="BY356" si="5877">Q356/Q374</f>
        <v>5.6269688959698735E-2</v>
      </c>
      <c r="BZ356" s="125">
        <f t="shared" ref="BZ356" si="5878">R356/R374</f>
        <v>6.6672213439831374E-2</v>
      </c>
      <c r="CA356" s="126">
        <f t="shared" ref="CA356" si="5879">S356/S374</f>
        <v>4.8745147356334409E-2</v>
      </c>
      <c r="CB356" s="123">
        <f t="shared" ref="CB356" si="5880">T356/T374</f>
        <v>3.0052186431527801E-2</v>
      </c>
      <c r="CC356" s="124">
        <f t="shared" ref="CC356" si="5881">U356/U374</f>
        <v>7.7771026820588493E-2</v>
      </c>
      <c r="CD356" s="125">
        <f t="shared" ref="CD356" si="5882">V356/V374</f>
        <v>3.0381509328877749E-2</v>
      </c>
      <c r="CE356" s="126">
        <f t="shared" ref="CE356" si="5883">W356/W374</f>
        <v>7.0306227778414956E-2</v>
      </c>
      <c r="CF356" s="123">
        <f t="shared" ref="CF356" si="5884">X356/X374</f>
        <v>4.8803795092317671E-2</v>
      </c>
      <c r="CG356" s="124">
        <f t="shared" ref="CG356" si="5885">Y356/Y374</f>
        <v>7.1428571428571425E-2</v>
      </c>
      <c r="CH356" s="125">
        <f t="shared" ref="CH356" si="5886">Z356/Z374</f>
        <v>6.1832518215390757E-2</v>
      </c>
      <c r="CI356" s="123">
        <f t="shared" ref="CI356" si="5887">AA356/AA374</f>
        <v>5.0401870056678087E-2</v>
      </c>
      <c r="CJ356" s="129">
        <f t="shared" ref="CJ356" si="5888">AB356/AB374</f>
        <v>5.4125770110087866E-2</v>
      </c>
      <c r="CK356" s="130">
        <f t="shared" ref="CK356" si="5889">AC356/AC374</f>
        <v>5.7207195810034667E-2</v>
      </c>
    </row>
    <row r="357" spans="1:89" ht="15" thickTop="1" thickBot="1" x14ac:dyDescent="0.35">
      <c r="A357" s="131" t="s">
        <v>23</v>
      </c>
      <c r="B357" s="180">
        <v>2358</v>
      </c>
      <c r="C357" s="181">
        <v>1598</v>
      </c>
      <c r="D357" s="182">
        <v>1422</v>
      </c>
      <c r="E357" s="183">
        <v>844</v>
      </c>
      <c r="F357" s="180">
        <v>1560</v>
      </c>
      <c r="G357" s="184">
        <v>835</v>
      </c>
      <c r="H357" s="182">
        <v>2868</v>
      </c>
      <c r="I357" s="183">
        <v>2160</v>
      </c>
      <c r="J357" s="180">
        <v>378</v>
      </c>
      <c r="K357" s="184">
        <v>881</v>
      </c>
      <c r="L357" s="182">
        <v>851</v>
      </c>
      <c r="M357" s="180">
        <v>2311</v>
      </c>
      <c r="N357" s="185">
        <v>1984</v>
      </c>
      <c r="O357" s="186">
        <v>2844</v>
      </c>
      <c r="P357" s="180">
        <v>1212</v>
      </c>
      <c r="Q357" s="184">
        <v>1089</v>
      </c>
      <c r="R357" s="182">
        <v>1901</v>
      </c>
      <c r="S357" s="183">
        <v>1491</v>
      </c>
      <c r="T357" s="180">
        <v>305</v>
      </c>
      <c r="U357" s="184">
        <v>503</v>
      </c>
      <c r="V357" s="182">
        <v>834</v>
      </c>
      <c r="W357" s="183">
        <v>3104</v>
      </c>
      <c r="X357" s="180">
        <v>1459</v>
      </c>
      <c r="Y357" s="184">
        <v>855</v>
      </c>
      <c r="Z357" s="182">
        <v>3377</v>
      </c>
      <c r="AA357" s="180">
        <v>3023</v>
      </c>
      <c r="AB357" s="162">
        <f t="shared" si="5695"/>
        <v>20509</v>
      </c>
      <c r="AC357" s="165">
        <f t="shared" si="5726"/>
        <v>21538</v>
      </c>
      <c r="AE357" s="291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68" t="s">
        <v>14</v>
      </c>
      <c r="BG357" s="169" t="s">
        <v>15</v>
      </c>
      <c r="BI357" s="131" t="s">
        <v>23</v>
      </c>
      <c r="BJ357" s="123">
        <f>B357/B374</f>
        <v>5.2225913621262457E-2</v>
      </c>
      <c r="BK357" s="124">
        <f t="shared" ref="BK357" si="5890">C357/C374</f>
        <v>3.8417155495720744E-2</v>
      </c>
      <c r="BL357" s="125">
        <f t="shared" ref="BL357" si="5891">D357/D374</f>
        <v>5.6895930860640979E-2</v>
      </c>
      <c r="BM357" s="126">
        <f t="shared" ref="BM357" si="5892">E357/E374</f>
        <v>3.8500136848827658E-2</v>
      </c>
      <c r="BN357" s="123">
        <f t="shared" ref="BN357" si="5893">F357/F374</f>
        <v>5.6218242098814375E-2</v>
      </c>
      <c r="BO357" s="124">
        <f t="shared" ref="BO357" si="5894">G357/G374</f>
        <v>3.2577737895517149E-2</v>
      </c>
      <c r="BP357" s="125">
        <f t="shared" ref="BP357" si="5895">H357/H374</f>
        <v>5.9046364160421645E-2</v>
      </c>
      <c r="BQ357" s="126">
        <f t="shared" ref="BQ357" si="5896">I357/I374</f>
        <v>4.0561856831668297E-2</v>
      </c>
      <c r="BR357" s="123">
        <f t="shared" ref="BR357" si="5897">J357/J374</f>
        <v>4.062332079527136E-2</v>
      </c>
      <c r="BS357" s="124">
        <f t="shared" ref="BS357" si="5898">K357/K374</f>
        <v>8.9350912778904668E-2</v>
      </c>
      <c r="BT357" s="125">
        <f t="shared" ref="BT357" si="5899">L357/L374</f>
        <v>2.8039538714991763E-2</v>
      </c>
      <c r="BU357" s="123">
        <f t="shared" ref="BU357" si="5900">M357/M374</f>
        <v>6.9827169446458781E-2</v>
      </c>
      <c r="BV357" s="127">
        <f t="shared" ref="BV357" si="5901">N357/N374</f>
        <v>4.0529498284033336E-2</v>
      </c>
      <c r="BW357" s="128">
        <f t="shared" ref="BW357" si="5902">O357/O374</f>
        <v>5.7199171376279639E-2</v>
      </c>
      <c r="BX357" s="123">
        <f t="shared" ref="BX357" si="5903">P357/P374</f>
        <v>4.315470891935197E-2</v>
      </c>
      <c r="BY357" s="124">
        <f t="shared" ref="BY357" si="5904">Q357/Q374</f>
        <v>3.9432233769055289E-2</v>
      </c>
      <c r="BZ357" s="125">
        <f t="shared" ref="BZ357" si="5905">R357/R374</f>
        <v>5.2722078930582131E-2</v>
      </c>
      <c r="CA357" s="126">
        <f t="shared" ref="CA357" si="5906">S357/S374</f>
        <v>4.0762206790967245E-2</v>
      </c>
      <c r="CB357" s="123">
        <f t="shared" ref="CB357" si="5907">T357/T374</f>
        <v>2.7442864855137663E-2</v>
      </c>
      <c r="CC357" s="124">
        <f t="shared" ref="CC357" si="5908">U357/U374</f>
        <v>4.3659404565575904E-2</v>
      </c>
      <c r="CD357" s="125">
        <f t="shared" ref="CD357" si="5909">V357/V374</f>
        <v>2.3224728487886384E-2</v>
      </c>
      <c r="CE357" s="126">
        <f t="shared" ref="CE357" si="5910">W357/W374</f>
        <v>7.1200825782773258E-2</v>
      </c>
      <c r="CF357" s="123">
        <f t="shared" ref="CF357" si="5911">X357/X374</f>
        <v>4.9793522405378654E-2</v>
      </c>
      <c r="CG357" s="124">
        <f t="shared" ref="CG357" si="5912">Y357/Y374</f>
        <v>4.7749357757176362E-2</v>
      </c>
      <c r="CH357" s="125">
        <f t="shared" ref="CH357" si="5913">Z357/Z374</f>
        <v>5.6176597797518046E-2</v>
      </c>
      <c r="CI357" s="123">
        <f t="shared" ref="CI357" si="5914">AA357/AA374</f>
        <v>4.8400525152902753E-2</v>
      </c>
      <c r="CJ357" s="129">
        <f t="shared" ref="CJ357" si="5915">AB357/AB374</f>
        <v>4.7076565699227822E-2</v>
      </c>
      <c r="CK357" s="130">
        <f t="shared" ref="CK357" si="5916">AC357/AC374</f>
        <v>4.9540773726690787E-2</v>
      </c>
    </row>
    <row r="358" spans="1:89" ht="13.8" thickTop="1" x14ac:dyDescent="0.25">
      <c r="A358" s="139" t="s">
        <v>24</v>
      </c>
      <c r="B358" s="194">
        <v>2055</v>
      </c>
      <c r="C358" s="188">
        <v>1391</v>
      </c>
      <c r="D358" s="189">
        <v>1181</v>
      </c>
      <c r="E358" s="190">
        <v>765</v>
      </c>
      <c r="F358" s="187">
        <v>1448</v>
      </c>
      <c r="G358" s="191">
        <v>692</v>
      </c>
      <c r="H358" s="189">
        <v>2372</v>
      </c>
      <c r="I358" s="190">
        <v>1776</v>
      </c>
      <c r="J358" s="187">
        <v>332</v>
      </c>
      <c r="K358" s="191">
        <v>609</v>
      </c>
      <c r="L358" s="189">
        <v>785</v>
      </c>
      <c r="M358" s="187">
        <v>1736</v>
      </c>
      <c r="N358" s="192">
        <v>1789</v>
      </c>
      <c r="O358" s="195">
        <v>2482</v>
      </c>
      <c r="P358" s="187">
        <v>1205</v>
      </c>
      <c r="Q358" s="191">
        <v>888</v>
      </c>
      <c r="R358" s="189">
        <v>1738</v>
      </c>
      <c r="S358" s="190">
        <v>1406</v>
      </c>
      <c r="T358" s="187">
        <v>307</v>
      </c>
      <c r="U358" s="191">
        <v>491</v>
      </c>
      <c r="V358" s="189">
        <v>869</v>
      </c>
      <c r="W358" s="196">
        <v>2433</v>
      </c>
      <c r="X358" s="187">
        <v>1058</v>
      </c>
      <c r="Y358" s="191">
        <v>635</v>
      </c>
      <c r="Z358" s="189">
        <v>3211</v>
      </c>
      <c r="AA358" s="187">
        <v>2655</v>
      </c>
      <c r="AB358" s="162">
        <f t="shared" si="5695"/>
        <v>18350</v>
      </c>
      <c r="AC358" s="165">
        <f t="shared" si="5726"/>
        <v>17959</v>
      </c>
      <c r="AE358" s="254" t="str">
        <f>$AE$17</f>
        <v>17:00 - 17:59</v>
      </c>
      <c r="AF358" s="120">
        <f t="shared" ref="AF358:AO359" si="5917">SUMIF($A$9:$A$32,$AE358,B$350:B$373)</f>
        <v>2300</v>
      </c>
      <c r="AG358" s="177">
        <f t="shared" si="5917"/>
        <v>4675</v>
      </c>
      <c r="AH358" s="121">
        <f t="shared" si="5917"/>
        <v>1925</v>
      </c>
      <c r="AI358" s="172">
        <f t="shared" si="5917"/>
        <v>1869</v>
      </c>
      <c r="AJ358" s="120">
        <f t="shared" si="5917"/>
        <v>1683</v>
      </c>
      <c r="AK358" s="122">
        <f t="shared" si="5917"/>
        <v>2905</v>
      </c>
      <c r="AL358" s="121">
        <f t="shared" si="5917"/>
        <v>3125</v>
      </c>
      <c r="AM358" s="172">
        <f t="shared" si="5917"/>
        <v>5321</v>
      </c>
      <c r="AN358" s="120">
        <f t="shared" si="5917"/>
        <v>1352</v>
      </c>
      <c r="AO358" s="122">
        <f t="shared" si="5917"/>
        <v>418</v>
      </c>
      <c r="AP358" s="121">
        <f t="shared" ref="AP358:AY359" si="5918">SUMIF($A$9:$A$32,$AE358,L$350:L$373)</f>
        <v>3842</v>
      </c>
      <c r="AQ358" s="120">
        <f t="shared" si="5918"/>
        <v>1285</v>
      </c>
      <c r="AR358" s="171">
        <f t="shared" si="5918"/>
        <v>4681</v>
      </c>
      <c r="AS358" s="173">
        <f t="shared" si="5918"/>
        <v>3041</v>
      </c>
      <c r="AT358" s="120">
        <f t="shared" si="5918"/>
        <v>2448</v>
      </c>
      <c r="AU358" s="122">
        <f t="shared" si="5918"/>
        <v>2043</v>
      </c>
      <c r="AV358" s="121">
        <f t="shared" si="5918"/>
        <v>2395</v>
      </c>
      <c r="AW358" s="172">
        <f t="shared" si="5918"/>
        <v>3338</v>
      </c>
      <c r="AX358" s="120">
        <f t="shared" si="5918"/>
        <v>1702</v>
      </c>
      <c r="AY358" s="122">
        <f t="shared" si="5918"/>
        <v>414</v>
      </c>
      <c r="AZ358" s="121">
        <f t="shared" ref="AZ358:BE359" si="5919">SUMIF($A$9:$A$32,$AE358,V$350:V$373)</f>
        <v>3951</v>
      </c>
      <c r="BA358" s="172">
        <f t="shared" si="5919"/>
        <v>2551</v>
      </c>
      <c r="BB358" s="120">
        <f t="shared" si="5919"/>
        <v>2812</v>
      </c>
      <c r="BC358" s="122">
        <f t="shared" si="5919"/>
        <v>966</v>
      </c>
      <c r="BD358" s="21">
        <f t="shared" si="5919"/>
        <v>3990</v>
      </c>
      <c r="BE358" s="176">
        <f t="shared" si="5919"/>
        <v>5839</v>
      </c>
      <c r="BF358" s="162">
        <f>AF358+AH358+AJ358+AL358+AN358+AP358+AR358+AT358+AV358+AX358+AZ358+BB358+BD358</f>
        <v>36206</v>
      </c>
      <c r="BG358" s="163">
        <f>AG358+AI358+AK358+AM358+AO358+AQ358+AS358+AU358+AW358+AY358+BA358+BC358+BE358</f>
        <v>34665</v>
      </c>
      <c r="BI358" s="139" t="s">
        <v>24</v>
      </c>
      <c r="BJ358" s="123">
        <f>B358/B374</f>
        <v>4.5514950166112955E-2</v>
      </c>
      <c r="BK358" s="124">
        <f t="shared" ref="BK358" si="5920">C358/C374</f>
        <v>3.344071545340898E-2</v>
      </c>
      <c r="BL358" s="125">
        <f t="shared" ref="BL358" si="5921">D358/D374</f>
        <v>4.7253230904653304E-2</v>
      </c>
      <c r="BM358" s="126">
        <f t="shared" ref="BM358" si="5922">E358/E374</f>
        <v>3.4896451053735976E-2</v>
      </c>
      <c r="BN358" s="123">
        <f t="shared" ref="BN358" si="5923">F358/F374</f>
        <v>5.2182060614796931E-2</v>
      </c>
      <c r="BO358" s="124">
        <f t="shared" ref="BO358" si="5924">G358/G374</f>
        <v>2.6998556435566305E-2</v>
      </c>
      <c r="BP358" s="125">
        <f t="shared" ref="BP358" si="5925">H358/H374</f>
        <v>4.8834719591534216E-2</v>
      </c>
      <c r="BQ358" s="126">
        <f t="shared" ref="BQ358" si="5926">I358/I374</f>
        <v>3.3350860061593927E-2</v>
      </c>
      <c r="BR358" s="123">
        <f t="shared" ref="BR358" si="5927">J358/J374</f>
        <v>3.5679742074153684E-2</v>
      </c>
      <c r="BS358" s="124">
        <f t="shared" ref="BS358" si="5928">K358/K374</f>
        <v>6.1764705882352944E-2</v>
      </c>
      <c r="BT358" s="125">
        <f t="shared" ref="BT358" si="5929">L358/L374</f>
        <v>2.586490939044481E-2</v>
      </c>
      <c r="BU358" s="123">
        <f t="shared" ref="BU358" si="5930">M358/M374</f>
        <v>5.2453468697123522E-2</v>
      </c>
      <c r="BV358" s="127">
        <f t="shared" ref="BV358" si="5931">N358/N374</f>
        <v>3.6546004249060307E-2</v>
      </c>
      <c r="BW358" s="128">
        <f t="shared" ref="BW358" si="5932">O358/O374</f>
        <v>4.9918545483799599E-2</v>
      </c>
      <c r="BX358" s="123">
        <f t="shared" ref="BX358" si="5933">P358/P374</f>
        <v>4.2905465551005877E-2</v>
      </c>
      <c r="BY358" s="124">
        <f t="shared" ref="BY358" si="5934">Q358/Q374</f>
        <v>3.2154107976970707E-2</v>
      </c>
      <c r="BZ358" s="125">
        <f t="shared" ref="BZ358" si="5935">R358/R374</f>
        <v>4.8201458801342321E-2</v>
      </c>
      <c r="CA358" s="126">
        <f t="shared" ref="CA358" si="5936">S358/S374</f>
        <v>3.8438405598993933E-2</v>
      </c>
      <c r="CB358" s="123">
        <f t="shared" ref="CB358" si="5937">T358/T374</f>
        <v>2.7622818067302501E-2</v>
      </c>
      <c r="CC358" s="124">
        <f t="shared" ref="CC358" si="5938">U358/U374</f>
        <v>4.2617828313514454E-2</v>
      </c>
      <c r="CD358" s="125">
        <f t="shared" ref="CD358" si="5939">V358/V374</f>
        <v>2.4199387357282096E-2</v>
      </c>
      <c r="CE358" s="126">
        <f t="shared" ref="CE358" si="5940">W358/W374</f>
        <v>5.5809152425736898E-2</v>
      </c>
      <c r="CF358" s="123">
        <f t="shared" ref="CF358" si="5941">X358/X374</f>
        <v>3.610798266270776E-2</v>
      </c>
      <c r="CG358" s="124">
        <f t="shared" ref="CG358" si="5942">Y358/Y374</f>
        <v>3.5462973305037421E-2</v>
      </c>
      <c r="CH358" s="125">
        <f t="shared" ref="CH358" si="5943">Z358/Z374</f>
        <v>5.341517782879196E-2</v>
      </c>
      <c r="CI358" s="123">
        <f t="shared" ref="CI358" si="5944">AA358/AA374</f>
        <v>4.2508565756188159E-2</v>
      </c>
      <c r="CJ358" s="129">
        <f t="shared" ref="CJ358" si="5945">AB358/AB374</f>
        <v>4.2120775297714692E-2</v>
      </c>
      <c r="CK358" s="130">
        <f t="shared" ref="CK358" si="5946">AC358/AC374</f>
        <v>4.1308513109742775E-2</v>
      </c>
    </row>
    <row r="359" spans="1:89" x14ac:dyDescent="0.25">
      <c r="A359" s="131" t="s">
        <v>25</v>
      </c>
      <c r="B359" s="197">
        <v>2048</v>
      </c>
      <c r="C359" s="181">
        <v>1623</v>
      </c>
      <c r="D359" s="182">
        <v>1103</v>
      </c>
      <c r="E359" s="183">
        <v>838</v>
      </c>
      <c r="F359" s="180">
        <v>1356</v>
      </c>
      <c r="G359" s="184">
        <v>857</v>
      </c>
      <c r="H359" s="182">
        <v>2517</v>
      </c>
      <c r="I359" s="183">
        <v>2260</v>
      </c>
      <c r="J359" s="180">
        <v>333</v>
      </c>
      <c r="K359" s="181">
        <v>492</v>
      </c>
      <c r="L359" s="182">
        <v>920</v>
      </c>
      <c r="M359" s="180">
        <v>1639</v>
      </c>
      <c r="N359" s="185">
        <v>1850</v>
      </c>
      <c r="O359" s="198">
        <v>2348</v>
      </c>
      <c r="P359" s="180">
        <v>1200</v>
      </c>
      <c r="Q359" s="181">
        <v>1025</v>
      </c>
      <c r="R359" s="182">
        <v>1732</v>
      </c>
      <c r="S359" s="183">
        <v>1495</v>
      </c>
      <c r="T359" s="189">
        <v>296</v>
      </c>
      <c r="U359" s="180">
        <v>390</v>
      </c>
      <c r="V359" s="182">
        <v>996</v>
      </c>
      <c r="W359" s="199">
        <v>2483</v>
      </c>
      <c r="X359" s="180">
        <v>1226</v>
      </c>
      <c r="Y359" s="184">
        <v>662</v>
      </c>
      <c r="Z359" s="182">
        <v>2964</v>
      </c>
      <c r="AA359" s="180">
        <v>2727</v>
      </c>
      <c r="AB359" s="162">
        <f t="shared" si="5695"/>
        <v>18541</v>
      </c>
      <c r="AC359" s="165">
        <f t="shared" si="5726"/>
        <v>18839</v>
      </c>
      <c r="AE359" s="256" t="str">
        <f>$AE$18</f>
        <v>18:00 - 18:59</v>
      </c>
      <c r="AF359" s="120">
        <f t="shared" si="5917"/>
        <v>2378</v>
      </c>
      <c r="AG359" s="181">
        <f t="shared" si="5917"/>
        <v>4810</v>
      </c>
      <c r="AH359" s="182">
        <f t="shared" si="5917"/>
        <v>1425</v>
      </c>
      <c r="AI359" s="183">
        <f t="shared" si="5917"/>
        <v>1869</v>
      </c>
      <c r="AJ359" s="180">
        <f t="shared" si="5917"/>
        <v>1347</v>
      </c>
      <c r="AK359" s="184">
        <f t="shared" si="5917"/>
        <v>2782</v>
      </c>
      <c r="AL359" s="182">
        <f t="shared" si="5917"/>
        <v>2975</v>
      </c>
      <c r="AM359" s="183">
        <f t="shared" si="5917"/>
        <v>5794</v>
      </c>
      <c r="AN359" s="180">
        <f t="shared" si="5917"/>
        <v>1061</v>
      </c>
      <c r="AO359" s="184">
        <f t="shared" si="5917"/>
        <v>391</v>
      </c>
      <c r="AP359" s="182">
        <f t="shared" si="5918"/>
        <v>3962</v>
      </c>
      <c r="AQ359" s="180">
        <f t="shared" si="5918"/>
        <v>1073</v>
      </c>
      <c r="AR359" s="185">
        <f t="shared" si="5918"/>
        <v>4609</v>
      </c>
      <c r="AS359" s="186">
        <f t="shared" si="5918"/>
        <v>3026</v>
      </c>
      <c r="AT359" s="180">
        <f t="shared" si="5918"/>
        <v>2476</v>
      </c>
      <c r="AU359" s="184">
        <f t="shared" si="5918"/>
        <v>2331</v>
      </c>
      <c r="AV359" s="182">
        <f t="shared" si="5918"/>
        <v>2342</v>
      </c>
      <c r="AW359" s="183">
        <f t="shared" si="5918"/>
        <v>3537</v>
      </c>
      <c r="AX359" s="180">
        <f t="shared" si="5918"/>
        <v>1718</v>
      </c>
      <c r="AY359" s="184">
        <f t="shared" si="5918"/>
        <v>306</v>
      </c>
      <c r="AZ359" s="182">
        <f t="shared" si="5919"/>
        <v>4345</v>
      </c>
      <c r="BA359" s="183">
        <f t="shared" si="5919"/>
        <v>2573</v>
      </c>
      <c r="BB359" s="180">
        <f t="shared" si="5919"/>
        <v>2938</v>
      </c>
      <c r="BC359" s="184">
        <f t="shared" si="5919"/>
        <v>1061</v>
      </c>
      <c r="BD359" s="182">
        <f t="shared" si="5919"/>
        <v>3826</v>
      </c>
      <c r="BE359" s="180">
        <f t="shared" si="5919"/>
        <v>6176</v>
      </c>
      <c r="BF359" s="164">
        <f>SUM(AF359,AH359,AJ359,AL359,AN359,AP359,AR359,AT359,AV359,AX359,AZ359,BB359,BD359)</f>
        <v>35402</v>
      </c>
      <c r="BG359" s="165">
        <f>SUM(AG359,AI359,AK359,AM359,AO359,AQ359,AS359,AU359,AW359,AY359,BA359,BC359,BE359)</f>
        <v>35729</v>
      </c>
      <c r="BI359" s="131" t="s">
        <v>25</v>
      </c>
      <c r="BJ359" s="123">
        <f>B359/B374</f>
        <v>4.5359911406423037E-2</v>
      </c>
      <c r="BK359" s="124">
        <f t="shared" ref="BK359" si="5947">C359/C374</f>
        <v>3.9018174824502358E-2</v>
      </c>
      <c r="BL359" s="125">
        <f t="shared" ref="BL359" si="5948">D359/D374</f>
        <v>4.4132357059976791E-2</v>
      </c>
      <c r="BM359" s="126">
        <f t="shared" ref="BM359" si="5949">E359/E374</f>
        <v>3.8226439193504241E-2</v>
      </c>
      <c r="BN359" s="123">
        <f t="shared" ref="BN359" si="5950">F359/F374</f>
        <v>4.8866625824354033E-2</v>
      </c>
      <c r="BO359" s="124">
        <f t="shared" ref="BO359" si="5951">G359/G374</f>
        <v>3.343607350474035E-2</v>
      </c>
      <c r="BP359" s="125">
        <f t="shared" ref="BP359" si="5952">H359/H374</f>
        <v>5.1819978588487192E-2</v>
      </c>
      <c r="BQ359" s="126">
        <f t="shared" ref="BQ359" si="5953">I359/I374</f>
        <v>4.2439720573875163E-2</v>
      </c>
      <c r="BR359" s="123">
        <f t="shared" ref="BR359" si="5954">J359/J374</f>
        <v>3.5787211176786675E-2</v>
      </c>
      <c r="BS359" s="124">
        <f t="shared" ref="BS359" si="5955">K359/K374</f>
        <v>4.9898580121703853E-2</v>
      </c>
      <c r="BT359" s="125">
        <f t="shared" ref="BT359" si="5956">L359/L374</f>
        <v>3.0313014827018123E-2</v>
      </c>
      <c r="BU359" s="123">
        <f t="shared" ref="BU359" si="5957">M359/M374</f>
        <v>4.9522600918540008E-2</v>
      </c>
      <c r="BV359" s="127">
        <f t="shared" ref="BV359" si="5958">N359/N374</f>
        <v>3.779212289589802E-2</v>
      </c>
      <c r="BW359" s="128">
        <f t="shared" ref="BW359" si="5959">O359/O374</f>
        <v>4.7223507170008651E-2</v>
      </c>
      <c r="BX359" s="123">
        <f t="shared" ref="BX359" si="5960">P359/P374</f>
        <v>4.2727434573615809E-2</v>
      </c>
      <c r="BY359" s="124">
        <f t="shared" ref="BY359" si="5961">Q359/Q374</f>
        <v>3.7114820581525869E-2</v>
      </c>
      <c r="BZ359" s="125">
        <f t="shared" ref="BZ359" si="5962">R359/R374</f>
        <v>4.8035055606400978E-2</v>
      </c>
      <c r="CA359" s="126">
        <f t="shared" ref="CA359" si="5963">S359/S374</f>
        <v>4.0871562141177757E-2</v>
      </c>
      <c r="CB359" s="123">
        <f t="shared" ref="CB359" si="5964">T359/T374</f>
        <v>2.6633075400395896E-2</v>
      </c>
      <c r="CC359" s="124">
        <f t="shared" ref="CC359" si="5965">U359/U374</f>
        <v>3.3851228191997221E-2</v>
      </c>
      <c r="CD359" s="125">
        <f t="shared" ref="CD359" si="5966">V359/V374</f>
        <v>2.7736006683375104E-2</v>
      </c>
      <c r="CE359" s="126">
        <f t="shared" ref="CE359" si="5967">W359/W374</f>
        <v>5.6956072944144974E-2</v>
      </c>
      <c r="CF359" s="123">
        <f t="shared" ref="CF359" si="5968">X359/X374</f>
        <v>4.184157537285417E-2</v>
      </c>
      <c r="CG359" s="124">
        <f t="shared" ref="CG359" si="5969">Y359/Y374</f>
        <v>3.6970847760527198E-2</v>
      </c>
      <c r="CH359" s="125">
        <f t="shared" ref="CH359" si="5970">Z359/Z374</f>
        <v>4.9306317995807966E-2</v>
      </c>
      <c r="CI359" s="123">
        <f t="shared" ref="CI359" si="5971">AA359/AA374</f>
        <v>4.3661340420762751E-2</v>
      </c>
      <c r="CJ359" s="129">
        <f t="shared" ref="CJ359" si="5972">AB359/AB374</f>
        <v>4.2559198626426598E-2</v>
      </c>
      <c r="CK359" s="130">
        <f t="shared" ref="CK359" si="5973">AC359/AC374</f>
        <v>4.3332650953529936E-2</v>
      </c>
    </row>
    <row r="360" spans="1:89" ht="13.8" thickBot="1" x14ac:dyDescent="0.3">
      <c r="A360" s="139" t="s">
        <v>26</v>
      </c>
      <c r="B360" s="194">
        <v>1814</v>
      </c>
      <c r="C360" s="188">
        <v>1606</v>
      </c>
      <c r="D360" s="189">
        <v>1058</v>
      </c>
      <c r="E360" s="190">
        <v>724</v>
      </c>
      <c r="F360" s="187">
        <v>1077</v>
      </c>
      <c r="G360" s="191">
        <v>721</v>
      </c>
      <c r="H360" s="189">
        <v>2389</v>
      </c>
      <c r="I360" s="190">
        <v>2075</v>
      </c>
      <c r="J360" s="187">
        <v>380</v>
      </c>
      <c r="K360" s="188">
        <v>485</v>
      </c>
      <c r="L360" s="189">
        <v>944</v>
      </c>
      <c r="M360" s="187">
        <v>1572</v>
      </c>
      <c r="N360" s="192">
        <v>1623</v>
      </c>
      <c r="O360" s="195">
        <v>2037</v>
      </c>
      <c r="P360" s="187">
        <v>1088</v>
      </c>
      <c r="Q360" s="188">
        <v>967</v>
      </c>
      <c r="R360" s="189">
        <v>1688</v>
      </c>
      <c r="S360" s="190">
        <v>1373</v>
      </c>
      <c r="T360" s="187">
        <v>270</v>
      </c>
      <c r="U360" s="191">
        <v>398</v>
      </c>
      <c r="V360" s="189">
        <v>1077</v>
      </c>
      <c r="W360" s="196">
        <v>2228</v>
      </c>
      <c r="X360" s="187">
        <v>1135</v>
      </c>
      <c r="Y360" s="191">
        <v>658</v>
      </c>
      <c r="Z360" s="189">
        <v>3043</v>
      </c>
      <c r="AA360" s="187">
        <v>3014</v>
      </c>
      <c r="AB360" s="162">
        <f t="shared" si="5695"/>
        <v>17586</v>
      </c>
      <c r="AC360" s="165">
        <f t="shared" si="5726"/>
        <v>17858</v>
      </c>
      <c r="AE360" s="254"/>
      <c r="AF360" s="120"/>
      <c r="AG360" s="188"/>
      <c r="AH360" s="189"/>
      <c r="AI360" s="190"/>
      <c r="AJ360" s="187"/>
      <c r="AK360" s="191"/>
      <c r="AL360" s="189"/>
      <c r="AM360" s="190"/>
      <c r="AN360" s="187"/>
      <c r="AO360" s="191"/>
      <c r="AP360" s="189"/>
      <c r="AQ360" s="187"/>
      <c r="AR360" s="192"/>
      <c r="AS360" s="193"/>
      <c r="AT360" s="187"/>
      <c r="AU360" s="191"/>
      <c r="AV360" s="189"/>
      <c r="AW360" s="190"/>
      <c r="AX360" s="187"/>
      <c r="AY360" s="191"/>
      <c r="AZ360" s="189"/>
      <c r="BA360" s="190"/>
      <c r="BB360" s="187"/>
      <c r="BC360" s="191"/>
      <c r="BD360" s="189"/>
      <c r="BE360" s="187"/>
      <c r="BF360" s="164"/>
      <c r="BG360" s="165"/>
      <c r="BI360" s="139" t="s">
        <v>26</v>
      </c>
      <c r="BJ360" s="123">
        <f>B360/B374</f>
        <v>4.0177187153931343E-2</v>
      </c>
      <c r="BK360" s="124">
        <f t="shared" ref="BK360" si="5974">C360/C374</f>
        <v>3.8609481680930861E-2</v>
      </c>
      <c r="BL360" s="125">
        <f t="shared" ref="BL360" si="5975">D360/D374</f>
        <v>4.2331852918817268E-2</v>
      </c>
      <c r="BM360" s="126">
        <f t="shared" ref="BM360" si="5976">E360/E374</f>
        <v>3.3026183742359272E-2</v>
      </c>
      <c r="BN360" s="123">
        <f t="shared" ref="BN360" si="5977">F360/F374</f>
        <v>3.8812209448989152E-2</v>
      </c>
      <c r="BO360" s="124">
        <f t="shared" ref="BO360" si="5978">G360/G374</f>
        <v>2.8129998829542351E-2</v>
      </c>
      <c r="BP360" s="125">
        <f t="shared" ref="BP360" si="5979">H360/H374</f>
        <v>4.9184715473935603E-2</v>
      </c>
      <c r="BQ360" s="126">
        <f t="shared" ref="BQ360" si="5980">I360/I374</f>
        <v>3.8965672650792461E-2</v>
      </c>
      <c r="BR360" s="123">
        <f t="shared" ref="BR360" si="5981">J360/J374</f>
        <v>4.0838259000537343E-2</v>
      </c>
      <c r="BS360" s="124">
        <f t="shared" ref="BS360" si="5982">K360/K374</f>
        <v>4.9188640973630834E-2</v>
      </c>
      <c r="BT360" s="125">
        <f t="shared" ref="BT360" si="5983">L360/L374</f>
        <v>3.1103789126853378E-2</v>
      </c>
      <c r="BU360" s="123">
        <f t="shared" ref="BU360" si="5984">M360/M374</f>
        <v>4.7498187092095724E-2</v>
      </c>
      <c r="BV360" s="127">
        <f t="shared" ref="BV360" si="5985">N360/N374</f>
        <v>3.3154927275698645E-2</v>
      </c>
      <c r="BW360" s="128">
        <f t="shared" ref="BW360" si="5986">O360/O374</f>
        <v>4.0968604814866957E-2</v>
      </c>
      <c r="BX360" s="123">
        <f t="shared" ref="BX360" si="5987">P360/P374</f>
        <v>3.8739540680078337E-2</v>
      </c>
      <c r="BY360" s="124">
        <f t="shared" ref="BY360" si="5988">Q360/Q374</f>
        <v>3.5014664880327333E-2</v>
      </c>
      <c r="BZ360" s="125">
        <f t="shared" ref="BZ360" si="5989">R360/R374</f>
        <v>4.6814765510164461E-2</v>
      </c>
      <c r="CA360" s="126">
        <f t="shared" ref="CA360" si="5990">S360/S374</f>
        <v>3.7536223959757233E-2</v>
      </c>
      <c r="CB360" s="123">
        <f t="shared" ref="CB360" si="5991">T360/T374</f>
        <v>2.4293683642253015E-2</v>
      </c>
      <c r="CC360" s="124">
        <f t="shared" ref="CC360" si="5992">U360/U374</f>
        <v>3.454561236003819E-2</v>
      </c>
      <c r="CD360" s="125">
        <f t="shared" ref="CD360" si="5993">V360/V374</f>
        <v>2.9991645781119465E-2</v>
      </c>
      <c r="CE360" s="126">
        <f t="shared" ref="CE360" si="5994">W360/W374</f>
        <v>5.1106778300263792E-2</v>
      </c>
      <c r="CF360" s="123">
        <f t="shared" ref="CF360" si="5995">X360/X374</f>
        <v>3.8735879321524863E-2</v>
      </c>
      <c r="CG360" s="124">
        <f t="shared" ref="CG360" si="5996">Y360/Y374</f>
        <v>3.6747458952306487E-2</v>
      </c>
      <c r="CH360" s="125">
        <f t="shared" ref="CH360" si="5997">Z360/Z374</f>
        <v>5.0620487739960744E-2</v>
      </c>
      <c r="CI360" s="123">
        <f t="shared" ref="CI360" si="5998">AA360/AA374</f>
        <v>4.825642831983093E-2</v>
      </c>
      <c r="CJ360" s="129">
        <f t="shared" ref="CJ360" si="5999">AB360/AB374</f>
        <v>4.0367081982867058E-2</v>
      </c>
      <c r="CK360" s="130">
        <f t="shared" ref="CK360" si="6000">AC360/AC374</f>
        <v>4.1076197289035381E-2</v>
      </c>
    </row>
    <row r="361" spans="1:89" ht="14.4" thickTop="1" thickBot="1" x14ac:dyDescent="0.3">
      <c r="A361" s="131" t="s">
        <v>27</v>
      </c>
      <c r="B361" s="197">
        <v>1592</v>
      </c>
      <c r="C361" s="181">
        <v>1609</v>
      </c>
      <c r="D361" s="182">
        <v>921</v>
      </c>
      <c r="E361" s="183">
        <v>838</v>
      </c>
      <c r="F361" s="180">
        <v>1053</v>
      </c>
      <c r="G361" s="184">
        <v>914</v>
      </c>
      <c r="H361" s="182">
        <v>2060</v>
      </c>
      <c r="I361" s="183">
        <v>2306</v>
      </c>
      <c r="J361" s="180">
        <v>487</v>
      </c>
      <c r="K361" s="181">
        <v>398</v>
      </c>
      <c r="L361" s="182">
        <v>1269</v>
      </c>
      <c r="M361" s="180">
        <v>1212</v>
      </c>
      <c r="N361" s="185">
        <v>1937</v>
      </c>
      <c r="O361" s="198">
        <v>1757</v>
      </c>
      <c r="P361" s="180">
        <v>1152</v>
      </c>
      <c r="Q361" s="181">
        <v>937</v>
      </c>
      <c r="R361" s="182">
        <v>1504</v>
      </c>
      <c r="S361" s="183">
        <v>1508</v>
      </c>
      <c r="T361" s="180">
        <v>433</v>
      </c>
      <c r="U361" s="184">
        <v>404</v>
      </c>
      <c r="V361" s="182">
        <v>1272</v>
      </c>
      <c r="W361" s="199">
        <v>1769</v>
      </c>
      <c r="X361" s="180">
        <v>1222</v>
      </c>
      <c r="Y361" s="184">
        <v>583</v>
      </c>
      <c r="Z361" s="182">
        <v>2910</v>
      </c>
      <c r="AA361" s="180">
        <v>2913</v>
      </c>
      <c r="AB361" s="162">
        <f t="shared" si="5695"/>
        <v>17812</v>
      </c>
      <c r="AC361" s="165">
        <f t="shared" si="5726"/>
        <v>17148</v>
      </c>
      <c r="AE361" s="251" t="s">
        <v>13</v>
      </c>
      <c r="AF361" s="14">
        <f t="shared" ref="AF361:BG361" si="6001">SUM(AF358:AF360)</f>
        <v>4678</v>
      </c>
      <c r="AG361" s="1">
        <f t="shared" si="6001"/>
        <v>9485</v>
      </c>
      <c r="AH361" s="14">
        <f t="shared" si="6001"/>
        <v>3350</v>
      </c>
      <c r="AI361" s="1">
        <f t="shared" si="6001"/>
        <v>3738</v>
      </c>
      <c r="AJ361" s="14">
        <f t="shared" si="6001"/>
        <v>3030</v>
      </c>
      <c r="AK361" s="1">
        <f t="shared" si="6001"/>
        <v>5687</v>
      </c>
      <c r="AL361" s="14">
        <f t="shared" si="6001"/>
        <v>6100</v>
      </c>
      <c r="AM361" s="1">
        <f t="shared" si="6001"/>
        <v>11115</v>
      </c>
      <c r="AN361" s="14">
        <f t="shared" si="6001"/>
        <v>2413</v>
      </c>
      <c r="AO361" s="1">
        <f t="shared" si="6001"/>
        <v>809</v>
      </c>
      <c r="AP361" s="14">
        <f t="shared" si="6001"/>
        <v>7804</v>
      </c>
      <c r="AQ361" s="1">
        <f t="shared" si="6001"/>
        <v>2358</v>
      </c>
      <c r="AR361" s="14">
        <f t="shared" si="6001"/>
        <v>9290</v>
      </c>
      <c r="AS361" s="1">
        <f t="shared" si="6001"/>
        <v>6067</v>
      </c>
      <c r="AT361" s="14">
        <f t="shared" si="6001"/>
        <v>4924</v>
      </c>
      <c r="AU361" s="1">
        <f t="shared" si="6001"/>
        <v>4374</v>
      </c>
      <c r="AV361" s="14">
        <f t="shared" si="6001"/>
        <v>4737</v>
      </c>
      <c r="AW361" s="1">
        <f t="shared" si="6001"/>
        <v>6875</v>
      </c>
      <c r="AX361" s="14">
        <f t="shared" si="6001"/>
        <v>3420</v>
      </c>
      <c r="AY361" s="1">
        <f t="shared" si="6001"/>
        <v>720</v>
      </c>
      <c r="AZ361" s="14">
        <f t="shared" si="6001"/>
        <v>8296</v>
      </c>
      <c r="BA361" s="1">
        <f t="shared" si="6001"/>
        <v>5124</v>
      </c>
      <c r="BB361" s="14">
        <f t="shared" si="6001"/>
        <v>5750</v>
      </c>
      <c r="BC361" s="1">
        <f t="shared" si="6001"/>
        <v>2027</v>
      </c>
      <c r="BD361" s="14">
        <f t="shared" si="6001"/>
        <v>7816</v>
      </c>
      <c r="BE361" s="1">
        <f t="shared" si="6001"/>
        <v>12015</v>
      </c>
      <c r="BF361" s="166">
        <f t="shared" si="6001"/>
        <v>71608</v>
      </c>
      <c r="BG361" s="167">
        <f t="shared" si="6001"/>
        <v>70394</v>
      </c>
      <c r="BI361" s="131" t="s">
        <v>27</v>
      </c>
      <c r="BJ361" s="123">
        <f>B361/B374</f>
        <v>3.5260243632336659E-2</v>
      </c>
      <c r="BK361" s="124">
        <f t="shared" ref="BK361" si="6002">C361/C374</f>
        <v>3.8681604000384652E-2</v>
      </c>
      <c r="BL361" s="125">
        <f t="shared" ref="BL361" si="6003">D361/D374</f>
        <v>3.6850318089064936E-2</v>
      </c>
      <c r="BM361" s="126">
        <f t="shared" ref="BM361" si="6004">E361/E374</f>
        <v>3.8226439193504241E-2</v>
      </c>
      <c r="BN361" s="123">
        <f t="shared" ref="BN361" si="6005">F361/F374</f>
        <v>3.7947313416699699E-2</v>
      </c>
      <c r="BO361" s="124">
        <f t="shared" ref="BO361" si="6006">G361/G374</f>
        <v>3.5659943037727751E-2</v>
      </c>
      <c r="BP361" s="125">
        <f t="shared" ref="BP361" si="6007">H361/H374</f>
        <v>4.2411265749814707E-2</v>
      </c>
      <c r="BQ361" s="126">
        <f t="shared" ref="BQ361" si="6008">I361/I374</f>
        <v>4.3303537895290317E-2</v>
      </c>
      <c r="BR361" s="123">
        <f t="shared" ref="BR361" si="6009">J361/J374</f>
        <v>5.23374529822676E-2</v>
      </c>
      <c r="BS361" s="124">
        <f t="shared" ref="BS361" si="6010">K361/K374</f>
        <v>4.0365111561866125E-2</v>
      </c>
      <c r="BT361" s="125">
        <f t="shared" ref="BT361" si="6011">L361/L374</f>
        <v>4.1812191103789129E-2</v>
      </c>
      <c r="BU361" s="123">
        <f t="shared" ref="BU361" si="6012">M361/M374</f>
        <v>3.6620739666424942E-2</v>
      </c>
      <c r="BV361" s="127">
        <f t="shared" ref="BV361" si="6013">N361/N374</f>
        <v>3.9569374080732148E-2</v>
      </c>
      <c r="BW361" s="128">
        <f t="shared" ref="BW361" si="6014">O361/O374</f>
        <v>3.5337181472617205E-2</v>
      </c>
      <c r="BX361" s="123">
        <f t="shared" ref="BX361" si="6015">P361/P374</f>
        <v>4.1018337190671175E-2</v>
      </c>
      <c r="BY361" s="124">
        <f t="shared" ref="BY361" si="6016">Q361/Q374</f>
        <v>3.3928377448672921E-2</v>
      </c>
      <c r="BZ361" s="125">
        <f t="shared" ref="BZ361" si="6017">R361/R374</f>
        <v>4.1711734198629946E-2</v>
      </c>
      <c r="CA361" s="126">
        <f t="shared" ref="CA361" si="6018">S361/S374</f>
        <v>4.1226967029361912E-2</v>
      </c>
      <c r="CB361" s="123">
        <f t="shared" ref="CB361" si="6019">T361/T374</f>
        <v>3.895987043368724E-2</v>
      </c>
      <c r="CC361" s="124">
        <f t="shared" ref="CC361" si="6020">U361/U374</f>
        <v>3.5066400486068919E-2</v>
      </c>
      <c r="CD361" s="125">
        <f t="shared" ref="CD361" si="6021">V361/V374</f>
        <v>3.5421888053467E-2</v>
      </c>
      <c r="CE361" s="126">
        <f t="shared" ref="CE361" si="6022">W361/W374</f>
        <v>4.0578047941277673E-2</v>
      </c>
      <c r="CF361" s="123">
        <f t="shared" ref="CF361" si="6023">X361/X374</f>
        <v>4.1705061260707825E-2</v>
      </c>
      <c r="CG361" s="124">
        <f t="shared" ref="CG361" si="6024">Y361/Y374</f>
        <v>3.2558918798168211E-2</v>
      </c>
      <c r="CH361" s="125">
        <f t="shared" ref="CH361" si="6025">Z361/Z374</f>
        <v>4.8408024752969361E-2</v>
      </c>
      <c r="CI361" s="123">
        <f t="shared" ref="CI361" si="6026">AA361/AA374</f>
        <v>4.6639341637580455E-2</v>
      </c>
      <c r="CJ361" s="129">
        <f t="shared" ref="CJ361" si="6027">AB361/AB374</f>
        <v>4.0885844665007852E-2</v>
      </c>
      <c r="CK361" s="130">
        <f t="shared" ref="CK361" si="6028">AC361/AC374</f>
        <v>3.9443086074161651E-2</v>
      </c>
    </row>
    <row r="362" spans="1:89" ht="13.8" thickTop="1" x14ac:dyDescent="0.25">
      <c r="A362" s="139" t="s">
        <v>28</v>
      </c>
      <c r="B362" s="194">
        <v>1700</v>
      </c>
      <c r="C362" s="188">
        <v>2171</v>
      </c>
      <c r="D362" s="189">
        <v>1010</v>
      </c>
      <c r="E362" s="190">
        <v>1178</v>
      </c>
      <c r="F362" s="187">
        <v>1006</v>
      </c>
      <c r="G362" s="191">
        <v>1251</v>
      </c>
      <c r="H362" s="189">
        <v>2353</v>
      </c>
      <c r="I362" s="190">
        <v>2937</v>
      </c>
      <c r="J362" s="187">
        <v>656</v>
      </c>
      <c r="K362" s="188">
        <v>368</v>
      </c>
      <c r="L362" s="189">
        <v>2068</v>
      </c>
      <c r="M362" s="187">
        <v>1104</v>
      </c>
      <c r="N362" s="192">
        <v>2487</v>
      </c>
      <c r="O362" s="195">
        <v>2037</v>
      </c>
      <c r="P362" s="187">
        <v>1358</v>
      </c>
      <c r="Q362" s="188">
        <v>1191</v>
      </c>
      <c r="R362" s="189">
        <v>1735</v>
      </c>
      <c r="S362" s="190">
        <v>1941</v>
      </c>
      <c r="T362" s="187">
        <v>659</v>
      </c>
      <c r="U362" s="191">
        <v>297</v>
      </c>
      <c r="V362" s="189">
        <v>2085</v>
      </c>
      <c r="W362" s="196">
        <v>1738</v>
      </c>
      <c r="X362" s="187">
        <v>1518</v>
      </c>
      <c r="Y362" s="191">
        <v>598</v>
      </c>
      <c r="Z362" s="189">
        <v>2906</v>
      </c>
      <c r="AA362" s="187">
        <v>3447</v>
      </c>
      <c r="AB362" s="162">
        <f t="shared" si="5695"/>
        <v>21541</v>
      </c>
      <c r="AC362" s="165">
        <f t="shared" si="5726"/>
        <v>20258</v>
      </c>
      <c r="BI362" s="139" t="s">
        <v>28</v>
      </c>
      <c r="BJ362" s="123">
        <f>B362/B374</f>
        <v>3.7652270210409747E-2</v>
      </c>
      <c r="BK362" s="124">
        <f t="shared" ref="BK362" si="6029">C362/C374</f>
        <v>5.2192518511395329E-2</v>
      </c>
      <c r="BL362" s="125">
        <f t="shared" ref="BL362" si="6030">D362/D374</f>
        <v>4.0411315168247107E-2</v>
      </c>
      <c r="BM362" s="126">
        <f t="shared" ref="BM362" si="6031">E362/E374</f>
        <v>5.3735972995164673E-2</v>
      </c>
      <c r="BN362" s="123">
        <f t="shared" ref="BN362" si="6032">F362/F374</f>
        <v>3.6253558686799525E-2</v>
      </c>
      <c r="BO362" s="124">
        <f t="shared" ref="BO362" si="6033">G362/G374</f>
        <v>4.8808083960828683E-2</v>
      </c>
      <c r="BP362" s="125">
        <f t="shared" ref="BP362" si="6034">H362/H374</f>
        <v>4.8443547722967967E-2</v>
      </c>
      <c r="BQ362" s="126">
        <f t="shared" ref="BQ362" si="6035">I362/I374</f>
        <v>5.5152858108615636E-2</v>
      </c>
      <c r="BR362" s="123">
        <f t="shared" ref="BR362" si="6036">J362/J374</f>
        <v>7.0499731327243423E-2</v>
      </c>
      <c r="BS362" s="124">
        <f t="shared" ref="BS362" si="6037">K362/K374</f>
        <v>3.7322515212981744E-2</v>
      </c>
      <c r="BT362" s="125">
        <f t="shared" ref="BT362" si="6038">L362/L374</f>
        <v>6.8138385502471172E-2</v>
      </c>
      <c r="BU362" s="123">
        <f t="shared" ref="BU362" si="6039">M362/M374</f>
        <v>3.3357505438723713E-2</v>
      </c>
      <c r="BV362" s="127">
        <f t="shared" ref="BV362" si="6040">N362/N374</f>
        <v>5.0804870076809935E-2</v>
      </c>
      <c r="BW362" s="128">
        <f t="shared" ref="BW362" si="6041">O362/O374</f>
        <v>4.0968604814866957E-2</v>
      </c>
      <c r="BX362" s="123">
        <f t="shared" ref="BX362" si="6042">P362/P374</f>
        <v>4.835321345914189E-2</v>
      </c>
      <c r="BY362" s="124">
        <f t="shared" ref="BY362" si="6043">Q362/Q374</f>
        <v>4.3125611036680306E-2</v>
      </c>
      <c r="BZ362" s="125">
        <f t="shared" ref="BZ362" si="6044">R362/R374</f>
        <v>4.8118257203871646E-2</v>
      </c>
      <c r="CA362" s="126">
        <f t="shared" ref="CA362" si="6045">S362/S374</f>
        <v>5.3064683689649519E-2</v>
      </c>
      <c r="CB362" s="123">
        <f t="shared" ref="CB362" si="6046">T362/T374</f>
        <v>5.9294583408313839E-2</v>
      </c>
      <c r="CC362" s="124">
        <f t="shared" ref="CC362" si="6047">U362/U374</f>
        <v>2.577901223852096E-2</v>
      </c>
      <c r="CD362" s="125">
        <f t="shared" ref="CD362" si="6048">V362/V374</f>
        <v>5.8061821219715953E-2</v>
      </c>
      <c r="CE362" s="126">
        <f t="shared" ref="CE362" si="6049">W362/W374</f>
        <v>3.9866957219864663E-2</v>
      </c>
      <c r="CF362" s="123">
        <f t="shared" ref="CF362" si="6050">X362/X374</f>
        <v>5.1807105559537214E-2</v>
      </c>
      <c r="CG362" s="124">
        <f t="shared" ref="CG362" si="6051">Y362/Y374</f>
        <v>3.3396626828995871E-2</v>
      </c>
      <c r="CH362" s="125">
        <f t="shared" ref="CH362" si="6052">Z362/Z374</f>
        <v>4.8341484512759089E-2</v>
      </c>
      <c r="CI362" s="123">
        <f t="shared" ref="CI362" si="6053">AA362/AA374</f>
        <v>5.5189087066508692E-2</v>
      </c>
      <c r="CJ362" s="129">
        <f t="shared" ref="CJ362" si="6054">AB362/AB374</f>
        <v>4.9445428920330908E-2</v>
      </c>
      <c r="CK362" s="130">
        <f t="shared" ref="CK362" si="6055">AC362/AC374</f>
        <v>4.6596573226636732E-2</v>
      </c>
    </row>
    <row r="363" spans="1:89" x14ac:dyDescent="0.25">
      <c r="A363" s="131" t="s">
        <v>29</v>
      </c>
      <c r="B363" s="197">
        <v>1917</v>
      </c>
      <c r="C363" s="181">
        <v>3253</v>
      </c>
      <c r="D363" s="182">
        <v>1564</v>
      </c>
      <c r="E363" s="183">
        <v>1207</v>
      </c>
      <c r="F363" s="180">
        <v>1315</v>
      </c>
      <c r="G363" s="184">
        <v>1934</v>
      </c>
      <c r="H363" s="182">
        <v>2576</v>
      </c>
      <c r="I363" s="183">
        <v>3948</v>
      </c>
      <c r="J363" s="180">
        <v>971</v>
      </c>
      <c r="K363" s="181">
        <v>319</v>
      </c>
      <c r="L363" s="182">
        <v>2712</v>
      </c>
      <c r="M363" s="180">
        <v>1084</v>
      </c>
      <c r="N363" s="185">
        <v>3611</v>
      </c>
      <c r="O363" s="198">
        <v>2475</v>
      </c>
      <c r="P363" s="180">
        <v>1748</v>
      </c>
      <c r="Q363" s="181">
        <v>1436</v>
      </c>
      <c r="R363" s="182">
        <v>2007</v>
      </c>
      <c r="S363" s="183">
        <v>2529</v>
      </c>
      <c r="T363" s="180">
        <v>1383</v>
      </c>
      <c r="U363" s="184">
        <v>276</v>
      </c>
      <c r="V363" s="182">
        <v>3033</v>
      </c>
      <c r="W363" s="199">
        <v>1954</v>
      </c>
      <c r="X363" s="180">
        <v>2196</v>
      </c>
      <c r="Y363" s="184">
        <v>680</v>
      </c>
      <c r="Z363" s="182">
        <v>3646</v>
      </c>
      <c r="AA363" s="180">
        <v>4305</v>
      </c>
      <c r="AB363" s="162">
        <f t="shared" si="5695"/>
        <v>28679</v>
      </c>
      <c r="AC363" s="165">
        <f t="shared" si="5726"/>
        <v>25400</v>
      </c>
      <c r="BI363" s="131" t="s">
        <v>29</v>
      </c>
      <c r="BJ363" s="123">
        <f>B363/B374</f>
        <v>4.2458471760797339E-2</v>
      </c>
      <c r="BK363" s="124">
        <f t="shared" ref="BK363" si="6056">C363/C374</f>
        <v>7.8204635061063565E-2</v>
      </c>
      <c r="BL363" s="125">
        <f t="shared" ref="BL363" si="6057">D363/D374</f>
        <v>6.2577521706077707E-2</v>
      </c>
      <c r="BM363" s="126">
        <f t="shared" ref="BM363" si="6058">E363/E374</f>
        <v>5.5058844995894536E-2</v>
      </c>
      <c r="BN363" s="123">
        <f t="shared" ref="BN363" si="6059">F363/F374</f>
        <v>4.7389095102526216E-2</v>
      </c>
      <c r="BO363" s="124">
        <f t="shared" ref="BO363" si="6060">G363/G374</f>
        <v>7.545550310171277E-2</v>
      </c>
      <c r="BP363" s="125">
        <f t="shared" ref="BP363" si="6061">H363/H374</f>
        <v>5.3034670180350817E-2</v>
      </c>
      <c r="BQ363" s="126">
        <f t="shared" ref="BQ363" si="6062">I363/I374</f>
        <v>7.413806054232705E-2</v>
      </c>
      <c r="BR363" s="123">
        <f t="shared" ref="BR363" si="6063">J363/J374</f>
        <v>0.10435249865663622</v>
      </c>
      <c r="BS363" s="124">
        <f t="shared" ref="BS363" si="6064">K363/K374</f>
        <v>3.2352941176470591E-2</v>
      </c>
      <c r="BT363" s="125">
        <f t="shared" ref="BT363" si="6065">L363/L374</f>
        <v>8.935749588138385E-2</v>
      </c>
      <c r="BU363" s="123">
        <f t="shared" ref="BU363" si="6066">M363/M374</f>
        <v>3.2753202803964224E-2</v>
      </c>
      <c r="BV363" s="127">
        <f t="shared" ref="BV363" si="6067">N363/N374</f>
        <v>7.3766138257885278E-2</v>
      </c>
      <c r="BW363" s="128">
        <f t="shared" ref="BW363" si="6068">O363/O374</f>
        <v>4.9777759900243357E-2</v>
      </c>
      <c r="BX363" s="123">
        <f t="shared" ref="BX363" si="6069">P363/P374</f>
        <v>6.2239629695567025E-2</v>
      </c>
      <c r="BY363" s="124">
        <f t="shared" ref="BY363" si="6070">Q363/Q374</f>
        <v>5.1996958395191369E-2</v>
      </c>
      <c r="BZ363" s="125">
        <f t="shared" ref="BZ363" si="6071">R363/R374</f>
        <v>5.5661868707879189E-2</v>
      </c>
      <c r="CA363" s="126">
        <f t="shared" ref="CA363" si="6072">S363/S374</f>
        <v>6.9139920170594352E-2</v>
      </c>
      <c r="CB363" s="123">
        <f t="shared" ref="CB363" si="6073">T363/T374</f>
        <v>0.12443764621198489</v>
      </c>
      <c r="CC363" s="124">
        <f t="shared" ref="CC363" si="6074">U363/U374</f>
        <v>2.395625379741342E-2</v>
      </c>
      <c r="CD363" s="125">
        <f t="shared" ref="CD363" si="6075">V363/V374</f>
        <v>8.4461152882205515E-2</v>
      </c>
      <c r="CE363" s="126">
        <f t="shared" ref="CE363" si="6076">W363/W374</f>
        <v>4.4821653859387543E-2</v>
      </c>
      <c r="CF363" s="123">
        <f t="shared" ref="CF363" si="6077">X363/X374</f>
        <v>7.4946247568342381E-2</v>
      </c>
      <c r="CG363" s="124">
        <f t="shared" ref="CG363" si="6078">Y363/Y374</f>
        <v>3.7976097397520385E-2</v>
      </c>
      <c r="CH363" s="125">
        <f t="shared" ref="CH363" si="6079">Z363/Z374</f>
        <v>6.0651428951658516E-2</v>
      </c>
      <c r="CI363" s="123">
        <f t="shared" ref="CI363" si="6080">AA363/AA374</f>
        <v>6.8926318486022611E-2</v>
      </c>
      <c r="CJ363" s="129">
        <f t="shared" ref="CJ363" si="6081">AB363/AB374</f>
        <v>6.5830066199627224E-2</v>
      </c>
      <c r="CK363" s="130">
        <f t="shared" ref="CK363" si="6082">AC363/AC374</f>
        <v>5.842397867294763E-2</v>
      </c>
    </row>
    <row r="364" spans="1:89" x14ac:dyDescent="0.25">
      <c r="A364" s="139" t="s">
        <v>30</v>
      </c>
      <c r="B364" s="280">
        <v>2300</v>
      </c>
      <c r="C364" s="267">
        <v>4675</v>
      </c>
      <c r="D364" s="268">
        <v>1925</v>
      </c>
      <c r="E364" s="269">
        <v>1869</v>
      </c>
      <c r="F364" s="266">
        <v>1683</v>
      </c>
      <c r="G364" s="270">
        <v>2905</v>
      </c>
      <c r="H364" s="268">
        <v>3125</v>
      </c>
      <c r="I364" s="269">
        <v>5321</v>
      </c>
      <c r="J364" s="266">
        <v>1352</v>
      </c>
      <c r="K364" s="267">
        <v>418</v>
      </c>
      <c r="L364" s="268">
        <v>3842</v>
      </c>
      <c r="M364" s="266">
        <v>1285</v>
      </c>
      <c r="N364" s="271">
        <v>4681</v>
      </c>
      <c r="O364" s="281">
        <v>3041</v>
      </c>
      <c r="P364" s="266">
        <v>2448</v>
      </c>
      <c r="Q364" s="267">
        <v>2043</v>
      </c>
      <c r="R364" s="268">
        <v>2395</v>
      </c>
      <c r="S364" s="269">
        <v>3338</v>
      </c>
      <c r="T364" s="266">
        <v>1702</v>
      </c>
      <c r="U364" s="270">
        <v>414</v>
      </c>
      <c r="V364" s="268">
        <v>3951</v>
      </c>
      <c r="W364" s="282">
        <v>2551</v>
      </c>
      <c r="X364" s="266">
        <v>2812</v>
      </c>
      <c r="Y364" s="270">
        <v>966</v>
      </c>
      <c r="Z364" s="268">
        <v>3990</v>
      </c>
      <c r="AA364" s="266">
        <v>5839</v>
      </c>
      <c r="AB364" s="162">
        <f t="shared" si="5695"/>
        <v>36206</v>
      </c>
      <c r="AC364" s="165">
        <f t="shared" si="5726"/>
        <v>34665</v>
      </c>
      <c r="BI364" s="139" t="s">
        <v>30</v>
      </c>
      <c r="BJ364" s="123">
        <f>B364/B374</f>
        <v>5.0941306755260242E-2</v>
      </c>
      <c r="BK364" s="124">
        <f t="shared" ref="BK364" si="6083">C364/C374</f>
        <v>0.11239061448216174</v>
      </c>
      <c r="BL364" s="125">
        <f t="shared" ref="BL364" si="6084">D364/D374</f>
        <v>7.702156603849078E-2</v>
      </c>
      <c r="BM364" s="126">
        <f t="shared" ref="BM364" si="6085">E364/E374</f>
        <v>8.5256819633245148E-2</v>
      </c>
      <c r="BN364" s="123">
        <f t="shared" ref="BN364" si="6086">F364/F374</f>
        <v>6.0650834264297813E-2</v>
      </c>
      <c r="BO364" s="124">
        <f t="shared" ref="BO364" si="6087">G364/G374</f>
        <v>0.11333931567242791</v>
      </c>
      <c r="BP364" s="125">
        <f t="shared" ref="BP364" si="6088">H364/H374</f>
        <v>6.4337478382607269E-2</v>
      </c>
      <c r="BQ364" s="126">
        <f t="shared" ref="BQ364" si="6089">I364/I374</f>
        <v>9.9921129722827309E-2</v>
      </c>
      <c r="BR364" s="123">
        <f t="shared" ref="BR364" si="6090">J364/J374</f>
        <v>0.14529822675980655</v>
      </c>
      <c r="BS364" s="124">
        <f t="shared" ref="BS364" si="6091">K364/K374</f>
        <v>4.2393509127789046E-2</v>
      </c>
      <c r="BT364" s="125">
        <f t="shared" ref="BT364" si="6092">L364/L374</f>
        <v>0.12658978583196046</v>
      </c>
      <c r="BU364" s="123">
        <f t="shared" ref="BU364" si="6093">M364/M374</f>
        <v>3.8826444283297075E-2</v>
      </c>
      <c r="BV364" s="127">
        <f t="shared" ref="BV364" si="6094">N364/N374</f>
        <v>9.5624285013891155E-2</v>
      </c>
      <c r="BW364" s="128">
        <f t="shared" ref="BW364" si="6095">O364/O374</f>
        <v>6.1161279942076791E-2</v>
      </c>
      <c r="BX364" s="123">
        <f t="shared" ref="BX364" si="6096">P364/P374</f>
        <v>8.7163966530176246E-2</v>
      </c>
      <c r="BY364" s="124">
        <f t="shared" ref="BY364" si="6097">Q364/Q374</f>
        <v>7.3976174095665717E-2</v>
      </c>
      <c r="BZ364" s="125">
        <f t="shared" ref="BZ364" si="6098">R364/R374</f>
        <v>6.6422608647419362E-2</v>
      </c>
      <c r="CA364" s="126">
        <f t="shared" ref="CA364" si="6099">S364/S374</f>
        <v>9.1257039750669802E-2</v>
      </c>
      <c r="CB364" s="123">
        <f t="shared" ref="CB364" si="6100">T364/T374</f>
        <v>0.1531401835522764</v>
      </c>
      <c r="CC364" s="124">
        <f t="shared" ref="CC364" si="6101">U364/U374</f>
        <v>3.5934380696120129E-2</v>
      </c>
      <c r="CD364" s="125">
        <f t="shared" ref="CD364" si="6102">V364/V374</f>
        <v>0.11002506265664161</v>
      </c>
      <c r="CE364" s="126">
        <f t="shared" ref="CE364" si="6103">W364/W374</f>
        <v>5.8515884849179953E-2</v>
      </c>
      <c r="CF364" s="123">
        <f t="shared" ref="CF364" si="6104">X364/X374</f>
        <v>9.5969420838879216E-2</v>
      </c>
      <c r="CG364" s="124">
        <f t="shared" ref="CG364" si="6105">Y364/Y374</f>
        <v>5.394839718530102E-2</v>
      </c>
      <c r="CH364" s="125">
        <f t="shared" ref="CH364" si="6106">Z364/Z374</f>
        <v>6.6373889609741485E-2</v>
      </c>
      <c r="CI364" s="123">
        <f t="shared" ref="CI364" si="6107">AA364/AA374</f>
        <v>9.3486823145153539E-2</v>
      </c>
      <c r="CJ364" s="129">
        <f t="shared" ref="CJ364" si="6108">AB364/AB374</f>
        <v>8.3107618007033132E-2</v>
      </c>
      <c r="CK364" s="130">
        <f t="shared" ref="CK364" si="6109">AC364/AC374</f>
        <v>7.9734929948729508E-2</v>
      </c>
    </row>
    <row r="365" spans="1:89" x14ac:dyDescent="0.25">
      <c r="A365" s="131" t="s">
        <v>31</v>
      </c>
      <c r="B365" s="283">
        <v>2378</v>
      </c>
      <c r="C365" s="274">
        <v>4810</v>
      </c>
      <c r="D365" s="275">
        <v>1425</v>
      </c>
      <c r="E365" s="276">
        <v>1869</v>
      </c>
      <c r="F365" s="273">
        <v>1347</v>
      </c>
      <c r="G365" s="277">
        <v>2782</v>
      </c>
      <c r="H365" s="275">
        <v>2975</v>
      </c>
      <c r="I365" s="276">
        <v>5794</v>
      </c>
      <c r="J365" s="273">
        <v>1061</v>
      </c>
      <c r="K365" s="274">
        <v>391</v>
      </c>
      <c r="L365" s="275">
        <v>3962</v>
      </c>
      <c r="M365" s="273">
        <v>1073</v>
      </c>
      <c r="N365" s="278">
        <v>4609</v>
      </c>
      <c r="O365" s="284">
        <v>3026</v>
      </c>
      <c r="P365" s="273">
        <v>2476</v>
      </c>
      <c r="Q365" s="274">
        <v>2331</v>
      </c>
      <c r="R365" s="275">
        <v>2342</v>
      </c>
      <c r="S365" s="276">
        <v>3537</v>
      </c>
      <c r="T365" s="273">
        <v>1718</v>
      </c>
      <c r="U365" s="277">
        <v>306</v>
      </c>
      <c r="V365" s="275">
        <v>4345</v>
      </c>
      <c r="W365" s="285">
        <v>2573</v>
      </c>
      <c r="X365" s="273">
        <v>2938</v>
      </c>
      <c r="Y365" s="277">
        <v>1061</v>
      </c>
      <c r="Z365" s="275">
        <v>3826</v>
      </c>
      <c r="AA365" s="273">
        <v>6176</v>
      </c>
      <c r="AB365" s="162">
        <f t="shared" si="5695"/>
        <v>35402</v>
      </c>
      <c r="AC365" s="165">
        <f t="shared" si="5726"/>
        <v>35729</v>
      </c>
      <c r="BI365" s="131" t="s">
        <v>31</v>
      </c>
      <c r="BJ365" s="123">
        <f>B365/B374</f>
        <v>5.2668881506090809E-2</v>
      </c>
      <c r="BK365" s="124">
        <f t="shared" ref="BK365" si="6110">C365/C374</f>
        <v>0.11563611885758246</v>
      </c>
      <c r="BL365" s="125">
        <f t="shared" ref="BL365" si="6111">D365/D374</f>
        <v>5.7015964470051611E-2</v>
      </c>
      <c r="BM365" s="126">
        <f t="shared" ref="BM365" si="6112">E365/E374</f>
        <v>8.5256819633245148E-2</v>
      </c>
      <c r="BN365" s="123">
        <f t="shared" ref="BN365" si="6113">F365/F374</f>
        <v>4.8542289812245489E-2</v>
      </c>
      <c r="BO365" s="124">
        <f t="shared" ref="BO365" si="6114">G365/G374</f>
        <v>0.1085404393117709</v>
      </c>
      <c r="BP365" s="125">
        <f t="shared" ref="BP365" si="6115">H365/H374</f>
        <v>6.1249279420242116E-2</v>
      </c>
      <c r="BQ365" s="126">
        <f t="shared" ref="BQ365" si="6116">I365/I374</f>
        <v>0.10880342522346578</v>
      </c>
      <c r="BR365" s="123">
        <f t="shared" ref="BR365" si="6117">J365/J374</f>
        <v>0.11402471789360559</v>
      </c>
      <c r="BS365" s="124">
        <f t="shared" ref="BS365" si="6118">K365/K374</f>
        <v>3.9655172413793106E-2</v>
      </c>
      <c r="BT365" s="125">
        <f t="shared" ref="BT365" si="6119">L365/L374</f>
        <v>0.13054365733113674</v>
      </c>
      <c r="BU365" s="123">
        <f t="shared" ref="BU365" si="6120">M365/M374</f>
        <v>3.2420836354846508E-2</v>
      </c>
      <c r="BV365" s="127">
        <f t="shared" ref="BV365" si="6121">N365/N374</f>
        <v>9.4153456447131884E-2</v>
      </c>
      <c r="BW365" s="128">
        <f t="shared" ref="BW365" si="6122">O365/O374</f>
        <v>6.0859596548741977E-2</v>
      </c>
      <c r="BX365" s="123">
        <f t="shared" ref="BX365" si="6123">P365/P374</f>
        <v>8.8160940003560617E-2</v>
      </c>
      <c r="BY365" s="124">
        <f t="shared" ref="BY365" si="6124">Q365/Q374</f>
        <v>8.440453343954811E-2</v>
      </c>
      <c r="BZ365" s="125">
        <f t="shared" ref="BZ365" si="6125">R365/R374</f>
        <v>6.4952713758770833E-2</v>
      </c>
      <c r="CA365" s="126">
        <f t="shared" ref="CA365" si="6126">S365/S374</f>
        <v>9.669746842364263E-2</v>
      </c>
      <c r="CB365" s="123">
        <f t="shared" ref="CB365" si="6127">T365/T374</f>
        <v>0.15457980924959511</v>
      </c>
      <c r="CC365" s="124">
        <f t="shared" ref="CC365" si="6128">U365/U374</f>
        <v>2.656019442756705E-2</v>
      </c>
      <c r="CD365" s="125">
        <f t="shared" ref="CD365" si="6129">V365/V374</f>
        <v>0.12099693678641046</v>
      </c>
      <c r="CE365" s="126">
        <f t="shared" ref="CE365" si="6130">W365/W374</f>
        <v>5.9020529877279501E-2</v>
      </c>
      <c r="CF365" s="123">
        <f t="shared" ref="CF365" si="6131">X365/X374</f>
        <v>0.10026961537148903</v>
      </c>
      <c r="CG365" s="124">
        <f t="shared" ref="CG365" si="6132">Y365/Y374</f>
        <v>5.9253881380542835E-2</v>
      </c>
      <c r="CH365" s="125">
        <f t="shared" ref="CH365" si="6133">Z365/Z374</f>
        <v>6.3645739761120534E-2</v>
      </c>
      <c r="CI365" s="123">
        <f t="shared" ref="CI365" si="6134">AA365/AA374</f>
        <v>9.8882449005731857E-2</v>
      </c>
      <c r="CJ365" s="129">
        <f t="shared" ref="CJ365" si="6135">AB365/AB374</f>
        <v>8.1262108288266785E-2</v>
      </c>
      <c r="CK365" s="130">
        <f t="shared" ref="CK365" si="6136">AC365/AC374</f>
        <v>8.2182296614399436E-2</v>
      </c>
    </row>
    <row r="366" spans="1:89" x14ac:dyDescent="0.25">
      <c r="A366" s="139" t="s">
        <v>32</v>
      </c>
      <c r="B366" s="194">
        <v>2393</v>
      </c>
      <c r="C366" s="188">
        <v>4531</v>
      </c>
      <c r="D366" s="189">
        <v>1222</v>
      </c>
      <c r="E366" s="190">
        <v>1753</v>
      </c>
      <c r="F366" s="187">
        <v>996</v>
      </c>
      <c r="G366" s="191">
        <v>2495</v>
      </c>
      <c r="H366" s="189">
        <v>2836</v>
      </c>
      <c r="I366" s="190">
        <v>5017</v>
      </c>
      <c r="J366" s="187">
        <v>680</v>
      </c>
      <c r="K366" s="188">
        <v>287</v>
      </c>
      <c r="L366" s="189">
        <v>3068</v>
      </c>
      <c r="M366" s="187">
        <v>1184</v>
      </c>
      <c r="N366" s="192">
        <v>4099</v>
      </c>
      <c r="O366" s="195">
        <v>2742</v>
      </c>
      <c r="P366" s="187">
        <v>1733</v>
      </c>
      <c r="Q366" s="188">
        <v>2273</v>
      </c>
      <c r="R366" s="189">
        <v>2202</v>
      </c>
      <c r="S366" s="190">
        <v>3101</v>
      </c>
      <c r="T366" s="187">
        <v>1220</v>
      </c>
      <c r="U366" s="191">
        <v>327</v>
      </c>
      <c r="V366" s="189">
        <v>3855</v>
      </c>
      <c r="W366" s="196">
        <v>2266</v>
      </c>
      <c r="X366" s="187">
        <v>2148</v>
      </c>
      <c r="Y366" s="191">
        <v>842</v>
      </c>
      <c r="Z366" s="189">
        <v>3473</v>
      </c>
      <c r="AA366" s="187">
        <v>5016</v>
      </c>
      <c r="AB366" s="162">
        <f t="shared" si="5695"/>
        <v>29925</v>
      </c>
      <c r="AC366" s="165">
        <f t="shared" si="5726"/>
        <v>31834</v>
      </c>
      <c r="BI366" s="139" t="s">
        <v>32</v>
      </c>
      <c r="BJ366" s="123">
        <f>B366/B374</f>
        <v>5.3001107419712069E-2</v>
      </c>
      <c r="BK366" s="124">
        <f t="shared" ref="BK366" si="6137">C366/C374</f>
        <v>0.10892874314837965</v>
      </c>
      <c r="BL366" s="125">
        <f t="shared" ref="BL366" si="6138">D366/D374</f>
        <v>4.8893690233265313E-2</v>
      </c>
      <c r="BM366" s="126">
        <f t="shared" ref="BM366" si="6139">E366/E374</f>
        <v>7.9965331630325695E-2</v>
      </c>
      <c r="BN366" s="123">
        <f t="shared" ref="BN366" si="6140">F366/F374</f>
        <v>3.5893185340012256E-2</v>
      </c>
      <c r="BO366" s="124">
        <f t="shared" ref="BO366" si="6141">G366/G374</f>
        <v>9.7343061136904524E-2</v>
      </c>
      <c r="BP366" s="125">
        <f t="shared" ref="BP366" si="6142">H366/H374</f>
        <v>5.8387548381783741E-2</v>
      </c>
      <c r="BQ366" s="126">
        <f t="shared" ref="BQ366" si="6143">I366/I374</f>
        <v>9.4212423946518437E-2</v>
      </c>
      <c r="BR366" s="123">
        <f t="shared" ref="BR366" si="6144">J366/J374</f>
        <v>7.3078989790435256E-2</v>
      </c>
      <c r="BS366" s="124">
        <f t="shared" ref="BS366" si="6145">K366/K374</f>
        <v>2.9107505070993914E-2</v>
      </c>
      <c r="BT366" s="125">
        <f t="shared" ref="BT366" si="6146">L366/L374</f>
        <v>0.10108731466227347</v>
      </c>
      <c r="BU366" s="123">
        <f t="shared" ref="BU366" si="6147">M366/M374</f>
        <v>3.5774715977761662E-2</v>
      </c>
      <c r="BV366" s="127">
        <f t="shared" ref="BV366" si="6148">N366/N374</f>
        <v>8.3735087432587021E-2</v>
      </c>
      <c r="BW366" s="128">
        <f t="shared" ref="BW366" si="6149">O366/O374</f>
        <v>5.5147724301602946E-2</v>
      </c>
      <c r="BX366" s="123">
        <f t="shared" ref="BX366" si="6150">P366/P374</f>
        <v>6.170553676339683E-2</v>
      </c>
      <c r="BY366" s="124">
        <f t="shared" ref="BY366" si="6151">Q366/Q374</f>
        <v>8.2304377738349574E-2</v>
      </c>
      <c r="BZ366" s="125">
        <f t="shared" ref="BZ366" si="6152">R366/R374</f>
        <v>6.1069972543472836E-2</v>
      </c>
      <c r="CA366" s="126">
        <f t="shared" ref="CA366" si="6153">S366/S374</f>
        <v>8.4777735250697137E-2</v>
      </c>
      <c r="CB366" s="123">
        <f t="shared" ref="CB366" si="6154">T366/T374</f>
        <v>0.10977145942055065</v>
      </c>
      <c r="CC366" s="124">
        <f t="shared" ref="CC366" si="6155">U366/U374</f>
        <v>2.8382952868674594E-2</v>
      </c>
      <c r="CD366" s="125">
        <f t="shared" ref="CD366" si="6156">V366/V374</f>
        <v>0.1073517126148705</v>
      </c>
      <c r="CE366" s="126">
        <f t="shared" ref="CE366" si="6157">W366/W374</f>
        <v>5.197843789425393E-2</v>
      </c>
      <c r="CF366" s="123">
        <f t="shared" ref="CF366" si="6158">X366/X374</f>
        <v>7.3308078222586254E-2</v>
      </c>
      <c r="CG366" s="124">
        <f t="shared" ref="CG366" si="6159">Y366/Y374</f>
        <v>4.7023344130459062E-2</v>
      </c>
      <c r="CH366" s="125">
        <f t="shared" ref="CH366" si="6160">Z366/Z374</f>
        <v>5.777356356256446E-2</v>
      </c>
      <c r="CI366" s="123">
        <f t="shared" ref="CI366" si="6161">AA366/AA374</f>
        <v>8.0309968298696729E-2</v>
      </c>
      <c r="CJ366" s="129">
        <f t="shared" ref="CJ366" si="6162">AB366/AB374</f>
        <v>6.8690147181695485E-2</v>
      </c>
      <c r="CK366" s="130">
        <f t="shared" ref="CK366" si="6163">AC366/AC374</f>
        <v>7.3223186499000587E-2</v>
      </c>
    </row>
    <row r="367" spans="1:89" x14ac:dyDescent="0.25">
      <c r="A367" s="131" t="s">
        <v>33</v>
      </c>
      <c r="B367" s="197">
        <v>2660</v>
      </c>
      <c r="C367" s="181">
        <v>3311</v>
      </c>
      <c r="D367" s="182">
        <v>1089</v>
      </c>
      <c r="E367" s="183">
        <v>1648</v>
      </c>
      <c r="F367" s="180">
        <v>1026</v>
      </c>
      <c r="G367" s="184">
        <v>2199</v>
      </c>
      <c r="H367" s="182">
        <v>2787</v>
      </c>
      <c r="I367" s="183">
        <v>4150</v>
      </c>
      <c r="J367" s="180">
        <v>609</v>
      </c>
      <c r="K367" s="181">
        <v>219</v>
      </c>
      <c r="L367" s="182">
        <v>2293</v>
      </c>
      <c r="M367" s="180">
        <v>1401</v>
      </c>
      <c r="N367" s="185">
        <v>3254</v>
      </c>
      <c r="O367" s="198">
        <v>2670</v>
      </c>
      <c r="P367" s="180">
        <v>1312</v>
      </c>
      <c r="Q367" s="181">
        <v>2037</v>
      </c>
      <c r="R367" s="182">
        <v>1773</v>
      </c>
      <c r="S367" s="183">
        <v>2426</v>
      </c>
      <c r="T367" s="180">
        <v>654</v>
      </c>
      <c r="U367" s="184">
        <v>376</v>
      </c>
      <c r="V367" s="182">
        <v>3758</v>
      </c>
      <c r="W367" s="199">
        <v>2355</v>
      </c>
      <c r="X367" s="180">
        <v>1560</v>
      </c>
      <c r="Y367" s="184">
        <v>925</v>
      </c>
      <c r="Z367" s="182">
        <v>3034</v>
      </c>
      <c r="AA367" s="180">
        <v>4019</v>
      </c>
      <c r="AB367" s="162">
        <f t="shared" si="5695"/>
        <v>25809</v>
      </c>
      <c r="AC367" s="165">
        <f t="shared" si="5726"/>
        <v>27736</v>
      </c>
      <c r="BI367" s="131" t="s">
        <v>33</v>
      </c>
      <c r="BJ367" s="123">
        <f>B367/B374</f>
        <v>5.8914728682170542E-2</v>
      </c>
      <c r="BK367" s="124">
        <f t="shared" ref="BK367" si="6164">C367/C374</f>
        <v>7.9598999903836912E-2</v>
      </c>
      <c r="BL367" s="125">
        <f t="shared" ref="BL367" si="6165">D367/D374</f>
        <v>4.3572200216060494E-2</v>
      </c>
      <c r="BM367" s="126">
        <f t="shared" ref="BM367" si="6166">E367/E374</f>
        <v>7.5175622662165861E-2</v>
      </c>
      <c r="BN367" s="123">
        <f t="shared" ref="BN367" si="6167">F367/F374</f>
        <v>3.6974305380374065E-2</v>
      </c>
      <c r="BO367" s="124">
        <f t="shared" ref="BO367" si="6168">G367/G374</f>
        <v>8.5794545667355934E-2</v>
      </c>
      <c r="BP367" s="125">
        <f t="shared" ref="BP367" si="6169">H367/H374</f>
        <v>5.7378736720744464E-2</v>
      </c>
      <c r="BQ367" s="126">
        <f t="shared" ref="BQ367" si="6170">I367/I374</f>
        <v>7.7931345301584923E-2</v>
      </c>
      <c r="BR367" s="123">
        <f t="shared" ref="BR367" si="6171">J367/J374</f>
        <v>6.5448683503492741E-2</v>
      </c>
      <c r="BS367" s="124">
        <f t="shared" ref="BS367" si="6172">K367/K374</f>
        <v>2.2210953346855983E-2</v>
      </c>
      <c r="BT367" s="125">
        <f t="shared" ref="BT367" si="6173">L367/L374</f>
        <v>7.5551894563426689E-2</v>
      </c>
      <c r="BU367" s="123">
        <f t="shared" ref="BU367" si="6174">M367/M374</f>
        <v>4.2331399564902103E-2</v>
      </c>
      <c r="BV367" s="127">
        <f t="shared" ref="BV367" si="6175">N367/N374</f>
        <v>6.647327994770387E-2</v>
      </c>
      <c r="BW367" s="128">
        <f t="shared" ref="BW367" si="6176">O367/O374</f>
        <v>5.3699644013595865E-2</v>
      </c>
      <c r="BX367" s="123">
        <f t="shared" ref="BX367" si="6177">P367/P374</f>
        <v>4.6715328467153282E-2</v>
      </c>
      <c r="BY367" s="124">
        <f t="shared" ref="BY367" si="6178">Q367/Q374</f>
        <v>7.3758916609334826E-2</v>
      </c>
      <c r="BZ367" s="125">
        <f t="shared" ref="BZ367" si="6179">R367/R374</f>
        <v>4.9172144105166821E-2</v>
      </c>
      <c r="CA367" s="126">
        <f t="shared" ref="CA367" si="6180">S367/S374</f>
        <v>6.6324019902673739E-2</v>
      </c>
      <c r="CB367" s="123">
        <f t="shared" ref="CB367" si="6181">T367/T374</f>
        <v>5.8844700377901744E-2</v>
      </c>
      <c r="CC367" s="124">
        <f t="shared" ref="CC367" si="6182">U367/U374</f>
        <v>3.263605589792553E-2</v>
      </c>
      <c r="CD367" s="125">
        <f t="shared" ref="CD367" si="6183">V367/V374</f>
        <v>0.10465051517683097</v>
      </c>
      <c r="CE367" s="126">
        <f t="shared" ref="CE367" si="6184">W367/W374</f>
        <v>5.4019956417020301E-2</v>
      </c>
      <c r="CF367" s="123">
        <f t="shared" ref="CF367" si="6185">X367/X374</f>
        <v>5.324050373707382E-2</v>
      </c>
      <c r="CG367" s="124">
        <f t="shared" ref="CG367" si="6186">Y367/Y374</f>
        <v>5.1658661901038759E-2</v>
      </c>
      <c r="CH367" s="125">
        <f t="shared" ref="CH367" si="6187">Z367/Z374</f>
        <v>5.0470772199487639E-2</v>
      </c>
      <c r="CI367" s="123">
        <f t="shared" ref="CI367" si="6188">AA367/AA374</f>
        <v>6.4347241346184636E-2</v>
      </c>
      <c r="CJ367" s="129">
        <f t="shared" ref="CJ367" si="6189">AB367/AB374</f>
        <v>5.9242239218458767E-2</v>
      </c>
      <c r="CK367" s="130">
        <f t="shared" ref="CK367" si="6190">AC367/AC374</f>
        <v>6.3797144585546278E-2</v>
      </c>
    </row>
    <row r="368" spans="1:89" x14ac:dyDescent="0.25">
      <c r="A368" s="139" t="s">
        <v>34</v>
      </c>
      <c r="B368" s="194">
        <v>1437</v>
      </c>
      <c r="C368" s="188">
        <v>2275</v>
      </c>
      <c r="D368" s="189">
        <v>606</v>
      </c>
      <c r="E368" s="190">
        <v>1346</v>
      </c>
      <c r="F368" s="187">
        <v>557</v>
      </c>
      <c r="G368" s="191">
        <v>1704</v>
      </c>
      <c r="H368" s="189">
        <v>1461</v>
      </c>
      <c r="I368" s="190">
        <v>2977</v>
      </c>
      <c r="J368" s="187">
        <v>524</v>
      </c>
      <c r="K368" s="188">
        <v>163</v>
      </c>
      <c r="L368" s="189">
        <v>1654</v>
      </c>
      <c r="M368" s="187">
        <v>997</v>
      </c>
      <c r="N368" s="192">
        <v>2682</v>
      </c>
      <c r="O368" s="195">
        <v>2578</v>
      </c>
      <c r="P368" s="187">
        <v>932</v>
      </c>
      <c r="Q368" s="188">
        <v>1763</v>
      </c>
      <c r="R368" s="189">
        <v>1279</v>
      </c>
      <c r="S368" s="190">
        <v>2187</v>
      </c>
      <c r="T368" s="187">
        <v>430</v>
      </c>
      <c r="U368" s="191">
        <v>319</v>
      </c>
      <c r="V368" s="189">
        <v>2762</v>
      </c>
      <c r="W368" s="196">
        <v>1730</v>
      </c>
      <c r="X368" s="187">
        <v>1057</v>
      </c>
      <c r="Y368" s="191">
        <v>712</v>
      </c>
      <c r="Z368" s="189">
        <v>2243</v>
      </c>
      <c r="AA368" s="187">
        <v>3112</v>
      </c>
      <c r="AB368" s="162">
        <f t="shared" si="5695"/>
        <v>17624</v>
      </c>
      <c r="AC368" s="165">
        <f t="shared" si="5726"/>
        <v>21863</v>
      </c>
      <c r="BI368" s="139" t="s">
        <v>34</v>
      </c>
      <c r="BJ368" s="123">
        <f>B368/B374</f>
        <v>3.1827242524916942E-2</v>
      </c>
      <c r="BK368" s="124">
        <f t="shared" ref="BK368" si="6191">C368/C374</f>
        <v>5.4692758919126838E-2</v>
      </c>
      <c r="BL368" s="125">
        <f t="shared" ref="BL368" si="6192">D368/D374</f>
        <v>2.4246789100948265E-2</v>
      </c>
      <c r="BM368" s="126">
        <f t="shared" ref="BM368" si="6193">E368/E374</f>
        <v>6.1399507344220415E-2</v>
      </c>
      <c r="BN368" s="123">
        <f t="shared" ref="BN368" si="6194">F368/F374</f>
        <v>2.0072795416051028E-2</v>
      </c>
      <c r="BO368" s="124">
        <f t="shared" ref="BO368" si="6195">G368/G374</f>
        <v>6.6481994459833799E-2</v>
      </c>
      <c r="BP368" s="125">
        <f t="shared" ref="BP368" si="6196">H368/H374</f>
        <v>3.0079057893436546E-2</v>
      </c>
      <c r="BQ368" s="126">
        <f t="shared" ref="BQ368" si="6197">I368/I374</f>
        <v>5.5904003605498388E-2</v>
      </c>
      <c r="BR368" s="123">
        <f t="shared" ref="BR368" si="6198">J368/J374</f>
        <v>5.6313809779688341E-2</v>
      </c>
      <c r="BS368" s="124">
        <f t="shared" ref="BS368" si="6199">K368/K374</f>
        <v>1.6531440162271805E-2</v>
      </c>
      <c r="BT368" s="125">
        <f t="shared" ref="BT368" si="6200">L368/L374</f>
        <v>5.4497528830313016E-2</v>
      </c>
      <c r="BU368" s="123">
        <f t="shared" ref="BU368" si="6201">M368/M374</f>
        <v>3.0124486342760454E-2</v>
      </c>
      <c r="BV368" s="127">
        <f t="shared" ref="BV368" si="6202">N368/N374</f>
        <v>5.4788364111782971E-2</v>
      </c>
      <c r="BW368" s="128">
        <f t="shared" ref="BW368" si="6203">O368/O374</f>
        <v>5.1849319201142371E-2</v>
      </c>
      <c r="BX368" s="123">
        <f t="shared" ref="BX368" si="6204">P368/P374</f>
        <v>3.3184974185508281E-2</v>
      </c>
      <c r="BY368" s="124">
        <f t="shared" ref="BY368" si="6205">Q368/Q374</f>
        <v>6.3837491400224503E-2</v>
      </c>
      <c r="BZ368" s="125">
        <f t="shared" ref="BZ368" si="6206">R368/R374</f>
        <v>3.5471614388329589E-2</v>
      </c>
      <c r="CA368" s="126">
        <f t="shared" ref="CA368" si="6207">S368/S374</f>
        <v>5.9790037727595821E-2</v>
      </c>
      <c r="CB368" s="123">
        <f t="shared" ref="CB368" si="6208">T368/T374</f>
        <v>3.8689940615439983E-2</v>
      </c>
      <c r="CC368" s="124">
        <f t="shared" ref="CC368" si="6209">U368/U374</f>
        <v>2.7688568700633624E-2</v>
      </c>
      <c r="CD368" s="125">
        <f t="shared" ref="CD368" si="6210">V368/V374</f>
        <v>7.6914508493455866E-2</v>
      </c>
      <c r="CE368" s="126">
        <f t="shared" ref="CE368" si="6211">W368/W374</f>
        <v>3.9683449936919371E-2</v>
      </c>
      <c r="CF368" s="123">
        <f t="shared" ref="CF368" si="6212">X368/X374</f>
        <v>3.6073854134671172E-2</v>
      </c>
      <c r="CG368" s="124">
        <f t="shared" ref="CG368" si="6213">Y368/Y374</f>
        <v>3.9763207863286049E-2</v>
      </c>
      <c r="CH368" s="125">
        <f t="shared" ref="CH368" si="6214">Z368/Z374</f>
        <v>3.7312439697907311E-2</v>
      </c>
      <c r="CI368" s="123">
        <f t="shared" ref="CI368" si="6215">AA368/AA374</f>
        <v>4.9825482724390788E-2</v>
      </c>
      <c r="CJ368" s="129">
        <f t="shared" ref="CJ368" si="6216">AB368/AB374</f>
        <v>4.0454307566589846E-2</v>
      </c>
      <c r="CK368" s="130">
        <f t="shared" ref="CK368" si="6217">AC368/AC374</f>
        <v>5.0288324634907636E-2</v>
      </c>
    </row>
    <row r="369" spans="1:89" x14ac:dyDescent="0.25">
      <c r="A369" s="131" t="s">
        <v>35</v>
      </c>
      <c r="B369" s="197">
        <v>0</v>
      </c>
      <c r="C369" s="181">
        <v>1072</v>
      </c>
      <c r="D369" s="182">
        <v>12</v>
      </c>
      <c r="E369" s="183">
        <v>685</v>
      </c>
      <c r="F369" s="180">
        <v>18</v>
      </c>
      <c r="G369" s="184">
        <v>730</v>
      </c>
      <c r="H369" s="182">
        <v>72</v>
      </c>
      <c r="I369" s="183">
        <v>1094</v>
      </c>
      <c r="J369" s="180">
        <v>63</v>
      </c>
      <c r="K369" s="181">
        <v>60</v>
      </c>
      <c r="L369" s="182">
        <v>536</v>
      </c>
      <c r="M369" s="180">
        <v>189</v>
      </c>
      <c r="N369" s="185">
        <v>568</v>
      </c>
      <c r="O369" s="198">
        <v>319</v>
      </c>
      <c r="P369" s="180">
        <v>190</v>
      </c>
      <c r="Q369" s="181">
        <v>310</v>
      </c>
      <c r="R369" s="182">
        <v>237</v>
      </c>
      <c r="S369" s="183">
        <v>214</v>
      </c>
      <c r="T369" s="180">
        <v>69</v>
      </c>
      <c r="U369" s="184">
        <v>17</v>
      </c>
      <c r="V369" s="182">
        <v>473</v>
      </c>
      <c r="W369" s="199">
        <v>80</v>
      </c>
      <c r="X369" s="180">
        <v>82</v>
      </c>
      <c r="Y369" s="184">
        <v>46</v>
      </c>
      <c r="Z369" s="182">
        <v>131</v>
      </c>
      <c r="AA369" s="180">
        <v>231</v>
      </c>
      <c r="AB369" s="162">
        <f t="shared" si="5695"/>
        <v>2451</v>
      </c>
      <c r="AC369" s="165">
        <f t="shared" si="5726"/>
        <v>5047</v>
      </c>
      <c r="BI369" s="131" t="s">
        <v>35</v>
      </c>
      <c r="BJ369" s="123">
        <f>B369/B374</f>
        <v>0</v>
      </c>
      <c r="BK369" s="124">
        <f t="shared" ref="BK369" si="6218">C369/C374</f>
        <v>2.5771708818155593E-2</v>
      </c>
      <c r="BL369" s="125">
        <f t="shared" ref="BL369" si="6219">D369/D374</f>
        <v>4.8013443764253989E-4</v>
      </c>
      <c r="BM369" s="126">
        <f t="shared" ref="BM369" si="6220">E369/E374</f>
        <v>3.1247148982757048E-2</v>
      </c>
      <c r="BN369" s="123">
        <f t="shared" ref="BN369" si="6221">F369/F374</f>
        <v>6.4867202421708893E-4</v>
      </c>
      <c r="BO369" s="124">
        <f t="shared" ref="BO369" si="6222">G369/G374</f>
        <v>2.8481136124224572E-2</v>
      </c>
      <c r="BP369" s="125">
        <f t="shared" ref="BP369" si="6223">H369/H374</f>
        <v>1.4823355019352713E-3</v>
      </c>
      <c r="BQ369" s="126">
        <f t="shared" ref="BQ369" si="6224">I369/I374</f>
        <v>2.0543829339743108E-2</v>
      </c>
      <c r="BR369" s="123">
        <f t="shared" ref="BR369" si="6225">J369/J374</f>
        <v>6.77055346587856E-3</v>
      </c>
      <c r="BS369" s="124">
        <f t="shared" ref="BS369" si="6226">K369/K374</f>
        <v>6.0851926977687626E-3</v>
      </c>
      <c r="BT369" s="125">
        <f t="shared" ref="BT369" si="6227">L369/L374</f>
        <v>1.7660626029654035E-2</v>
      </c>
      <c r="BU369" s="123">
        <f t="shared" ref="BU369" si="6228">M369/M374</f>
        <v>5.7106598984771571E-3</v>
      </c>
      <c r="BV369" s="127">
        <f t="shared" ref="BV369" si="6229">N369/N374</f>
        <v>1.1603203137767609E-2</v>
      </c>
      <c r="BW369" s="128">
        <f t="shared" ref="BW369" si="6230">O369/O374</f>
        <v>6.4158001649202547E-3</v>
      </c>
      <c r="BX369" s="123">
        <f t="shared" ref="BX369" si="6231">P369/P374</f>
        <v>6.7651771408225028E-3</v>
      </c>
      <c r="BY369" s="124">
        <f t="shared" ref="BY369" si="6232">Q369/Q374</f>
        <v>1.122497012709563E-2</v>
      </c>
      <c r="BZ369" s="125">
        <f t="shared" ref="BZ369" si="6233">R369/R374</f>
        <v>6.5729262001830435E-3</v>
      </c>
      <c r="CA369" s="126">
        <f t="shared" ref="CA369" si="6234">S369/S374</f>
        <v>5.8505112362622338E-3</v>
      </c>
      <c r="CB369" s="123">
        <f t="shared" ref="CB369" si="6235">T369/T374</f>
        <v>6.2083858196868812E-3</v>
      </c>
      <c r="CC369" s="124">
        <f t="shared" ref="CC369" si="6236">U369/U374</f>
        <v>1.4755663570870585E-3</v>
      </c>
      <c r="CD369" s="125">
        <f t="shared" ref="CD369" si="6237">V369/V374</f>
        <v>1.3171818434976329E-2</v>
      </c>
      <c r="CE369" s="126">
        <f t="shared" ref="CE369" si="6238">W369/W374</f>
        <v>1.835072829452919E-3</v>
      </c>
      <c r="CF369" s="123">
        <f t="shared" ref="CF369" si="6239">X369/X374</f>
        <v>2.798539299000034E-3</v>
      </c>
      <c r="CG369" s="124">
        <f t="shared" ref="CG369" si="6240">Y369/Y374</f>
        <v>2.5689712945381436E-3</v>
      </c>
      <c r="CH369" s="125">
        <f t="shared" ref="CH369" si="6241">Z369/Z374</f>
        <v>2.1791928668862494E-3</v>
      </c>
      <c r="CI369" s="123">
        <f t="shared" ref="CI369" si="6242">AA369/AA374</f>
        <v>3.6984853821768228E-3</v>
      </c>
      <c r="CJ369" s="129">
        <f t="shared" ref="CJ369" si="6243">AB369/AB374</f>
        <v>5.6260501501198207E-3</v>
      </c>
      <c r="CK369" s="130">
        <f t="shared" ref="CK369" si="6244">AC369/AC374</f>
        <v>1.1608890565447507E-2</v>
      </c>
    </row>
    <row r="370" spans="1:89" x14ac:dyDescent="0.25">
      <c r="A370" s="139" t="s">
        <v>36</v>
      </c>
      <c r="B370" s="194"/>
      <c r="C370" s="188"/>
      <c r="D370" s="189"/>
      <c r="E370" s="190"/>
      <c r="F370" s="187"/>
      <c r="G370" s="191"/>
      <c r="H370" s="189"/>
      <c r="I370" s="190"/>
      <c r="J370" s="187"/>
      <c r="K370" s="191"/>
      <c r="L370" s="189"/>
      <c r="M370" s="187"/>
      <c r="N370" s="192"/>
      <c r="O370" s="195"/>
      <c r="P370" s="187"/>
      <c r="Q370" s="191"/>
      <c r="R370" s="189"/>
      <c r="S370" s="190"/>
      <c r="T370" s="187"/>
      <c r="U370" s="191"/>
      <c r="V370" s="189"/>
      <c r="W370" s="190"/>
      <c r="X370" s="187"/>
      <c r="Y370" s="191"/>
      <c r="Z370" s="189"/>
      <c r="AA370" s="187"/>
      <c r="AB370" s="162">
        <f t="shared" si="5695"/>
        <v>0</v>
      </c>
      <c r="AC370" s="165">
        <f t="shared" si="5726"/>
        <v>0</v>
      </c>
      <c r="BI370" s="139" t="s">
        <v>36</v>
      </c>
      <c r="BJ370" s="123">
        <f>B370/B374</f>
        <v>0</v>
      </c>
      <c r="BK370" s="124">
        <f t="shared" ref="BK370" si="6245">C370/C374</f>
        <v>0</v>
      </c>
      <c r="BL370" s="125">
        <f t="shared" ref="BL370" si="6246">D370/D374</f>
        <v>0</v>
      </c>
      <c r="BM370" s="126">
        <f t="shared" ref="BM370" si="6247">E370/E374</f>
        <v>0</v>
      </c>
      <c r="BN370" s="123">
        <f t="shared" ref="BN370" si="6248">F370/F374</f>
        <v>0</v>
      </c>
      <c r="BO370" s="124">
        <f t="shared" ref="BO370" si="6249">G370/G374</f>
        <v>0</v>
      </c>
      <c r="BP370" s="125">
        <f t="shared" ref="BP370" si="6250">H370/H374</f>
        <v>0</v>
      </c>
      <c r="BQ370" s="126">
        <f t="shared" ref="BQ370" si="6251">I370/I374</f>
        <v>0</v>
      </c>
      <c r="BR370" s="123">
        <f t="shared" ref="BR370" si="6252">J370/J374</f>
        <v>0</v>
      </c>
      <c r="BS370" s="124">
        <f t="shared" ref="BS370" si="6253">K370/K374</f>
        <v>0</v>
      </c>
      <c r="BT370" s="125">
        <f t="shared" ref="BT370" si="6254">L370/L374</f>
        <v>0</v>
      </c>
      <c r="BU370" s="123">
        <f t="shared" ref="BU370" si="6255">M370/M374</f>
        <v>0</v>
      </c>
      <c r="BV370" s="127">
        <f t="shared" ref="BV370" si="6256">N370/N374</f>
        <v>0</v>
      </c>
      <c r="BW370" s="128">
        <f t="shared" ref="BW370" si="6257">O370/O374</f>
        <v>0</v>
      </c>
      <c r="BX370" s="123">
        <f t="shared" ref="BX370" si="6258">P370/P374</f>
        <v>0</v>
      </c>
      <c r="BY370" s="124">
        <f t="shared" ref="BY370" si="6259">Q370/Q374</f>
        <v>0</v>
      </c>
      <c r="BZ370" s="125">
        <f t="shared" ref="BZ370" si="6260">R370/R374</f>
        <v>0</v>
      </c>
      <c r="CA370" s="126">
        <f t="shared" ref="CA370" si="6261">S370/S374</f>
        <v>0</v>
      </c>
      <c r="CB370" s="123">
        <f t="shared" ref="CB370" si="6262">T370/T374</f>
        <v>0</v>
      </c>
      <c r="CC370" s="124">
        <f t="shared" ref="CC370" si="6263">U370/U374</f>
        <v>0</v>
      </c>
      <c r="CD370" s="125">
        <f t="shared" ref="CD370" si="6264">V370/V374</f>
        <v>0</v>
      </c>
      <c r="CE370" s="126">
        <f t="shared" ref="CE370" si="6265">W370/W374</f>
        <v>0</v>
      </c>
      <c r="CF370" s="123">
        <f t="shared" ref="CF370" si="6266">X370/X374</f>
        <v>0</v>
      </c>
      <c r="CG370" s="124">
        <f t="shared" ref="CG370" si="6267">Y370/Y374</f>
        <v>0</v>
      </c>
      <c r="CH370" s="125">
        <f t="shared" ref="CH370" si="6268">Z370/Z374</f>
        <v>0</v>
      </c>
      <c r="CI370" s="123">
        <f t="shared" ref="CI370" si="6269">AA370/AA374</f>
        <v>0</v>
      </c>
      <c r="CJ370" s="129">
        <f t="shared" ref="CJ370" si="6270">AB370/AB374</f>
        <v>0</v>
      </c>
      <c r="CK370" s="130">
        <f t="shared" ref="CK370" si="6271">AC370/AC374</f>
        <v>0</v>
      </c>
    </row>
    <row r="371" spans="1:89" x14ac:dyDescent="0.25">
      <c r="A371" s="131" t="s">
        <v>37</v>
      </c>
      <c r="B371" s="56"/>
      <c r="C371" s="57"/>
      <c r="D371" s="133"/>
      <c r="E371" s="134"/>
      <c r="F371" s="132"/>
      <c r="G371" s="135"/>
      <c r="H371" s="133"/>
      <c r="I371" s="134"/>
      <c r="J371" s="132"/>
      <c r="K371" s="135"/>
      <c r="L371" s="133"/>
      <c r="M371" s="132"/>
      <c r="N371" s="136"/>
      <c r="O371" s="137"/>
      <c r="P371" s="132"/>
      <c r="Q371" s="135"/>
      <c r="R371" s="133"/>
      <c r="S371" s="134"/>
      <c r="T371" s="132"/>
      <c r="U371" s="135"/>
      <c r="V371" s="133"/>
      <c r="W371" s="134"/>
      <c r="X371" s="132"/>
      <c r="Y371" s="135"/>
      <c r="Z371" s="138"/>
      <c r="AA371" s="2"/>
      <c r="AB371" s="162">
        <f t="shared" si="5695"/>
        <v>0</v>
      </c>
      <c r="AC371" s="165">
        <f t="shared" si="5726"/>
        <v>0</v>
      </c>
      <c r="BI371" s="131" t="s">
        <v>37</v>
      </c>
      <c r="BJ371" s="123">
        <f>B371/B374</f>
        <v>0</v>
      </c>
      <c r="BK371" s="124">
        <f t="shared" ref="BK371" si="6272">C371/C374</f>
        <v>0</v>
      </c>
      <c r="BL371" s="125">
        <f t="shared" ref="BL371" si="6273">D371/D374</f>
        <v>0</v>
      </c>
      <c r="BM371" s="126">
        <f t="shared" ref="BM371" si="6274">E371/E374</f>
        <v>0</v>
      </c>
      <c r="BN371" s="123">
        <f t="shared" ref="BN371" si="6275">F371/F374</f>
        <v>0</v>
      </c>
      <c r="BO371" s="124">
        <f t="shared" ref="BO371" si="6276">G371/G374</f>
        <v>0</v>
      </c>
      <c r="BP371" s="125">
        <f t="shared" ref="BP371" si="6277">H371/H374</f>
        <v>0</v>
      </c>
      <c r="BQ371" s="126">
        <f t="shared" ref="BQ371" si="6278">I371/I374</f>
        <v>0</v>
      </c>
      <c r="BR371" s="123">
        <f t="shared" ref="BR371" si="6279">J371/J374</f>
        <v>0</v>
      </c>
      <c r="BS371" s="124">
        <f t="shared" ref="BS371" si="6280">K371/K374</f>
        <v>0</v>
      </c>
      <c r="BT371" s="125">
        <f t="shared" ref="BT371" si="6281">L371/L374</f>
        <v>0</v>
      </c>
      <c r="BU371" s="123">
        <f t="shared" ref="BU371" si="6282">M371/M374</f>
        <v>0</v>
      </c>
      <c r="BV371" s="127">
        <f t="shared" ref="BV371" si="6283">N371/N374</f>
        <v>0</v>
      </c>
      <c r="BW371" s="128">
        <f t="shared" ref="BW371" si="6284">O371/O374</f>
        <v>0</v>
      </c>
      <c r="BX371" s="123">
        <f t="shared" ref="BX371" si="6285">P371/P374</f>
        <v>0</v>
      </c>
      <c r="BY371" s="124">
        <f t="shared" ref="BY371" si="6286">Q371/Q374</f>
        <v>0</v>
      </c>
      <c r="BZ371" s="125">
        <f t="shared" ref="BZ371" si="6287">R371/R374</f>
        <v>0</v>
      </c>
      <c r="CA371" s="126">
        <f t="shared" ref="CA371" si="6288">S371/S374</f>
        <v>0</v>
      </c>
      <c r="CB371" s="123">
        <f t="shared" ref="CB371" si="6289">T371/T374</f>
        <v>0</v>
      </c>
      <c r="CC371" s="124">
        <f t="shared" ref="CC371" si="6290">U371/U374</f>
        <v>0</v>
      </c>
      <c r="CD371" s="125">
        <f t="shared" ref="CD371" si="6291">V371/V374</f>
        <v>0</v>
      </c>
      <c r="CE371" s="126">
        <f t="shared" ref="CE371" si="6292">W371/W374</f>
        <v>0</v>
      </c>
      <c r="CF371" s="123">
        <f t="shared" ref="CF371" si="6293">X371/X374</f>
        <v>0</v>
      </c>
      <c r="CG371" s="124">
        <f t="shared" ref="CG371" si="6294">Y371/Y374</f>
        <v>0</v>
      </c>
      <c r="CH371" s="125">
        <f t="shared" ref="CH371" si="6295">Z371/Z374</f>
        <v>0</v>
      </c>
      <c r="CI371" s="123">
        <f t="shared" ref="CI371" si="6296">AA371/AA374</f>
        <v>0</v>
      </c>
      <c r="CJ371" s="129">
        <f t="shared" ref="CJ371" si="6297">AB371/AB374</f>
        <v>0</v>
      </c>
      <c r="CK371" s="130">
        <f t="shared" ref="CK371" si="6298">AC371/AC374</f>
        <v>0</v>
      </c>
    </row>
    <row r="372" spans="1:89" x14ac:dyDescent="0.25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62">
        <f t="shared" si="5695"/>
        <v>0</v>
      </c>
      <c r="AC372" s="165">
        <f t="shared" si="5726"/>
        <v>0</v>
      </c>
      <c r="BI372" s="139" t="s">
        <v>38</v>
      </c>
      <c r="BJ372" s="123">
        <f>B372/B374</f>
        <v>0</v>
      </c>
      <c r="BK372" s="124">
        <f t="shared" ref="BK372" si="6299">C372/C374</f>
        <v>0</v>
      </c>
      <c r="BL372" s="125">
        <f t="shared" ref="BL372" si="6300">D372/D374</f>
        <v>0</v>
      </c>
      <c r="BM372" s="126">
        <f t="shared" ref="BM372" si="6301">E372/E374</f>
        <v>0</v>
      </c>
      <c r="BN372" s="123">
        <f t="shared" ref="BN372" si="6302">F372/F374</f>
        <v>0</v>
      </c>
      <c r="BO372" s="124">
        <f t="shared" ref="BO372" si="6303">G372/G374</f>
        <v>0</v>
      </c>
      <c r="BP372" s="125">
        <f t="shared" ref="BP372" si="6304">H372/H374</f>
        <v>0</v>
      </c>
      <c r="BQ372" s="126">
        <f t="shared" ref="BQ372" si="6305">I372/I374</f>
        <v>0</v>
      </c>
      <c r="BR372" s="123">
        <f t="shared" ref="BR372" si="6306">J372/J374</f>
        <v>0</v>
      </c>
      <c r="BS372" s="124">
        <f t="shared" ref="BS372" si="6307">K372/K374</f>
        <v>0</v>
      </c>
      <c r="BT372" s="125">
        <f t="shared" ref="BT372" si="6308">L372/L374</f>
        <v>0</v>
      </c>
      <c r="BU372" s="123">
        <f t="shared" ref="BU372" si="6309">M372/M374</f>
        <v>0</v>
      </c>
      <c r="BV372" s="127">
        <f t="shared" ref="BV372" si="6310">N372/N374</f>
        <v>0</v>
      </c>
      <c r="BW372" s="128">
        <f t="shared" ref="BW372" si="6311">O372/O374</f>
        <v>0</v>
      </c>
      <c r="BX372" s="123">
        <f t="shared" ref="BX372" si="6312">P372/P374</f>
        <v>0</v>
      </c>
      <c r="BY372" s="124">
        <f t="shared" ref="BY372" si="6313">Q372/Q374</f>
        <v>0</v>
      </c>
      <c r="BZ372" s="125">
        <f t="shared" ref="BZ372" si="6314">R372/R374</f>
        <v>0</v>
      </c>
      <c r="CA372" s="126">
        <f t="shared" ref="CA372" si="6315">S372/S374</f>
        <v>0</v>
      </c>
      <c r="CB372" s="123">
        <f t="shared" ref="CB372" si="6316">T372/T374</f>
        <v>0</v>
      </c>
      <c r="CC372" s="124">
        <f t="shared" ref="CC372" si="6317">U372/U374</f>
        <v>0</v>
      </c>
      <c r="CD372" s="125">
        <f t="shared" ref="CD372" si="6318">V372/V374</f>
        <v>0</v>
      </c>
      <c r="CE372" s="126">
        <f t="shared" ref="CE372" si="6319">W372/W374</f>
        <v>0</v>
      </c>
      <c r="CF372" s="123">
        <f t="shared" ref="CF372" si="6320">X372/X374</f>
        <v>0</v>
      </c>
      <c r="CG372" s="124">
        <f t="shared" ref="CG372" si="6321">Y372/Y374</f>
        <v>0</v>
      </c>
      <c r="CH372" s="125">
        <f t="shared" ref="CH372" si="6322">Z372/Z374</f>
        <v>0</v>
      </c>
      <c r="CI372" s="123">
        <f t="shared" ref="CI372" si="6323">AA372/AA374</f>
        <v>0</v>
      </c>
      <c r="CJ372" s="129">
        <f t="shared" ref="CJ372" si="6324">AB372/AB374</f>
        <v>0</v>
      </c>
      <c r="CK372" s="130">
        <f t="shared" ref="CK372" si="6325">AC372/AC374</f>
        <v>0</v>
      </c>
    </row>
    <row r="373" spans="1:89" ht="13.8" thickBot="1" x14ac:dyDescent="0.3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62">
        <f t="shared" si="5695"/>
        <v>0</v>
      </c>
      <c r="AC373" s="165">
        <f t="shared" si="5726"/>
        <v>0</v>
      </c>
      <c r="BI373" s="131" t="s">
        <v>39</v>
      </c>
      <c r="BJ373" s="123">
        <f>B373/B374</f>
        <v>0</v>
      </c>
      <c r="BK373" s="124">
        <f t="shared" ref="BK373" si="6326">C373/C374</f>
        <v>0</v>
      </c>
      <c r="BL373" s="125">
        <f t="shared" ref="BL373" si="6327">D373/D374</f>
        <v>0</v>
      </c>
      <c r="BM373" s="126">
        <f t="shared" ref="BM373" si="6328">E373/E374</f>
        <v>0</v>
      </c>
      <c r="BN373" s="123">
        <f t="shared" ref="BN373" si="6329">F373/F374</f>
        <v>0</v>
      </c>
      <c r="BO373" s="124">
        <f t="shared" ref="BO373" si="6330">G373/G374</f>
        <v>0</v>
      </c>
      <c r="BP373" s="125">
        <f t="shared" ref="BP373" si="6331">H373/H374</f>
        <v>0</v>
      </c>
      <c r="BQ373" s="126">
        <f t="shared" ref="BQ373" si="6332">I373/I374</f>
        <v>0</v>
      </c>
      <c r="BR373" s="123">
        <f t="shared" ref="BR373" si="6333">J373/J374</f>
        <v>0</v>
      </c>
      <c r="BS373" s="124">
        <f t="shared" ref="BS373" si="6334">K373/K374</f>
        <v>0</v>
      </c>
      <c r="BT373" s="125">
        <f t="shared" ref="BT373" si="6335">L373/L374</f>
        <v>0</v>
      </c>
      <c r="BU373" s="123">
        <f t="shared" ref="BU373" si="6336">M373/M374</f>
        <v>0</v>
      </c>
      <c r="BV373" s="127">
        <f t="shared" ref="BV373" si="6337">N373/N374</f>
        <v>0</v>
      </c>
      <c r="BW373" s="128">
        <f t="shared" ref="BW373" si="6338">O373/O374</f>
        <v>0</v>
      </c>
      <c r="BX373" s="123">
        <f t="shared" ref="BX373" si="6339">P373/P374</f>
        <v>0</v>
      </c>
      <c r="BY373" s="124">
        <f t="shared" ref="BY373" si="6340">Q373/Q374</f>
        <v>0</v>
      </c>
      <c r="BZ373" s="125">
        <f t="shared" ref="BZ373" si="6341">R373/R374</f>
        <v>0</v>
      </c>
      <c r="CA373" s="126">
        <f t="shared" ref="CA373" si="6342">S373/S374</f>
        <v>0</v>
      </c>
      <c r="CB373" s="123">
        <f t="shared" ref="CB373" si="6343">T373/T374</f>
        <v>0</v>
      </c>
      <c r="CC373" s="124">
        <f t="shared" ref="CC373" si="6344">U373/U374</f>
        <v>0</v>
      </c>
      <c r="CD373" s="125">
        <f t="shared" ref="CD373" si="6345">V373/V374</f>
        <v>0</v>
      </c>
      <c r="CE373" s="126">
        <f t="shared" ref="CE373" si="6346">W373/W374</f>
        <v>0</v>
      </c>
      <c r="CF373" s="123">
        <f t="shared" ref="CF373" si="6347">X373/X374</f>
        <v>0</v>
      </c>
      <c r="CG373" s="124">
        <f t="shared" ref="CG373" si="6348">Y373/Y374</f>
        <v>0</v>
      </c>
      <c r="CH373" s="125">
        <f t="shared" ref="CH373" si="6349">Z373/Z374</f>
        <v>0</v>
      </c>
      <c r="CI373" s="123">
        <f t="shared" ref="CI373" si="6350">AA373/AA374</f>
        <v>0</v>
      </c>
      <c r="CJ373" s="129">
        <f t="shared" ref="CJ373" si="6351">AB373/AB374</f>
        <v>0</v>
      </c>
      <c r="CK373" s="130">
        <f t="shared" ref="CK373" si="6352">AC373/AC374</f>
        <v>0</v>
      </c>
    </row>
    <row r="374" spans="1:89" ht="14.4" thickTop="1" thickBot="1" x14ac:dyDescent="0.3">
      <c r="A374" s="251" t="s">
        <v>13</v>
      </c>
      <c r="B374" s="14">
        <f t="shared" ref="B374" si="6353">SUM(B351:B373)</f>
        <v>45150</v>
      </c>
      <c r="C374" s="1">
        <f t="shared" ref="C374" si="6354">SUM(C351:C373)</f>
        <v>41596</v>
      </c>
      <c r="D374" s="14">
        <f t="shared" ref="D374" si="6355">SUM(D351:D373)</f>
        <v>24993</v>
      </c>
      <c r="E374" s="1">
        <f t="shared" ref="E374" si="6356">SUM(E351:E373)</f>
        <v>21922</v>
      </c>
      <c r="F374" s="14">
        <f t="shared" ref="F374" si="6357">SUM(F351:F373)</f>
        <v>27749</v>
      </c>
      <c r="G374" s="1">
        <f t="shared" ref="G374" si="6358">SUM(G351:G373)</f>
        <v>25631</v>
      </c>
      <c r="H374" s="14">
        <f t="shared" ref="H374" si="6359">SUM(H351:H373)</f>
        <v>48572</v>
      </c>
      <c r="I374" s="1">
        <f t="shared" ref="I374" si="6360">SUM(I351:I373)</f>
        <v>53252</v>
      </c>
      <c r="J374" s="14">
        <f t="shared" ref="J374" si="6361">SUM(J351:J373)</f>
        <v>9305</v>
      </c>
      <c r="K374" s="1">
        <f t="shared" ref="K374" si="6362">SUM(K351:K373)</f>
        <v>9860</v>
      </c>
      <c r="L374" s="14">
        <f t="shared" ref="L374" si="6363">SUM(L351:L373)</f>
        <v>30350</v>
      </c>
      <c r="M374" s="1">
        <f t="shared" ref="M374" si="6364">SUM(M351:M373)</f>
        <v>33096</v>
      </c>
      <c r="N374" s="14">
        <f t="shared" ref="N374" si="6365">SUM(N351:N373)</f>
        <v>48952</v>
      </c>
      <c r="O374" s="1">
        <f t="shared" ref="O374" si="6366">SUM(O351:O373)</f>
        <v>49721</v>
      </c>
      <c r="P374" s="14">
        <f t="shared" ref="P374" si="6367">SUM(P351:P373)</f>
        <v>28085</v>
      </c>
      <c r="Q374" s="1">
        <f t="shared" ref="Q374" si="6368">SUM(Q351:Q373)</f>
        <v>27617</v>
      </c>
      <c r="R374" s="14">
        <f t="shared" ref="R374" si="6369">SUM(R351:R373)</f>
        <v>36057</v>
      </c>
      <c r="S374" s="1">
        <f t="shared" ref="S374" si="6370">SUM(S351:S373)</f>
        <v>36578</v>
      </c>
      <c r="T374" s="14">
        <f t="shared" ref="T374" si="6371">SUM(T351:T373)</f>
        <v>11114</v>
      </c>
      <c r="U374" s="1">
        <f t="shared" ref="U374" si="6372">SUM(U351:U373)</f>
        <v>11521</v>
      </c>
      <c r="V374" s="14">
        <f t="shared" ref="V374" si="6373">SUM(V351:V373)</f>
        <v>35910</v>
      </c>
      <c r="W374" s="1">
        <f t="shared" ref="W374" si="6374">SUM(W351:W373)</f>
        <v>43595</v>
      </c>
      <c r="X374" s="14">
        <f t="shared" ref="X374" si="6375">SUM(X351:X373)</f>
        <v>29301</v>
      </c>
      <c r="Y374" s="1">
        <f t="shared" ref="Y374" si="6376">SUM(Y351:Y373)</f>
        <v>17906</v>
      </c>
      <c r="Z374" s="14">
        <f t="shared" ref="Z374" si="6377">SUM(Z351:Z373)</f>
        <v>60114</v>
      </c>
      <c r="AA374" s="1">
        <f t="shared" ref="AA374" si="6378">SUM(AA351:AA373)</f>
        <v>62458</v>
      </c>
      <c r="AB374" s="166">
        <f t="shared" ref="AB374:AC374" si="6379">SUM(AB350:AB373)</f>
        <v>435652</v>
      </c>
      <c r="AC374" s="167">
        <f t="shared" si="6379"/>
        <v>434753</v>
      </c>
      <c r="BI374" s="251" t="s">
        <v>13</v>
      </c>
      <c r="BJ374" s="147">
        <f>SUM(BJ350:BJ373)</f>
        <v>1</v>
      </c>
      <c r="BK374" s="148">
        <f t="shared" ref="BK374:CK374" si="6380">SUM(BK350:BK373)</f>
        <v>0.99999999999999989</v>
      </c>
      <c r="BL374" s="147">
        <f t="shared" si="6380"/>
        <v>0.99999999999999978</v>
      </c>
      <c r="BM374" s="148">
        <f t="shared" si="6380"/>
        <v>0.99999999999999989</v>
      </c>
      <c r="BN374" s="147">
        <f t="shared" si="6380"/>
        <v>0.99999999999999978</v>
      </c>
      <c r="BO374" s="148">
        <f t="shared" si="6380"/>
        <v>1</v>
      </c>
      <c r="BP374" s="147">
        <f t="shared" si="6380"/>
        <v>1</v>
      </c>
      <c r="BQ374" s="148">
        <f t="shared" si="6380"/>
        <v>1</v>
      </c>
      <c r="BR374" s="147">
        <f t="shared" si="6380"/>
        <v>1</v>
      </c>
      <c r="BS374" s="148">
        <f t="shared" si="6380"/>
        <v>1.0000000000000002</v>
      </c>
      <c r="BT374" s="147">
        <f t="shared" si="6380"/>
        <v>1</v>
      </c>
      <c r="BU374" s="148">
        <f t="shared" si="6380"/>
        <v>0.99999999999999989</v>
      </c>
      <c r="BV374" s="147">
        <f t="shared" si="6380"/>
        <v>1</v>
      </c>
      <c r="BW374" s="148">
        <f t="shared" si="6380"/>
        <v>0.99999999999999989</v>
      </c>
      <c r="BX374" s="147">
        <f t="shared" si="6380"/>
        <v>0.99999999999999989</v>
      </c>
      <c r="BY374" s="148">
        <f t="shared" si="6380"/>
        <v>1.0000000000000002</v>
      </c>
      <c r="BZ374" s="147">
        <f t="shared" si="6380"/>
        <v>0.99999999999999978</v>
      </c>
      <c r="CA374" s="148">
        <f t="shared" si="6380"/>
        <v>1</v>
      </c>
      <c r="CB374" s="147">
        <f t="shared" si="6380"/>
        <v>1</v>
      </c>
      <c r="CC374" s="148">
        <f t="shared" si="6380"/>
        <v>0.99999999999999989</v>
      </c>
      <c r="CD374" s="147">
        <f t="shared" si="6380"/>
        <v>1</v>
      </c>
      <c r="CE374" s="148">
        <f t="shared" si="6380"/>
        <v>1</v>
      </c>
      <c r="CF374" s="147">
        <f t="shared" si="6380"/>
        <v>0.99999999999999978</v>
      </c>
      <c r="CG374" s="148">
        <f t="shared" si="6380"/>
        <v>1</v>
      </c>
      <c r="CH374" s="147">
        <f t="shared" si="6380"/>
        <v>1</v>
      </c>
      <c r="CI374" s="148">
        <f t="shared" si="6380"/>
        <v>1</v>
      </c>
      <c r="CJ374" s="147">
        <f t="shared" si="6380"/>
        <v>1</v>
      </c>
      <c r="CK374" s="148">
        <f t="shared" si="6380"/>
        <v>1</v>
      </c>
    </row>
    <row r="375" spans="1:89" ht="13.8" thickTop="1" x14ac:dyDescent="0.25">
      <c r="A375" s="178"/>
    </row>
    <row r="377" spans="1:89" x14ac:dyDescent="0.25">
      <c r="A377" s="299">
        <f>+A346+1</f>
        <v>45273</v>
      </c>
      <c r="B377" s="299"/>
      <c r="C377" s="299"/>
      <c r="D377" s="299"/>
      <c r="BI377" s="298">
        <f>+BI346+1</f>
        <v>45273</v>
      </c>
      <c r="BJ377" s="298"/>
      <c r="BK377" s="298"/>
      <c r="BL377" s="298"/>
    </row>
    <row r="378" spans="1:89" ht="13.8" thickBot="1" x14ac:dyDescent="0.3">
      <c r="AE378" t="s">
        <v>84</v>
      </c>
    </row>
    <row r="379" spans="1:89" ht="14.4" thickTop="1" thickBot="1" x14ac:dyDescent="0.3">
      <c r="A379" s="290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0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0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35">
      <c r="A380" s="291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68" t="s">
        <v>14</v>
      </c>
      <c r="AC380" s="169" t="s">
        <v>15</v>
      </c>
      <c r="AE380" s="291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68" t="s">
        <v>14</v>
      </c>
      <c r="BG380" s="169" t="s">
        <v>15</v>
      </c>
      <c r="BI380" s="291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8" thickTop="1" x14ac:dyDescent="0.25">
      <c r="A381" s="119" t="s">
        <v>16</v>
      </c>
      <c r="B381" s="120"/>
      <c r="C381" s="177"/>
      <c r="D381" s="121"/>
      <c r="E381" s="172"/>
      <c r="F381" s="120"/>
      <c r="G381" s="122"/>
      <c r="H381" s="121"/>
      <c r="I381" s="172"/>
      <c r="J381" s="120"/>
      <c r="K381" s="122"/>
      <c r="L381" s="121"/>
      <c r="M381" s="120"/>
      <c r="N381" s="171"/>
      <c r="O381" s="173"/>
      <c r="P381" s="120"/>
      <c r="Q381" s="122"/>
      <c r="R381" s="121"/>
      <c r="S381" s="172"/>
      <c r="T381" s="120"/>
      <c r="U381" s="122"/>
      <c r="V381" s="121"/>
      <c r="W381" s="172"/>
      <c r="X381" s="120"/>
      <c r="Y381" s="122"/>
      <c r="Z381" s="21"/>
      <c r="AA381" s="176"/>
      <c r="AB381" s="162">
        <f t="shared" ref="AB381:AB404" si="6381">B381+D381+F381+H381+J381+L381+N381+P381+R381+T381+V381+X381+Z381</f>
        <v>0</v>
      </c>
      <c r="AC381" s="163">
        <f>C381+E381+G381+I381+K381+M381+O381+Q381+S381+U381+W381+Y381+AA381</f>
        <v>0</v>
      </c>
      <c r="AE381" s="254" t="str">
        <f>$AE$9</f>
        <v>07:00 - 07:59</v>
      </c>
      <c r="AF381" s="120">
        <f t="shared" ref="AF381:AO382" si="6382">SUMIF($A$9:$A$32,$AE381,B$381:B$404)</f>
        <v>5259</v>
      </c>
      <c r="AG381" s="177">
        <f t="shared" si="6382"/>
        <v>2004</v>
      </c>
      <c r="AH381" s="121">
        <f t="shared" si="6382"/>
        <v>2377</v>
      </c>
      <c r="AI381" s="172">
        <f t="shared" si="6382"/>
        <v>2056</v>
      </c>
      <c r="AJ381" s="120">
        <f t="shared" si="6382"/>
        <v>2764</v>
      </c>
      <c r="AK381" s="122">
        <f t="shared" si="6382"/>
        <v>1620</v>
      </c>
      <c r="AL381" s="121">
        <f t="shared" si="6382"/>
        <v>4187</v>
      </c>
      <c r="AM381" s="172">
        <f t="shared" si="6382"/>
        <v>2932</v>
      </c>
      <c r="AN381" s="120">
        <f t="shared" si="6382"/>
        <v>370</v>
      </c>
      <c r="AO381" s="122">
        <f t="shared" si="6382"/>
        <v>1314</v>
      </c>
      <c r="AP381" s="121">
        <f t="shared" ref="AP381:AY382" si="6383">SUMIF($A$9:$A$32,$AE381,L$381:L$404)</f>
        <v>1371</v>
      </c>
      <c r="AQ381" s="120">
        <f t="shared" si="6383"/>
        <v>4296</v>
      </c>
      <c r="AR381" s="171">
        <f t="shared" si="6383"/>
        <v>3760</v>
      </c>
      <c r="AS381" s="173">
        <f t="shared" si="6383"/>
        <v>5146</v>
      </c>
      <c r="AT381" s="120">
        <f t="shared" si="6383"/>
        <v>2765</v>
      </c>
      <c r="AU381" s="122">
        <f t="shared" si="6383"/>
        <v>2528</v>
      </c>
      <c r="AV381" s="121">
        <f t="shared" si="6383"/>
        <v>3660</v>
      </c>
      <c r="AW381" s="172">
        <f t="shared" si="6383"/>
        <v>2526</v>
      </c>
      <c r="AX381" s="120">
        <f t="shared" si="6383"/>
        <v>468</v>
      </c>
      <c r="AY381" s="122">
        <f t="shared" si="6383"/>
        <v>2091</v>
      </c>
      <c r="AZ381" s="121">
        <f t="shared" ref="AZ381:BE382" si="6384">SUMIF($A$9:$A$32,$AE381,V$381:V$404)</f>
        <v>1861</v>
      </c>
      <c r="BA381" s="172">
        <f t="shared" si="6384"/>
        <v>4404</v>
      </c>
      <c r="BB381" s="120">
        <f t="shared" si="6384"/>
        <v>2425</v>
      </c>
      <c r="BC381" s="122">
        <f t="shared" si="6384"/>
        <v>2335</v>
      </c>
      <c r="BD381" s="21">
        <f t="shared" si="6384"/>
        <v>5666</v>
      </c>
      <c r="BE381" s="176">
        <f t="shared" si="6384"/>
        <v>3958</v>
      </c>
      <c r="BF381" s="162">
        <f>AF381+AH381+AJ381+AL381+AN381+AP381+AR381+AT381+AV381+AX381+AZ381+BB381+BD381</f>
        <v>36933</v>
      </c>
      <c r="BG381" s="163">
        <f>AG381+AI381+AK381+AM381+AO381+AQ381+AS381+AU381+AW381+AY381+BA381+BC381+BE381</f>
        <v>37210</v>
      </c>
      <c r="BI381" s="119" t="s">
        <v>16</v>
      </c>
      <c r="BJ381" s="123">
        <f>B381/B405</f>
        <v>0</v>
      </c>
      <c r="BK381" s="124">
        <f t="shared" ref="BK381" si="6385">C381/C405</f>
        <v>0</v>
      </c>
      <c r="BL381" s="125">
        <f t="shared" ref="BL381" si="6386">D381/D405</f>
        <v>0</v>
      </c>
      <c r="BM381" s="126">
        <f t="shared" ref="BM381" si="6387">E381/E405</f>
        <v>0</v>
      </c>
      <c r="BN381" s="123">
        <f t="shared" ref="BN381" si="6388">F381/F405</f>
        <v>0</v>
      </c>
      <c r="BO381" s="124">
        <f t="shared" ref="BO381" si="6389">G381/G405</f>
        <v>0</v>
      </c>
      <c r="BP381" s="125">
        <f t="shared" ref="BP381" si="6390">H381/H405</f>
        <v>0</v>
      </c>
      <c r="BQ381" s="126">
        <f t="shared" ref="BQ381" si="6391">I381/I405</f>
        <v>0</v>
      </c>
      <c r="BR381" s="123">
        <f t="shared" ref="BR381" si="6392">J381/J405</f>
        <v>0</v>
      </c>
      <c r="BS381" s="124">
        <f t="shared" ref="BS381" si="6393">K381/K405</f>
        <v>0</v>
      </c>
      <c r="BT381" s="125">
        <f t="shared" ref="BT381" si="6394">L381/L405</f>
        <v>0</v>
      </c>
      <c r="BU381" s="123">
        <f t="shared" ref="BU381" si="6395">M381/M405</f>
        <v>0</v>
      </c>
      <c r="BV381" s="127">
        <f t="shared" ref="BV381" si="6396">N381/N405</f>
        <v>0</v>
      </c>
      <c r="BW381" s="128">
        <f t="shared" ref="BW381" si="6397">O381/O405</f>
        <v>0</v>
      </c>
      <c r="BX381" s="123">
        <f t="shared" ref="BX381" si="6398">P381/P405</f>
        <v>0</v>
      </c>
      <c r="BY381" s="124">
        <f t="shared" ref="BY381" si="6399">Q381/Q405</f>
        <v>0</v>
      </c>
      <c r="BZ381" s="125">
        <f t="shared" ref="BZ381" si="6400">R381/R405</f>
        <v>0</v>
      </c>
      <c r="CA381" s="126">
        <f t="shared" ref="CA381" si="6401">S381/S405</f>
        <v>0</v>
      </c>
      <c r="CB381" s="123">
        <f t="shared" ref="CB381" si="6402">T381/T405</f>
        <v>0</v>
      </c>
      <c r="CC381" s="124">
        <f t="shared" ref="CC381" si="6403">U381/U405</f>
        <v>0</v>
      </c>
      <c r="CD381" s="125">
        <f t="shared" ref="CD381" si="6404">V381/V405</f>
        <v>0</v>
      </c>
      <c r="CE381" s="126">
        <f t="shared" ref="CE381" si="6405">W381/W405</f>
        <v>0</v>
      </c>
      <c r="CF381" s="123">
        <f t="shared" ref="CF381" si="6406">X381/X405</f>
        <v>0</v>
      </c>
      <c r="CG381" s="124">
        <f t="shared" ref="CG381" si="6407">Y381/Y405</f>
        <v>0</v>
      </c>
      <c r="CH381" s="125">
        <f t="shared" ref="CH381" si="6408">Z381/Z405</f>
        <v>0</v>
      </c>
      <c r="CI381" s="123">
        <f t="shared" ref="CI381" si="6409">AA381/AA405</f>
        <v>0</v>
      </c>
      <c r="CJ381" s="129">
        <f t="shared" ref="CJ381" si="6410">AB381/AB405</f>
        <v>0</v>
      </c>
      <c r="CK381" s="130">
        <f t="shared" ref="CK381" si="6411">AC381/AC405</f>
        <v>0</v>
      </c>
    </row>
    <row r="382" spans="1:89" x14ac:dyDescent="0.25">
      <c r="A382" s="131" t="s">
        <v>17</v>
      </c>
      <c r="B382" s="180">
        <v>633</v>
      </c>
      <c r="C382" s="181">
        <v>0</v>
      </c>
      <c r="D382" s="182">
        <v>544</v>
      </c>
      <c r="E382" s="183">
        <v>0</v>
      </c>
      <c r="F382" s="180">
        <v>605</v>
      </c>
      <c r="G382" s="184">
        <v>9</v>
      </c>
      <c r="H382" s="182">
        <v>617</v>
      </c>
      <c r="I382" s="183">
        <v>47</v>
      </c>
      <c r="J382" s="180">
        <v>22</v>
      </c>
      <c r="K382" s="184">
        <v>30</v>
      </c>
      <c r="L382" s="182">
        <v>51</v>
      </c>
      <c r="M382" s="180">
        <v>153</v>
      </c>
      <c r="N382" s="185">
        <v>247</v>
      </c>
      <c r="O382" s="186">
        <v>221</v>
      </c>
      <c r="P382" s="180">
        <v>118</v>
      </c>
      <c r="Q382" s="184">
        <v>108</v>
      </c>
      <c r="R382" s="182">
        <v>81</v>
      </c>
      <c r="S382" s="183">
        <v>180</v>
      </c>
      <c r="T382" s="180">
        <v>2</v>
      </c>
      <c r="U382" s="184">
        <v>58</v>
      </c>
      <c r="V382" s="182">
        <v>17</v>
      </c>
      <c r="W382" s="183">
        <v>161</v>
      </c>
      <c r="X382" s="180">
        <v>2</v>
      </c>
      <c r="Y382" s="184">
        <v>77</v>
      </c>
      <c r="Z382" s="182">
        <v>98</v>
      </c>
      <c r="AA382" s="180">
        <v>206</v>
      </c>
      <c r="AB382" s="162">
        <f t="shared" si="6381"/>
        <v>3037</v>
      </c>
      <c r="AC382" s="165">
        <f t="shared" ref="AC382:AC404" si="6412">SUM(C382,E382,G382,I382,K382,M382,O382,Q382,S382,U382,W382,Y382,AA382)</f>
        <v>1250</v>
      </c>
      <c r="AE382" s="256" t="str">
        <f>$AE$10</f>
        <v>08:00 - 08:59</v>
      </c>
      <c r="AF382" s="120">
        <f t="shared" si="6382"/>
        <v>4157</v>
      </c>
      <c r="AG382" s="181">
        <f t="shared" si="6382"/>
        <v>1608</v>
      </c>
      <c r="AH382" s="182">
        <f t="shared" si="6382"/>
        <v>2042</v>
      </c>
      <c r="AI382" s="183">
        <f t="shared" si="6382"/>
        <v>1640</v>
      </c>
      <c r="AJ382" s="180">
        <f t="shared" si="6382"/>
        <v>2320</v>
      </c>
      <c r="AK382" s="184">
        <f t="shared" si="6382"/>
        <v>1220</v>
      </c>
      <c r="AL382" s="182">
        <f t="shared" si="6382"/>
        <v>3529</v>
      </c>
      <c r="AM382" s="183">
        <f t="shared" si="6382"/>
        <v>2753</v>
      </c>
      <c r="AN382" s="180">
        <f t="shared" si="6382"/>
        <v>329</v>
      </c>
      <c r="AO382" s="184">
        <f t="shared" si="6382"/>
        <v>1157</v>
      </c>
      <c r="AP382" s="182">
        <f t="shared" si="6383"/>
        <v>1114</v>
      </c>
      <c r="AQ382" s="180">
        <f t="shared" si="6383"/>
        <v>4290</v>
      </c>
      <c r="AR382" s="185">
        <f t="shared" si="6383"/>
        <v>2794</v>
      </c>
      <c r="AS382" s="186">
        <f t="shared" si="6383"/>
        <v>4302</v>
      </c>
      <c r="AT382" s="180">
        <f t="shared" si="6383"/>
        <v>2292</v>
      </c>
      <c r="AU382" s="184">
        <f t="shared" si="6383"/>
        <v>2168</v>
      </c>
      <c r="AV382" s="182">
        <f t="shared" si="6383"/>
        <v>3011</v>
      </c>
      <c r="AW382" s="183">
        <f t="shared" si="6383"/>
        <v>1954</v>
      </c>
      <c r="AX382" s="180">
        <f t="shared" si="6383"/>
        <v>333</v>
      </c>
      <c r="AY382" s="184">
        <f t="shared" si="6383"/>
        <v>1570</v>
      </c>
      <c r="AZ382" s="182">
        <f t="shared" si="6384"/>
        <v>1395</v>
      </c>
      <c r="BA382" s="183">
        <f t="shared" si="6384"/>
        <v>3669</v>
      </c>
      <c r="BB382" s="180">
        <f t="shared" si="6384"/>
        <v>2091</v>
      </c>
      <c r="BC382" s="184">
        <f t="shared" si="6384"/>
        <v>2146</v>
      </c>
      <c r="BD382" s="182">
        <f t="shared" si="6384"/>
        <v>4704</v>
      </c>
      <c r="BE382" s="180">
        <f t="shared" si="6384"/>
        <v>3399</v>
      </c>
      <c r="BF382" s="164">
        <f>SUM(AF382,AH382,AJ382,AL382,AN382,AP382,AR382,AT382,AV382,AX382,AZ382,BB382,BD382)</f>
        <v>30111</v>
      </c>
      <c r="BG382" s="165">
        <f>SUM(AG382,AI382,AK382,AM382,AO382,AQ382,AS382,AU382,AW382,AY382,BA382,BC382,BE382)</f>
        <v>31876</v>
      </c>
      <c r="BI382" s="131" t="s">
        <v>17</v>
      </c>
      <c r="BJ382" s="123">
        <f>B382/B405</f>
        <v>1.4162974895959189E-2</v>
      </c>
      <c r="BK382" s="124">
        <f t="shared" ref="BK382" si="6413">C382/C405</f>
        <v>0</v>
      </c>
      <c r="BL382" s="125">
        <f t="shared" ref="BL382" si="6414">D382/D405</f>
        <v>2.1581306779862735E-2</v>
      </c>
      <c r="BM382" s="126">
        <f t="shared" ref="BM382" si="6415">E382/E405</f>
        <v>0</v>
      </c>
      <c r="BN382" s="123">
        <f t="shared" ref="BN382" si="6416">F382/F405</f>
        <v>2.2659176029962546E-2</v>
      </c>
      <c r="BO382" s="124">
        <f t="shared" ref="BO382" si="6417">G382/G405</f>
        <v>3.5798098723201146E-4</v>
      </c>
      <c r="BP382" s="125">
        <f t="shared" ref="BP382" si="6418">H382/H405</f>
        <v>1.2725585232546148E-2</v>
      </c>
      <c r="BQ382" s="126">
        <f t="shared" ref="BQ382" si="6419">I382/I405</f>
        <v>8.7575463963628238E-4</v>
      </c>
      <c r="BR382" s="123">
        <f t="shared" ref="BR382" si="6420">J382/J405</f>
        <v>2.4517998439763738E-3</v>
      </c>
      <c r="BS382" s="124">
        <f t="shared" ref="BS382" si="6421">K382/K405</f>
        <v>3.1908104658583281E-3</v>
      </c>
      <c r="BT382" s="125">
        <f t="shared" ref="BT382" si="6422">L382/L405</f>
        <v>1.7378266943810271E-3</v>
      </c>
      <c r="BU382" s="123">
        <f t="shared" ref="BU382" si="6423">M382/M405</f>
        <v>4.6401601310162863E-3</v>
      </c>
      <c r="BV382" s="127">
        <f t="shared" ref="BV382" si="6424">N382/N405</f>
        <v>5.0443164644855612E-3</v>
      </c>
      <c r="BW382" s="128">
        <f t="shared" ref="BW382" si="6425">O382/O405</f>
        <v>4.4894062201637315E-3</v>
      </c>
      <c r="BX382" s="123">
        <f t="shared" ref="BX382" si="6426">P382/P405</f>
        <v>4.1339686098654706E-3</v>
      </c>
      <c r="BY382" s="124">
        <f t="shared" ref="BY382" si="6427">Q382/Q405</f>
        <v>3.8825178847467375E-3</v>
      </c>
      <c r="BZ382" s="125">
        <f t="shared" ref="BZ382" si="6428">R382/R405</f>
        <v>2.2405399424651473E-3</v>
      </c>
      <c r="CA382" s="126">
        <f t="shared" ref="CA382" si="6429">S382/S405</f>
        <v>5.0019452009114652E-3</v>
      </c>
      <c r="CB382" s="123">
        <f t="shared" ref="CB382" si="6430">T382/T405</f>
        <v>1.8048912553018682E-4</v>
      </c>
      <c r="CC382" s="124">
        <f t="shared" ref="CC382" si="6431">U382/U405</f>
        <v>5.1065328402887834E-3</v>
      </c>
      <c r="CD382" s="125">
        <f t="shared" ref="CD382" si="6432">V382/V405</f>
        <v>4.7503283315170313E-4</v>
      </c>
      <c r="CE382" s="126">
        <f t="shared" ref="CE382" si="6433">W382/W405</f>
        <v>3.6424515282459675E-3</v>
      </c>
      <c r="CF382" s="123">
        <f t="shared" ref="CF382" si="6434">X382/X405</f>
        <v>6.7679604751108254E-5</v>
      </c>
      <c r="CG382" s="124">
        <f t="shared" ref="CG382" si="6435">Y382/Y405</f>
        <v>4.3120344962759702E-3</v>
      </c>
      <c r="CH382" s="125">
        <f t="shared" ref="CH382" si="6436">Z382/Z405</f>
        <v>1.6127970508853927E-3</v>
      </c>
      <c r="CI382" s="123">
        <f t="shared" ref="CI382" si="6437">AA382/AA405</f>
        <v>3.3210272614422288E-3</v>
      </c>
      <c r="CJ382" s="129">
        <f t="shared" ref="CJ382" si="6438">AB382/AB405</f>
        <v>6.9936511372455101E-3</v>
      </c>
      <c r="CK382" s="130">
        <f t="shared" ref="CK382" si="6439">AC382/AC405</f>
        <v>2.885403321676304E-3</v>
      </c>
    </row>
    <row r="383" spans="1:89" ht="13.8" thickBot="1" x14ac:dyDescent="0.3">
      <c r="A383" s="139" t="s">
        <v>18</v>
      </c>
      <c r="B383" s="187">
        <v>2585</v>
      </c>
      <c r="C383" s="188">
        <v>611</v>
      </c>
      <c r="D383" s="189">
        <v>1668</v>
      </c>
      <c r="E383" s="190">
        <v>482</v>
      </c>
      <c r="F383" s="187">
        <v>2097</v>
      </c>
      <c r="G383" s="191">
        <v>505</v>
      </c>
      <c r="H383" s="189">
        <v>2634</v>
      </c>
      <c r="I383" s="190">
        <v>856</v>
      </c>
      <c r="J383" s="187">
        <v>100</v>
      </c>
      <c r="K383" s="191">
        <v>343</v>
      </c>
      <c r="L383" s="189">
        <v>532</v>
      </c>
      <c r="M383" s="187">
        <v>1627</v>
      </c>
      <c r="N383" s="192">
        <v>1821</v>
      </c>
      <c r="O383" s="193">
        <v>1991</v>
      </c>
      <c r="P383" s="187">
        <v>1030</v>
      </c>
      <c r="Q383" s="191">
        <v>1035</v>
      </c>
      <c r="R383" s="189">
        <v>1575</v>
      </c>
      <c r="S383" s="190">
        <v>1125</v>
      </c>
      <c r="T383" s="187">
        <v>146</v>
      </c>
      <c r="U383" s="191">
        <v>750</v>
      </c>
      <c r="V383" s="189">
        <v>769</v>
      </c>
      <c r="W383" s="190">
        <v>1751</v>
      </c>
      <c r="X383" s="187">
        <v>1101</v>
      </c>
      <c r="Y383" s="191">
        <v>945</v>
      </c>
      <c r="Z383" s="189">
        <v>2822</v>
      </c>
      <c r="AA383" s="187">
        <v>1651</v>
      </c>
      <c r="AB383" s="162">
        <f t="shared" si="6381"/>
        <v>18880</v>
      </c>
      <c r="AC383" s="165">
        <f t="shared" si="6412"/>
        <v>13672</v>
      </c>
      <c r="AE383" s="254"/>
      <c r="AF383" s="120"/>
      <c r="AG383" s="188"/>
      <c r="AH383" s="189"/>
      <c r="AI383" s="190"/>
      <c r="AJ383" s="187"/>
      <c r="AK383" s="191"/>
      <c r="AL383" s="189"/>
      <c r="AM383" s="190"/>
      <c r="AN383" s="187"/>
      <c r="AO383" s="191"/>
      <c r="AP383" s="189"/>
      <c r="AQ383" s="187"/>
      <c r="AR383" s="192"/>
      <c r="AS383" s="193"/>
      <c r="AT383" s="187"/>
      <c r="AU383" s="191"/>
      <c r="AV383" s="189"/>
      <c r="AW383" s="190"/>
      <c r="AX383" s="187"/>
      <c r="AY383" s="191"/>
      <c r="AZ383" s="189"/>
      <c r="BA383" s="190"/>
      <c r="BB383" s="187"/>
      <c r="BC383" s="191"/>
      <c r="BD383" s="189"/>
      <c r="BE383" s="187"/>
      <c r="BF383" s="164"/>
      <c r="BG383" s="165"/>
      <c r="BI383" s="139" t="s">
        <v>18</v>
      </c>
      <c r="BJ383" s="123">
        <f>B383/B405</f>
        <v>5.7837741083814384E-2</v>
      </c>
      <c r="BK383" s="124">
        <f t="shared" ref="BK383" si="6440">C383/C405</f>
        <v>1.4648062907556578E-2</v>
      </c>
      <c r="BL383" s="125">
        <f t="shared" ref="BL383" si="6441">D383/D405</f>
        <v>6.6172095052961483E-2</v>
      </c>
      <c r="BM383" s="126">
        <f t="shared" ref="BM383" si="6442">E383/E405</f>
        <v>2.2065555759018494E-2</v>
      </c>
      <c r="BN383" s="123">
        <f t="shared" ref="BN383" si="6443">F383/F405</f>
        <v>7.8539325842696628E-2</v>
      </c>
      <c r="BO383" s="124">
        <f t="shared" ref="BO383" si="6444">G383/G405</f>
        <v>2.0086710950240644E-2</v>
      </c>
      <c r="BP383" s="125">
        <f t="shared" ref="BP383" si="6445">H383/H405</f>
        <v>5.4326080230999281E-2</v>
      </c>
      <c r="BQ383" s="126">
        <f t="shared" ref="BQ383" si="6446">I383/I405</f>
        <v>1.5949914287843779E-2</v>
      </c>
      <c r="BR383" s="123">
        <f t="shared" ref="BR383" si="6447">J383/J405</f>
        <v>1.1144544745347153E-2</v>
      </c>
      <c r="BS383" s="124">
        <f t="shared" ref="BS383" si="6448">K383/K405</f>
        <v>3.6481599659646882E-2</v>
      </c>
      <c r="BT383" s="125">
        <f t="shared" ref="BT383" si="6449">L383/L405</f>
        <v>1.8127917674719732E-2</v>
      </c>
      <c r="BU383" s="123">
        <f t="shared" ref="BU383" si="6450">M383/M405</f>
        <v>4.93434021775392E-2</v>
      </c>
      <c r="BV383" s="127">
        <f t="shared" ref="BV383" si="6451">N383/N405</f>
        <v>3.7189069966915816E-2</v>
      </c>
      <c r="BW383" s="128">
        <f t="shared" ref="BW383" si="6452">O383/O405</f>
        <v>4.0445284092063299E-2</v>
      </c>
      <c r="BX383" s="123">
        <f t="shared" ref="BX383" si="6453">P383/P405</f>
        <v>3.6084641255605378E-2</v>
      </c>
      <c r="BY383" s="124">
        <f t="shared" ref="BY383" si="6454">Q383/Q405</f>
        <v>3.7207463062156235E-2</v>
      </c>
      <c r="BZ383" s="125">
        <f t="shared" ref="BZ383" si="6455">R383/R405</f>
        <v>4.3566054436822307E-2</v>
      </c>
      <c r="CA383" s="126">
        <f t="shared" ref="CA383" si="6456">S383/S405</f>
        <v>3.1262157505696657E-2</v>
      </c>
      <c r="CB383" s="123">
        <f t="shared" ref="CB383" si="6457">T383/T405</f>
        <v>1.3175706163703636E-2</v>
      </c>
      <c r="CC383" s="124">
        <f t="shared" ref="CC383" si="6458">U383/U405</f>
        <v>6.6032752245113582E-2</v>
      </c>
      <c r="CD383" s="125">
        <f t="shared" ref="CD383" si="6459">V383/V405</f>
        <v>2.1488249923156455E-2</v>
      </c>
      <c r="CE383" s="126">
        <f t="shared" ref="CE383" si="6460">W383/W405</f>
        <v>3.9614488359991852E-2</v>
      </c>
      <c r="CF383" s="123">
        <f t="shared" ref="CF383" si="6461">X383/X405</f>
        <v>3.7257622415485095E-2</v>
      </c>
      <c r="CG383" s="124">
        <f t="shared" ref="CG383" si="6462">Y383/Y405</f>
        <v>5.2920423363386905E-2</v>
      </c>
      <c r="CH383" s="125">
        <f t="shared" ref="CH383" si="6463">Z383/Z405</f>
        <v>4.6441972220393653E-2</v>
      </c>
      <c r="CI383" s="123">
        <f t="shared" ref="CI383" si="6464">AA383/AA405</f>
        <v>2.6616582566219026E-2</v>
      </c>
      <c r="CJ383" s="129">
        <f t="shared" ref="CJ383" si="6465">AB383/AB405</f>
        <v>4.3477159522948707E-2</v>
      </c>
      <c r="CK383" s="130">
        <f t="shared" ref="CK383" si="6466">AC383/AC405</f>
        <v>3.1559387371166744E-2</v>
      </c>
    </row>
    <row r="384" spans="1:89" ht="14.4" thickTop="1" thickBot="1" x14ac:dyDescent="0.3">
      <c r="A384" s="131" t="s">
        <v>19</v>
      </c>
      <c r="B384" s="180">
        <v>4789</v>
      </c>
      <c r="C384" s="181">
        <v>1764</v>
      </c>
      <c r="D384" s="182">
        <v>2259</v>
      </c>
      <c r="E384" s="183">
        <v>1305</v>
      </c>
      <c r="F384" s="180">
        <v>2876</v>
      </c>
      <c r="G384" s="184">
        <v>1224</v>
      </c>
      <c r="H384" s="182">
        <v>3932</v>
      </c>
      <c r="I384" s="183">
        <v>2189</v>
      </c>
      <c r="J384" s="180">
        <v>312</v>
      </c>
      <c r="K384" s="184">
        <v>824</v>
      </c>
      <c r="L384" s="182">
        <v>1205</v>
      </c>
      <c r="M384" s="180">
        <v>3034</v>
      </c>
      <c r="N384" s="185">
        <v>3036</v>
      </c>
      <c r="O384" s="186">
        <v>3800</v>
      </c>
      <c r="P384" s="180">
        <v>2161</v>
      </c>
      <c r="Q384" s="184">
        <v>2016</v>
      </c>
      <c r="R384" s="182">
        <v>2972</v>
      </c>
      <c r="S384" s="183">
        <v>2128</v>
      </c>
      <c r="T384" s="180">
        <v>433</v>
      </c>
      <c r="U384" s="184">
        <v>1482</v>
      </c>
      <c r="V384" s="182">
        <v>1602</v>
      </c>
      <c r="W384" s="183">
        <v>3277</v>
      </c>
      <c r="X384" s="180">
        <v>1824</v>
      </c>
      <c r="Y384" s="184">
        <v>1632</v>
      </c>
      <c r="Z384" s="182">
        <v>4003</v>
      </c>
      <c r="AA384" s="180">
        <v>3389</v>
      </c>
      <c r="AB384" s="162">
        <f t="shared" si="6381"/>
        <v>31404</v>
      </c>
      <c r="AC384" s="165">
        <f t="shared" si="6412"/>
        <v>28064</v>
      </c>
      <c r="AE384" s="251" t="s">
        <v>13</v>
      </c>
      <c r="AF384" s="14">
        <f t="shared" ref="AF384:BG384" si="6467">SUM(AF381:AF383)</f>
        <v>9416</v>
      </c>
      <c r="AG384" s="1">
        <f t="shared" si="6467"/>
        <v>3612</v>
      </c>
      <c r="AH384" s="14">
        <f t="shared" si="6467"/>
        <v>4419</v>
      </c>
      <c r="AI384" s="1">
        <f t="shared" si="6467"/>
        <v>3696</v>
      </c>
      <c r="AJ384" s="14">
        <f t="shared" si="6467"/>
        <v>5084</v>
      </c>
      <c r="AK384" s="1">
        <f t="shared" si="6467"/>
        <v>2840</v>
      </c>
      <c r="AL384" s="14">
        <f t="shared" si="6467"/>
        <v>7716</v>
      </c>
      <c r="AM384" s="1">
        <f t="shared" si="6467"/>
        <v>5685</v>
      </c>
      <c r="AN384" s="14">
        <f t="shared" si="6467"/>
        <v>699</v>
      </c>
      <c r="AO384" s="1">
        <f t="shared" si="6467"/>
        <v>2471</v>
      </c>
      <c r="AP384" s="14">
        <f t="shared" si="6467"/>
        <v>2485</v>
      </c>
      <c r="AQ384" s="1">
        <f t="shared" si="6467"/>
        <v>8586</v>
      </c>
      <c r="AR384" s="14">
        <f t="shared" si="6467"/>
        <v>6554</v>
      </c>
      <c r="AS384" s="1">
        <f t="shared" si="6467"/>
        <v>9448</v>
      </c>
      <c r="AT384" s="14">
        <f t="shared" si="6467"/>
        <v>5057</v>
      </c>
      <c r="AU384" s="1">
        <f t="shared" si="6467"/>
        <v>4696</v>
      </c>
      <c r="AV384" s="14">
        <f t="shared" si="6467"/>
        <v>6671</v>
      </c>
      <c r="AW384" s="1">
        <f t="shared" si="6467"/>
        <v>4480</v>
      </c>
      <c r="AX384" s="14">
        <f t="shared" si="6467"/>
        <v>801</v>
      </c>
      <c r="AY384" s="1">
        <f t="shared" si="6467"/>
        <v>3661</v>
      </c>
      <c r="AZ384" s="14">
        <f t="shared" si="6467"/>
        <v>3256</v>
      </c>
      <c r="BA384" s="1">
        <f t="shared" si="6467"/>
        <v>8073</v>
      </c>
      <c r="BB384" s="14">
        <f t="shared" si="6467"/>
        <v>4516</v>
      </c>
      <c r="BC384" s="1">
        <f t="shared" si="6467"/>
        <v>4481</v>
      </c>
      <c r="BD384" s="14">
        <f t="shared" si="6467"/>
        <v>10370</v>
      </c>
      <c r="BE384" s="1">
        <f t="shared" si="6467"/>
        <v>7357</v>
      </c>
      <c r="BF384" s="166">
        <f t="shared" si="6467"/>
        <v>67044</v>
      </c>
      <c r="BG384" s="167">
        <f t="shared" si="6467"/>
        <v>69086</v>
      </c>
      <c r="BI384" s="131" t="s">
        <v>19</v>
      </c>
      <c r="BJ384" s="123">
        <f>B384/B405</f>
        <v>0.10715084798854432</v>
      </c>
      <c r="BK384" s="124">
        <f t="shared" ref="BK384" si="6468">C384/C405</f>
        <v>4.2289988492520136E-2</v>
      </c>
      <c r="BL384" s="125">
        <f t="shared" ref="BL384" si="6469">D384/D405</f>
        <v>8.9617963264172651E-2</v>
      </c>
      <c r="BM384" s="126">
        <f t="shared" ref="BM384" si="6470">E384/E405</f>
        <v>5.9741805530122691E-2</v>
      </c>
      <c r="BN384" s="123">
        <f t="shared" ref="BN384" si="6471">F384/F405</f>
        <v>0.10771535580524344</v>
      </c>
      <c r="BO384" s="124">
        <f t="shared" ref="BO384" si="6472">G384/G405</f>
        <v>4.8685414263553557E-2</v>
      </c>
      <c r="BP384" s="125">
        <f t="shared" ref="BP384" si="6473">H384/H405</f>
        <v>8.1097246571104467E-2</v>
      </c>
      <c r="BQ384" s="126">
        <f t="shared" ref="BQ384" si="6474">I384/I405</f>
        <v>4.0787806514123871E-2</v>
      </c>
      <c r="BR384" s="123">
        <f t="shared" ref="BR384" si="6475">J384/J405</f>
        <v>3.4770979605483116E-2</v>
      </c>
      <c r="BS384" s="124">
        <f t="shared" ref="BS384" si="6476">K384/K405</f>
        <v>8.7640927462242071E-2</v>
      </c>
      <c r="BT384" s="125">
        <f t="shared" ref="BT384" si="6477">L384/L405</f>
        <v>4.106041503390466E-2</v>
      </c>
      <c r="BU384" s="123">
        <f t="shared" ref="BU384" si="6478">M384/M405</f>
        <v>9.2014678676492892E-2</v>
      </c>
      <c r="BV384" s="127">
        <f t="shared" ref="BV384" si="6479">N384/N405</f>
        <v>6.2002205612057347E-2</v>
      </c>
      <c r="BW384" s="128">
        <f t="shared" ref="BW384" si="6480">O384/O405</f>
        <v>7.7193410120462352E-2</v>
      </c>
      <c r="BX384" s="123">
        <f t="shared" ref="BX384" si="6481">P384/P405</f>
        <v>7.5707679372197315E-2</v>
      </c>
      <c r="BY384" s="124">
        <f t="shared" ref="BY384" si="6482">Q384/Q405</f>
        <v>7.2473667181939108E-2</v>
      </c>
      <c r="BZ384" s="125">
        <f t="shared" ref="BZ384" si="6483">R384/R405</f>
        <v>8.2208453197610096E-2</v>
      </c>
      <c r="CA384" s="126">
        <f t="shared" ref="CA384" si="6484">S384/S405</f>
        <v>5.9134107708553325E-2</v>
      </c>
      <c r="CB384" s="123">
        <f t="shared" ref="CB384" si="6485">T384/T405</f>
        <v>3.9075895677285442E-2</v>
      </c>
      <c r="CC384" s="124">
        <f t="shared" ref="CC384" si="6486">U384/U405</f>
        <v>0.13048071843634443</v>
      </c>
      <c r="CD384" s="125">
        <f t="shared" ref="CD384" si="6487">V384/V405</f>
        <v>4.4764858747589904E-2</v>
      </c>
      <c r="CE384" s="126">
        <f t="shared" ref="CE384" si="6488">W384/W405</f>
        <v>7.4138594149453632E-2</v>
      </c>
      <c r="CF384" s="123">
        <f t="shared" ref="CF384" si="6489">X384/X405</f>
        <v>6.1723799533010729E-2</v>
      </c>
      <c r="CG384" s="124">
        <f t="shared" ref="CG384" si="6490">Y384/Y405</f>
        <v>9.1392731141849134E-2</v>
      </c>
      <c r="CH384" s="125">
        <f t="shared" ref="CH384" si="6491">Z384/Z405</f>
        <v>6.5877822394839053E-2</v>
      </c>
      <c r="CI384" s="123">
        <f t="shared" ref="CI384" si="6492">AA384/AA405</f>
        <v>5.4635734898192782E-2</v>
      </c>
      <c r="CJ384" s="129">
        <f t="shared" ref="CJ384" si="6493">AB384/AB405</f>
        <v>7.2317622757345407E-2</v>
      </c>
      <c r="CK384" s="130">
        <f t="shared" ref="CK384" si="6494">AC384/AC405</f>
        <v>6.478076705561904E-2</v>
      </c>
    </row>
    <row r="385" spans="1:89" ht="13.8" thickTop="1" x14ac:dyDescent="0.25">
      <c r="A385" s="139" t="s">
        <v>20</v>
      </c>
      <c r="B385" s="266">
        <v>5259</v>
      </c>
      <c r="C385" s="267">
        <v>2004</v>
      </c>
      <c r="D385" s="268">
        <v>2377</v>
      </c>
      <c r="E385" s="269">
        <v>2056</v>
      </c>
      <c r="F385" s="266">
        <v>2764</v>
      </c>
      <c r="G385" s="270">
        <v>1620</v>
      </c>
      <c r="H385" s="268">
        <v>4187</v>
      </c>
      <c r="I385" s="269">
        <v>2932</v>
      </c>
      <c r="J385" s="266">
        <v>370</v>
      </c>
      <c r="K385" s="270">
        <v>1314</v>
      </c>
      <c r="L385" s="268">
        <v>1371</v>
      </c>
      <c r="M385" s="266">
        <v>4296</v>
      </c>
      <c r="N385" s="271">
        <v>3760</v>
      </c>
      <c r="O385" s="272">
        <v>5146</v>
      </c>
      <c r="P385" s="266">
        <v>2765</v>
      </c>
      <c r="Q385" s="270">
        <v>2528</v>
      </c>
      <c r="R385" s="268">
        <v>3660</v>
      </c>
      <c r="S385" s="269">
        <v>2526</v>
      </c>
      <c r="T385" s="266">
        <v>468</v>
      </c>
      <c r="U385" s="270">
        <v>2091</v>
      </c>
      <c r="V385" s="268">
        <v>1861</v>
      </c>
      <c r="W385" s="269">
        <v>4404</v>
      </c>
      <c r="X385" s="266">
        <v>2425</v>
      </c>
      <c r="Y385" s="270">
        <v>2335</v>
      </c>
      <c r="Z385" s="268">
        <v>5666</v>
      </c>
      <c r="AA385" s="266">
        <v>3958</v>
      </c>
      <c r="AB385" s="162">
        <f t="shared" si="6381"/>
        <v>36933</v>
      </c>
      <c r="AC385" s="165">
        <f t="shared" si="6412"/>
        <v>37210</v>
      </c>
      <c r="BI385" s="139" t="s">
        <v>20</v>
      </c>
      <c r="BJ385" s="123">
        <f>B385/B405</f>
        <v>0.11766680091287421</v>
      </c>
      <c r="BK385" s="124">
        <f t="shared" ref="BK385" si="6495">C385/C405</f>
        <v>4.8043728423475256E-2</v>
      </c>
      <c r="BL385" s="125">
        <f t="shared" ref="BL385" si="6496">D385/D405</f>
        <v>9.4299202602451698E-2</v>
      </c>
      <c r="BM385" s="126">
        <f t="shared" ref="BM385" si="6497">E385/E405</f>
        <v>9.4121955685771835E-2</v>
      </c>
      <c r="BN385" s="123">
        <f t="shared" ref="BN385" si="6498">F385/F405</f>
        <v>0.10352059925093633</v>
      </c>
      <c r="BO385" s="124">
        <f t="shared" ref="BO385" si="6499">G385/G405</f>
        <v>6.443657770176206E-2</v>
      </c>
      <c r="BP385" s="125">
        <f t="shared" ref="BP385" si="6500">H385/H405</f>
        <v>8.6356605135608958E-2</v>
      </c>
      <c r="BQ385" s="126">
        <f t="shared" ref="BQ385" si="6501">I385/I405</f>
        <v>5.4632183051352763E-2</v>
      </c>
      <c r="BR385" s="123">
        <f t="shared" ref="BR385" si="6502">J385/J405</f>
        <v>4.1234815557784466E-2</v>
      </c>
      <c r="BS385" s="124">
        <f t="shared" ref="BS385" si="6503">K385/K405</f>
        <v>0.13975749840459475</v>
      </c>
      <c r="BT385" s="125">
        <f t="shared" ref="BT385" si="6504">L385/L405</f>
        <v>4.6716870548948783E-2</v>
      </c>
      <c r="BU385" s="123">
        <f t="shared" ref="BU385" si="6505">M385/M405</f>
        <v>0.13028841779637887</v>
      </c>
      <c r="BV385" s="127">
        <f t="shared" ref="BV385" si="6506">N385/N405</f>
        <v>7.6787975329820693E-2</v>
      </c>
      <c r="BW385" s="128">
        <f t="shared" ref="BW385" si="6507">O385/O405</f>
        <v>0.1045361285473419</v>
      </c>
      <c r="BX385" s="123">
        <f t="shared" ref="BX385" si="6508">P385/P405</f>
        <v>9.6867993273542605E-2</v>
      </c>
      <c r="BY385" s="124">
        <f t="shared" ref="BY385" si="6509">Q385/Q405</f>
        <v>9.0879677894812522E-2</v>
      </c>
      <c r="BZ385" s="125">
        <f t="shared" ref="BZ385" si="6510">R385/R405</f>
        <v>0.10123921221509183</v>
      </c>
      <c r="CA385" s="126">
        <f t="shared" ref="CA385" si="6511">S385/S405</f>
        <v>7.0193964319457569E-2</v>
      </c>
      <c r="CB385" s="123">
        <f t="shared" ref="CB385" si="6512">T385/T405</f>
        <v>4.2234455374063715E-2</v>
      </c>
      <c r="CC385" s="124">
        <f t="shared" ref="CC385" si="6513">U385/U405</f>
        <v>0.18409931325937665</v>
      </c>
      <c r="CD385" s="125">
        <f t="shared" ref="CD385" si="6514">V385/V405</f>
        <v>5.2002123676195264E-2</v>
      </c>
      <c r="CE385" s="126">
        <f t="shared" ref="CE385" si="6515">W385/W405</f>
        <v>9.9635754847175406E-2</v>
      </c>
      <c r="CF385" s="123">
        <f t="shared" ref="CF385" si="6516">X385/X405</f>
        <v>8.2061520760718751E-2</v>
      </c>
      <c r="CG385" s="124">
        <f t="shared" ref="CG385" si="6517">Y385/Y405</f>
        <v>0.13076104608836869</v>
      </c>
      <c r="CH385" s="125">
        <f t="shared" ref="CH385" si="6518">Z385/Z405</f>
        <v>9.3246000921598321E-2</v>
      </c>
      <c r="CI385" s="123">
        <f t="shared" ref="CI385" si="6519">AA385/AA405</f>
        <v>6.3808863596059903E-2</v>
      </c>
      <c r="CJ385" s="129">
        <f t="shared" ref="CJ385" si="6520">AB385/AB405</f>
        <v>8.5049890501115707E-2</v>
      </c>
      <c r="CK385" s="130">
        <f t="shared" ref="CK385" si="6521">AC385/AC405</f>
        <v>8.5892686079660219E-2</v>
      </c>
    </row>
    <row r="386" spans="1:89" ht="13.8" thickBot="1" x14ac:dyDescent="0.3">
      <c r="A386" s="131" t="s">
        <v>21</v>
      </c>
      <c r="B386" s="273">
        <v>4157</v>
      </c>
      <c r="C386" s="274">
        <v>1608</v>
      </c>
      <c r="D386" s="275">
        <v>2042</v>
      </c>
      <c r="E386" s="276">
        <v>1640</v>
      </c>
      <c r="F386" s="273">
        <v>2320</v>
      </c>
      <c r="G386" s="277">
        <v>1220</v>
      </c>
      <c r="H386" s="275">
        <v>3529</v>
      </c>
      <c r="I386" s="276">
        <v>2753</v>
      </c>
      <c r="J386" s="273">
        <v>329</v>
      </c>
      <c r="K386" s="277">
        <v>1157</v>
      </c>
      <c r="L386" s="275">
        <v>1114</v>
      </c>
      <c r="M386" s="273">
        <v>4290</v>
      </c>
      <c r="N386" s="278">
        <v>2794</v>
      </c>
      <c r="O386" s="279">
        <v>4302</v>
      </c>
      <c r="P386" s="273">
        <v>2292</v>
      </c>
      <c r="Q386" s="277">
        <v>2168</v>
      </c>
      <c r="R386" s="275">
        <v>3011</v>
      </c>
      <c r="S386" s="276">
        <v>1954</v>
      </c>
      <c r="T386" s="273">
        <v>333</v>
      </c>
      <c r="U386" s="277">
        <v>1570</v>
      </c>
      <c r="V386" s="275">
        <v>1395</v>
      </c>
      <c r="W386" s="276">
        <v>3669</v>
      </c>
      <c r="X386" s="273">
        <v>2091</v>
      </c>
      <c r="Y386" s="277">
        <v>2146</v>
      </c>
      <c r="Z386" s="275">
        <v>4704</v>
      </c>
      <c r="AA386" s="273">
        <v>3399</v>
      </c>
      <c r="AB386" s="162">
        <f t="shared" si="6381"/>
        <v>30111</v>
      </c>
      <c r="AC386" s="165">
        <f t="shared" si="6412"/>
        <v>31876</v>
      </c>
      <c r="AE386" t="s">
        <v>85</v>
      </c>
      <c r="BI386" s="131" t="s">
        <v>21</v>
      </c>
      <c r="BJ386" s="123">
        <f>B386/B405</f>
        <v>9.3010247460509246E-2</v>
      </c>
      <c r="BK386" s="124">
        <f t="shared" ref="BK386" si="6522">C386/C405</f>
        <v>3.8550057537399311E-2</v>
      </c>
      <c r="BL386" s="125">
        <f t="shared" ref="BL386" si="6523">D386/D405</f>
        <v>8.1009243464117114E-2</v>
      </c>
      <c r="BM386" s="126">
        <f t="shared" ref="BM386" si="6524">E386/E405</f>
        <v>7.5077824574253799E-2</v>
      </c>
      <c r="BN386" s="123">
        <f t="shared" ref="BN386" si="6525">F386/F405</f>
        <v>8.6891385767790263E-2</v>
      </c>
      <c r="BO386" s="124">
        <f t="shared" ref="BO386" si="6526">G386/G405</f>
        <v>4.8526311602561552E-2</v>
      </c>
      <c r="BP386" s="125">
        <f t="shared" ref="BP386" si="6527">H386/H405</f>
        <v>7.2785397545632666E-2</v>
      </c>
      <c r="BQ386" s="126">
        <f t="shared" ref="BQ386" si="6528">I386/I405</f>
        <v>5.1296862189759262E-2</v>
      </c>
      <c r="BR386" s="123">
        <f t="shared" ref="BR386" si="6529">J386/J405</f>
        <v>3.6665552212192129E-2</v>
      </c>
      <c r="BS386" s="124">
        <f t="shared" ref="BS386" si="6530">K386/K405</f>
        <v>0.12305892363326952</v>
      </c>
      <c r="BT386" s="125">
        <f t="shared" ref="BT386" si="6531">L386/L405</f>
        <v>3.7959587010597338E-2</v>
      </c>
      <c r="BU386" s="123">
        <f t="shared" ref="BU386" si="6532">M386/M405</f>
        <v>0.13010645073241744</v>
      </c>
      <c r="BV386" s="127">
        <f t="shared" ref="BV386" si="6533">N386/N405</f>
        <v>5.7060000816893351E-2</v>
      </c>
      <c r="BW386" s="128">
        <f t="shared" ref="BW386" si="6534">O386/O405</f>
        <v>8.7391065878481319E-2</v>
      </c>
      <c r="BX386" s="123">
        <f t="shared" ref="BX386" si="6535">P386/P405</f>
        <v>8.0297085201793725E-2</v>
      </c>
      <c r="BY386" s="124">
        <f t="shared" ref="BY386" si="6536">Q386/Q405</f>
        <v>7.7937951612323406E-2</v>
      </c>
      <c r="BZ386" s="125">
        <f t="shared" ref="BZ386" si="6537">R386/R405</f>
        <v>8.3287231688426638E-2</v>
      </c>
      <c r="CA386" s="126">
        <f t="shared" ref="CA386" si="6538">S386/S405</f>
        <v>5.4298894014338912E-2</v>
      </c>
      <c r="CB386" s="123">
        <f t="shared" ref="CB386" si="6539">T386/T405</f>
        <v>3.0051439400776103E-2</v>
      </c>
      <c r="CC386" s="124">
        <f t="shared" ref="CC386" si="6540">U386/U405</f>
        <v>0.13822856136643774</v>
      </c>
      <c r="CD386" s="125">
        <f t="shared" ref="CD386" si="6541">V386/V405</f>
        <v>3.8980635426272107E-2</v>
      </c>
      <c r="CE386" s="126">
        <f t="shared" ref="CE386" si="6542">W386/W405</f>
        <v>8.3007171783443814E-2</v>
      </c>
      <c r="CF386" s="123">
        <f t="shared" ref="CF386" si="6543">X386/X405</f>
        <v>7.0759026767283684E-2</v>
      </c>
      <c r="CG386" s="124">
        <f t="shared" ref="CG386" si="6544">Y386/Y405</f>
        <v>0.12017696141569133</v>
      </c>
      <c r="CH386" s="125">
        <f t="shared" ref="CH386" si="6545">Z386/Z405</f>
        <v>7.7414258442498843E-2</v>
      </c>
      <c r="CI386" s="123">
        <f t="shared" ref="CI386" si="6546">AA386/AA405</f>
        <v>5.4796949813796771E-2</v>
      </c>
      <c r="CJ386" s="129">
        <f t="shared" ref="CJ386" si="6547">AB386/AB405</f>
        <v>6.9340082118406171E-2</v>
      </c>
      <c r="CK386" s="130">
        <f t="shared" ref="CK386" si="6548">AC386/AC405</f>
        <v>7.3580093025403095E-2</v>
      </c>
    </row>
    <row r="387" spans="1:89" ht="14.4" thickTop="1" thickBot="1" x14ac:dyDescent="0.3">
      <c r="A387" s="139" t="s">
        <v>22</v>
      </c>
      <c r="B387" s="187">
        <v>2871</v>
      </c>
      <c r="C387" s="188">
        <v>1412</v>
      </c>
      <c r="D387" s="189">
        <v>1530</v>
      </c>
      <c r="E387" s="190">
        <v>1120</v>
      </c>
      <c r="F387" s="187">
        <v>1796</v>
      </c>
      <c r="G387" s="191">
        <v>973</v>
      </c>
      <c r="H387" s="189">
        <v>2916</v>
      </c>
      <c r="I387" s="190">
        <v>2301</v>
      </c>
      <c r="J387" s="187">
        <v>296</v>
      </c>
      <c r="K387" s="191">
        <v>858</v>
      </c>
      <c r="L387" s="189">
        <v>945</v>
      </c>
      <c r="M387" s="187">
        <v>2640</v>
      </c>
      <c r="N387" s="192">
        <v>2260</v>
      </c>
      <c r="O387" s="193">
        <v>3430</v>
      </c>
      <c r="P387" s="187">
        <v>1414</v>
      </c>
      <c r="Q387" s="191">
        <v>1594</v>
      </c>
      <c r="R387" s="189">
        <v>2149</v>
      </c>
      <c r="S387" s="190">
        <v>1852</v>
      </c>
      <c r="T387" s="187">
        <v>304</v>
      </c>
      <c r="U387" s="191">
        <v>815</v>
      </c>
      <c r="V387" s="189">
        <v>1067</v>
      </c>
      <c r="W387" s="190">
        <v>2996</v>
      </c>
      <c r="X387" s="187">
        <v>1432</v>
      </c>
      <c r="Y387" s="191">
        <v>1265</v>
      </c>
      <c r="Z387" s="189">
        <v>3781</v>
      </c>
      <c r="AA387" s="187">
        <v>3158</v>
      </c>
      <c r="AB387" s="162">
        <f t="shared" si="6381"/>
        <v>22761</v>
      </c>
      <c r="AC387" s="165">
        <f t="shared" si="6412"/>
        <v>24414</v>
      </c>
      <c r="AE387" s="290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39" t="s">
        <v>22</v>
      </c>
      <c r="BJ387" s="123">
        <f>B387/B405</f>
        <v>6.4236810310108736E-2</v>
      </c>
      <c r="BK387" s="124">
        <f t="shared" ref="BK387" si="6549">C387/C405</f>
        <v>3.3851169927119291E-2</v>
      </c>
      <c r="BL387" s="125">
        <f t="shared" ref="BL387" si="6550">D387/D405</f>
        <v>6.0697425318363946E-2</v>
      </c>
      <c r="BM387" s="126">
        <f t="shared" ref="BM387" si="6551">E387/E405</f>
        <v>5.1272660684856253E-2</v>
      </c>
      <c r="BN387" s="123">
        <f t="shared" ref="BN387" si="6552">F387/F405</f>
        <v>6.7265917602996259E-2</v>
      </c>
      <c r="BO387" s="124">
        <f t="shared" ref="BO387" si="6553">G387/G405</f>
        <v>3.8701722286305237E-2</v>
      </c>
      <c r="BP387" s="125">
        <f t="shared" ref="BP387" si="6554">H387/H405</f>
        <v>6.014231205527483E-2</v>
      </c>
      <c r="BQ387" s="126">
        <f t="shared" ref="BQ387" si="6555">I387/I405</f>
        <v>4.2874711187299692E-2</v>
      </c>
      <c r="BR387" s="123">
        <f t="shared" ref="BR387" si="6556">J387/J405</f>
        <v>3.2987852446227574E-2</v>
      </c>
      <c r="BS387" s="124">
        <f t="shared" ref="BS387" si="6557">K387/K405</f>
        <v>9.1257179323548182E-2</v>
      </c>
      <c r="BT387" s="125">
        <f t="shared" ref="BT387" si="6558">L387/L405</f>
        <v>3.2200906395883737E-2</v>
      </c>
      <c r="BU387" s="123">
        <f t="shared" ref="BU387" si="6559">M387/M405</f>
        <v>8.0065508143026112E-2</v>
      </c>
      <c r="BV387" s="127">
        <f t="shared" ref="BV387" si="6560">N387/N405</f>
        <v>4.6154474533349671E-2</v>
      </c>
      <c r="BW387" s="128">
        <f t="shared" ref="BW387" si="6561">O387/O405</f>
        <v>6.9677209661364703E-2</v>
      </c>
      <c r="BX387" s="123">
        <f t="shared" ref="BX387" si="6562">P387/P405</f>
        <v>4.953755605381166E-2</v>
      </c>
      <c r="BY387" s="124">
        <f t="shared" ref="BY387" si="6563">Q387/Q405</f>
        <v>5.7303088039687963E-2</v>
      </c>
      <c r="BZ387" s="125">
        <f t="shared" ref="BZ387" si="6564">R387/R405</f>
        <v>5.9443460942686432E-2</v>
      </c>
      <c r="CA387" s="126">
        <f t="shared" ref="CA387" si="6565">S387/S405</f>
        <v>5.1464458400489077E-2</v>
      </c>
      <c r="CB387" s="123">
        <f t="shared" ref="CB387" si="6566">T387/T405</f>
        <v>2.7434347080588395E-2</v>
      </c>
      <c r="CC387" s="124">
        <f t="shared" ref="CC387" si="6567">U387/U405</f>
        <v>7.1755590773023417E-2</v>
      </c>
      <c r="CD387" s="125">
        <f t="shared" ref="CD387" si="6568">V387/V405</f>
        <v>2.9815296057227485E-2</v>
      </c>
      <c r="CE387" s="126">
        <f t="shared" ref="CE387" si="6569">W387/W405</f>
        <v>6.7781271916924957E-2</v>
      </c>
      <c r="CF387" s="123">
        <f t="shared" ref="CF387" si="6570">X387/X405</f>
        <v>4.8458597001793509E-2</v>
      </c>
      <c r="CG387" s="124">
        <f t="shared" ref="CG387" si="6571">Y387/Y405</f>
        <v>7.0840566724533802E-2</v>
      </c>
      <c r="CH387" s="125">
        <f t="shared" ref="CH387" si="6572">Z387/Z405</f>
        <v>6.222434336120071E-2</v>
      </c>
      <c r="CI387" s="123">
        <f t="shared" ref="CI387" si="6573">AA387/AA405</f>
        <v>5.0911670347740572E-2</v>
      </c>
      <c r="CJ387" s="129">
        <f t="shared" ref="CJ387" si="6574">AB387/AB405</f>
        <v>5.2414387071071801E-2</v>
      </c>
      <c r="CK387" s="130">
        <f t="shared" ref="CK387" si="6575">AC387/AC405</f>
        <v>5.6355389356324226E-2</v>
      </c>
    </row>
    <row r="388" spans="1:89" ht="15" thickTop="1" thickBot="1" x14ac:dyDescent="0.35">
      <c r="A388" s="131" t="s">
        <v>23</v>
      </c>
      <c r="B388" s="180">
        <v>2236</v>
      </c>
      <c r="C388" s="181">
        <v>1533</v>
      </c>
      <c r="D388" s="182">
        <v>1358</v>
      </c>
      <c r="E388" s="183">
        <v>761</v>
      </c>
      <c r="F388" s="180">
        <v>1507</v>
      </c>
      <c r="G388" s="184">
        <v>757</v>
      </c>
      <c r="H388" s="182">
        <v>2779</v>
      </c>
      <c r="I388" s="183">
        <v>2133</v>
      </c>
      <c r="J388" s="180">
        <v>315</v>
      </c>
      <c r="K388" s="184">
        <v>844</v>
      </c>
      <c r="L388" s="182">
        <v>780</v>
      </c>
      <c r="M388" s="180">
        <v>2193</v>
      </c>
      <c r="N388" s="185">
        <v>1828</v>
      </c>
      <c r="O388" s="186">
        <v>2857</v>
      </c>
      <c r="P388" s="180">
        <v>1298</v>
      </c>
      <c r="Q388" s="184">
        <v>1055</v>
      </c>
      <c r="R388" s="182">
        <v>2013</v>
      </c>
      <c r="S388" s="183">
        <v>1270</v>
      </c>
      <c r="T388" s="180">
        <v>281</v>
      </c>
      <c r="U388" s="184">
        <v>535</v>
      </c>
      <c r="V388" s="182">
        <v>922</v>
      </c>
      <c r="W388" s="183">
        <v>3143</v>
      </c>
      <c r="X388" s="180">
        <v>1257</v>
      </c>
      <c r="Y388" s="184">
        <v>952</v>
      </c>
      <c r="Z388" s="182">
        <v>3385</v>
      </c>
      <c r="AA388" s="180">
        <v>2862</v>
      </c>
      <c r="AB388" s="162">
        <f t="shared" si="6381"/>
        <v>19959</v>
      </c>
      <c r="AC388" s="165">
        <f t="shared" si="6412"/>
        <v>20895</v>
      </c>
      <c r="AE388" s="291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68" t="s">
        <v>14</v>
      </c>
      <c r="BG388" s="169" t="s">
        <v>15</v>
      </c>
      <c r="BI388" s="131" t="s">
        <v>23</v>
      </c>
      <c r="BJ388" s="123">
        <f>B388/B405</f>
        <v>5.0029086678301339E-2</v>
      </c>
      <c r="BK388" s="124">
        <f t="shared" ref="BK388" si="6576">C388/C405</f>
        <v>3.6752013808975838E-2</v>
      </c>
      <c r="BL388" s="125">
        <f t="shared" ref="BL388" si="6577">D388/D405</f>
        <v>5.387392391002499E-2</v>
      </c>
      <c r="BM388" s="126">
        <f t="shared" ref="BM388" si="6578">E388/E405</f>
        <v>3.4837941768906797E-2</v>
      </c>
      <c r="BN388" s="123">
        <f t="shared" ref="BN388" si="6579">F388/F405</f>
        <v>5.644194756554307E-2</v>
      </c>
      <c r="BO388" s="124">
        <f t="shared" ref="BO388" si="6580">G388/G405</f>
        <v>3.0110178592736965E-2</v>
      </c>
      <c r="BP388" s="125">
        <f t="shared" ref="BP388" si="6581">H388/H405</f>
        <v>5.7316695885325356E-2</v>
      </c>
      <c r="BQ388" s="126">
        <f t="shared" ref="BQ388" si="6582">I388/I405</f>
        <v>3.9744354177535961E-2</v>
      </c>
      <c r="BR388" s="123">
        <f t="shared" ref="BR388" si="6583">J388/J405</f>
        <v>3.5105315947843531E-2</v>
      </c>
      <c r="BS388" s="124">
        <f t="shared" ref="BS388" si="6584">K388/K405</f>
        <v>8.9768134439480965E-2</v>
      </c>
      <c r="BT388" s="125">
        <f t="shared" ref="BT388" si="6585">L388/L405</f>
        <v>2.6578525914062765E-2</v>
      </c>
      <c r="BU388" s="123">
        <f t="shared" ref="BU388" si="6586">M388/M405</f>
        <v>6.6508961877900105E-2</v>
      </c>
      <c r="BV388" s="127">
        <f t="shared" ref="BV388" si="6587">N388/N405</f>
        <v>3.7332026303966016E-2</v>
      </c>
      <c r="BW388" s="128">
        <f t="shared" ref="BW388" si="6588">O388/O405</f>
        <v>5.8037255977410773E-2</v>
      </c>
      <c r="BX388" s="123">
        <f t="shared" ref="BX388" si="6589">P388/P405</f>
        <v>4.5473654708520182E-2</v>
      </c>
      <c r="BY388" s="124">
        <f t="shared" ref="BY388" si="6590">Q388/Q405</f>
        <v>3.7926447855627855E-2</v>
      </c>
      <c r="BZ388" s="125">
        <f t="shared" ref="BZ388" si="6591">R388/R405</f>
        <v>5.5681566718300511E-2</v>
      </c>
      <c r="CA388" s="126">
        <f t="shared" ref="CA388" si="6592">S388/S405</f>
        <v>3.5291502250875344E-2</v>
      </c>
      <c r="CB388" s="123">
        <f t="shared" ref="CB388" si="6593">T388/T405</f>
        <v>2.5358722136991245E-2</v>
      </c>
      <c r="CC388" s="124">
        <f t="shared" ref="CC388" si="6594">U388/U405</f>
        <v>4.7103363268181014E-2</v>
      </c>
      <c r="CD388" s="125">
        <f t="shared" ref="CD388" si="6595">V388/V405</f>
        <v>2.5763545421521782E-2</v>
      </c>
      <c r="CE388" s="126">
        <f t="shared" ref="CE388" si="6596">W388/W405</f>
        <v>7.1106988529671275E-2</v>
      </c>
      <c r="CF388" s="123">
        <f t="shared" ref="CF388" si="6597">X388/X405</f>
        <v>4.2536631586071537E-2</v>
      </c>
      <c r="CG388" s="124">
        <f t="shared" ref="CG388" si="6598">Y388/Y405</f>
        <v>5.3312426499411994E-2</v>
      </c>
      <c r="CH388" s="125">
        <f t="shared" ref="CH388" si="6599">Z388/Z405</f>
        <v>5.570732670660259E-2</v>
      </c>
      <c r="CI388" s="123">
        <f t="shared" ref="CI388" si="6600">AA388/AA405</f>
        <v>4.6139708845862416E-2</v>
      </c>
      <c r="CJ388" s="129">
        <f t="shared" ref="CJ388" si="6601">AB388/AB405</f>
        <v>4.5961897612210451E-2</v>
      </c>
      <c r="CK388" s="130">
        <f t="shared" ref="CK388" si="6602">AC388/AC405</f>
        <v>4.8232401925141097E-2</v>
      </c>
    </row>
    <row r="389" spans="1:89" ht="13.8" thickTop="1" x14ac:dyDescent="0.25">
      <c r="A389" s="139" t="s">
        <v>24</v>
      </c>
      <c r="B389" s="194">
        <v>2109</v>
      </c>
      <c r="C389" s="188">
        <v>1566</v>
      </c>
      <c r="D389" s="189">
        <v>1204</v>
      </c>
      <c r="E389" s="190">
        <v>751</v>
      </c>
      <c r="F389" s="187">
        <v>1279</v>
      </c>
      <c r="G389" s="191">
        <v>747</v>
      </c>
      <c r="H389" s="189">
        <v>2399</v>
      </c>
      <c r="I389" s="190">
        <v>2030</v>
      </c>
      <c r="J389" s="187">
        <v>337</v>
      </c>
      <c r="K389" s="191">
        <v>584</v>
      </c>
      <c r="L389" s="189">
        <v>815</v>
      </c>
      <c r="M389" s="187">
        <v>1728</v>
      </c>
      <c r="N389" s="192">
        <v>1691</v>
      </c>
      <c r="O389" s="195">
        <v>2289</v>
      </c>
      <c r="P389" s="187">
        <v>1238</v>
      </c>
      <c r="Q389" s="191">
        <v>901</v>
      </c>
      <c r="R389" s="189">
        <v>1724</v>
      </c>
      <c r="S389" s="190">
        <v>1338</v>
      </c>
      <c r="T389" s="187">
        <v>290</v>
      </c>
      <c r="U389" s="191">
        <v>479</v>
      </c>
      <c r="V389" s="189">
        <v>873</v>
      </c>
      <c r="W389" s="196">
        <v>2542</v>
      </c>
      <c r="X389" s="187">
        <v>1222</v>
      </c>
      <c r="Y389" s="191">
        <v>744</v>
      </c>
      <c r="Z389" s="189">
        <v>2992</v>
      </c>
      <c r="AA389" s="187">
        <v>2877</v>
      </c>
      <c r="AB389" s="162">
        <f t="shared" si="6381"/>
        <v>18173</v>
      </c>
      <c r="AC389" s="165">
        <f t="shared" si="6412"/>
        <v>18576</v>
      </c>
      <c r="AE389" s="254" t="str">
        <f>$AE$17</f>
        <v>17:00 - 17:59</v>
      </c>
      <c r="AF389" s="120">
        <f t="shared" ref="AF389:AO390" si="6603">SUMIF($A$9:$A$32,$AE389,B$381:B$404)</f>
        <v>2117</v>
      </c>
      <c r="AG389" s="177">
        <f t="shared" si="6603"/>
        <v>4801</v>
      </c>
      <c r="AH389" s="121">
        <f t="shared" si="6603"/>
        <v>1989</v>
      </c>
      <c r="AI389" s="172">
        <f t="shared" si="6603"/>
        <v>1803</v>
      </c>
      <c r="AJ389" s="120">
        <f t="shared" si="6603"/>
        <v>1672</v>
      </c>
      <c r="AK389" s="122">
        <f t="shared" si="6603"/>
        <v>2862</v>
      </c>
      <c r="AL389" s="121">
        <f t="shared" si="6603"/>
        <v>3035</v>
      </c>
      <c r="AM389" s="172">
        <f t="shared" si="6603"/>
        <v>5327</v>
      </c>
      <c r="AN389" s="120">
        <f t="shared" si="6603"/>
        <v>1372</v>
      </c>
      <c r="AO389" s="122">
        <f t="shared" si="6603"/>
        <v>389</v>
      </c>
      <c r="AP389" s="121">
        <f t="shared" ref="AP389:AY390" si="6604">SUMIF($A$9:$A$32,$AE389,L$381:L$404)</f>
        <v>3764</v>
      </c>
      <c r="AQ389" s="120">
        <f t="shared" si="6604"/>
        <v>1246</v>
      </c>
      <c r="AR389" s="171">
        <f t="shared" si="6604"/>
        <v>4723</v>
      </c>
      <c r="AS389" s="173">
        <f t="shared" si="6604"/>
        <v>2979</v>
      </c>
      <c r="AT389" s="120">
        <f t="shared" si="6604"/>
        <v>2336</v>
      </c>
      <c r="AU389" s="122">
        <f t="shared" si="6604"/>
        <v>1885</v>
      </c>
      <c r="AV389" s="121">
        <f t="shared" si="6604"/>
        <v>2514</v>
      </c>
      <c r="AW389" s="172">
        <f t="shared" si="6604"/>
        <v>3108</v>
      </c>
      <c r="AX389" s="120">
        <f t="shared" si="6604"/>
        <v>1603</v>
      </c>
      <c r="AY389" s="122">
        <f t="shared" si="6604"/>
        <v>355</v>
      </c>
      <c r="AZ389" s="121">
        <f t="shared" ref="AZ389:BE390" si="6605">SUMIF($A$9:$A$32,$AE389,V$381:V$404)</f>
        <v>3886</v>
      </c>
      <c r="BA389" s="172">
        <f t="shared" si="6605"/>
        <v>2356</v>
      </c>
      <c r="BB389" s="120">
        <f t="shared" si="6605"/>
        <v>2789</v>
      </c>
      <c r="BC389" s="122">
        <f t="shared" si="6605"/>
        <v>848</v>
      </c>
      <c r="BD389" s="21">
        <f t="shared" si="6605"/>
        <v>4165</v>
      </c>
      <c r="BE389" s="176">
        <f t="shared" si="6605"/>
        <v>5060</v>
      </c>
      <c r="BF389" s="162">
        <f>AF389+AH389+AJ389+AL389+AN389+AP389+AR389+AT389+AV389+AX389+AZ389+BB389+BD389</f>
        <v>35965</v>
      </c>
      <c r="BG389" s="163">
        <f>AG389+AI389+AK389+AM389+AO389+AQ389+AS389+AU389+AW389+AY389+BA389+BC389+BE389</f>
        <v>33019</v>
      </c>
      <c r="BI389" s="139" t="s">
        <v>24</v>
      </c>
      <c r="BJ389" s="123">
        <f>B389/B405</f>
        <v>4.718754195193986E-2</v>
      </c>
      <c r="BK389" s="124">
        <f t="shared" ref="BK389" si="6606">C389/C405</f>
        <v>3.7543153049482164E-2</v>
      </c>
      <c r="BL389" s="125">
        <f t="shared" ref="BL389" si="6607">D389/D405</f>
        <v>4.7764509858372675E-2</v>
      </c>
      <c r="BM389" s="126">
        <f t="shared" ref="BM389" si="6608">E389/E405</f>
        <v>3.4380150155649151E-2</v>
      </c>
      <c r="BN389" s="123">
        <f t="shared" ref="BN389" si="6609">F389/F405</f>
        <v>4.7902621722846442E-2</v>
      </c>
      <c r="BO389" s="124">
        <f t="shared" ref="BO389" si="6610">G389/G405</f>
        <v>2.9712421940256951E-2</v>
      </c>
      <c r="BP389" s="125">
        <f t="shared" ref="BP389" si="6611">H389/H405</f>
        <v>4.9479220377436323E-2</v>
      </c>
      <c r="BQ389" s="126">
        <f t="shared" ref="BQ389" si="6612">I389/I405</f>
        <v>3.7825147201311769E-2</v>
      </c>
      <c r="BR389" s="123">
        <f t="shared" ref="BR389" si="6613">J389/J405</f>
        <v>3.7557115791819903E-2</v>
      </c>
      <c r="BS389" s="124">
        <f t="shared" ref="BS389" si="6614">K389/K405</f>
        <v>6.2114443735375453E-2</v>
      </c>
      <c r="BT389" s="125">
        <f t="shared" ref="BT389" si="6615">L389/L405</f>
        <v>2.7771152076873275E-2</v>
      </c>
      <c r="BU389" s="123">
        <f t="shared" ref="BU389" si="6616">M389/M405</f>
        <v>5.2406514420889817E-2</v>
      </c>
      <c r="BV389" s="127">
        <f t="shared" ref="BV389" si="6617">N389/N405</f>
        <v>3.4534166564554998E-2</v>
      </c>
      <c r="BW389" s="128">
        <f t="shared" ref="BW389" si="6618">O389/O405</f>
        <v>4.6498872569931134E-2</v>
      </c>
      <c r="BX389" s="123">
        <f t="shared" ref="BX389" si="6619">P389/P405</f>
        <v>4.3371636771300445E-2</v>
      </c>
      <c r="BY389" s="124">
        <f t="shared" ref="BY389" si="6620">Q389/Q405</f>
        <v>3.2390264945896391E-2</v>
      </c>
      <c r="BZ389" s="125">
        <f t="shared" ref="BZ389" si="6621">R389/R405</f>
        <v>4.7687541491480419E-2</v>
      </c>
      <c r="CA389" s="126">
        <f t="shared" ref="CA389" si="6622">S389/S405</f>
        <v>3.7181125993441894E-2</v>
      </c>
      <c r="CB389" s="123">
        <f t="shared" ref="CB389" si="6623">T389/T405</f>
        <v>2.6170923201877087E-2</v>
      </c>
      <c r="CC389" s="124">
        <f t="shared" ref="CC389" si="6624">U389/U405</f>
        <v>4.2172917767212541E-2</v>
      </c>
      <c r="CD389" s="125">
        <f t="shared" ref="CD389" si="6625">V389/V405</f>
        <v>2.4394333137731577E-2</v>
      </c>
      <c r="CE389" s="126">
        <f t="shared" ref="CE389" si="6626">W389/W405</f>
        <v>5.751001108572204E-2</v>
      </c>
      <c r="CF389" s="123">
        <f t="shared" ref="CF389" si="6627">X389/X405</f>
        <v>4.1352238502927144E-2</v>
      </c>
      <c r="CG389" s="124">
        <f t="shared" ref="CG389" si="6628">Y389/Y405</f>
        <v>4.166433331466652E-2</v>
      </c>
      <c r="CH389" s="125">
        <f t="shared" ref="CH389" si="6629">Z389/Z405</f>
        <v>4.9239681390296886E-2</v>
      </c>
      <c r="CI389" s="123">
        <f t="shared" ref="CI389" si="6630">AA389/AA405</f>
        <v>4.6381531219268406E-2</v>
      </c>
      <c r="CJ389" s="129">
        <f t="shared" ref="CJ389" si="6631">AB389/AB405</f>
        <v>4.1849068856490833E-2</v>
      </c>
      <c r="CK389" s="130">
        <f t="shared" ref="CK389" si="6632">AC389/AC405</f>
        <v>4.2879401682767215E-2</v>
      </c>
    </row>
    <row r="390" spans="1:89" x14ac:dyDescent="0.25">
      <c r="A390" s="131" t="s">
        <v>25</v>
      </c>
      <c r="B390" s="197">
        <v>2076</v>
      </c>
      <c r="C390" s="181">
        <v>1632</v>
      </c>
      <c r="D390" s="182">
        <v>1214</v>
      </c>
      <c r="E390" s="183">
        <v>816</v>
      </c>
      <c r="F390" s="180">
        <v>1362</v>
      </c>
      <c r="G390" s="184">
        <v>697</v>
      </c>
      <c r="H390" s="182">
        <v>2502</v>
      </c>
      <c r="I390" s="183">
        <v>2230</v>
      </c>
      <c r="J390" s="180">
        <v>364</v>
      </c>
      <c r="K390" s="181">
        <v>441</v>
      </c>
      <c r="L390" s="182">
        <v>816</v>
      </c>
      <c r="M390" s="180">
        <v>1697</v>
      </c>
      <c r="N390" s="185">
        <v>1733</v>
      </c>
      <c r="O390" s="198">
        <v>2333</v>
      </c>
      <c r="P390" s="180">
        <v>1204</v>
      </c>
      <c r="Q390" s="181">
        <v>1026</v>
      </c>
      <c r="R390" s="182">
        <v>1776</v>
      </c>
      <c r="S390" s="183">
        <v>1465</v>
      </c>
      <c r="T390" s="189">
        <v>320</v>
      </c>
      <c r="U390" s="180">
        <v>400</v>
      </c>
      <c r="V390" s="182">
        <v>1001</v>
      </c>
      <c r="W390" s="199">
        <v>2499</v>
      </c>
      <c r="X390" s="180">
        <v>1315</v>
      </c>
      <c r="Y390" s="184">
        <v>702</v>
      </c>
      <c r="Z390" s="182">
        <v>3345</v>
      </c>
      <c r="AA390" s="180">
        <v>2856</v>
      </c>
      <c r="AB390" s="162">
        <f t="shared" si="6381"/>
        <v>19028</v>
      </c>
      <c r="AC390" s="165">
        <f t="shared" si="6412"/>
        <v>18794</v>
      </c>
      <c r="AE390" s="256" t="str">
        <f>$AE$18</f>
        <v>18:00 - 18:59</v>
      </c>
      <c r="AF390" s="120">
        <f t="shared" si="6603"/>
        <v>2057</v>
      </c>
      <c r="AG390" s="181">
        <f t="shared" si="6603"/>
        <v>4190</v>
      </c>
      <c r="AH390" s="182">
        <f t="shared" si="6603"/>
        <v>1655</v>
      </c>
      <c r="AI390" s="183">
        <f t="shared" si="6603"/>
        <v>1533</v>
      </c>
      <c r="AJ390" s="180">
        <f t="shared" si="6603"/>
        <v>1339</v>
      </c>
      <c r="AK390" s="184">
        <f t="shared" si="6603"/>
        <v>2274</v>
      </c>
      <c r="AL390" s="182">
        <f t="shared" si="6603"/>
        <v>3017</v>
      </c>
      <c r="AM390" s="183">
        <f t="shared" si="6603"/>
        <v>4667</v>
      </c>
      <c r="AN390" s="180">
        <f t="shared" si="6603"/>
        <v>1006</v>
      </c>
      <c r="AO390" s="184">
        <f t="shared" si="6603"/>
        <v>297</v>
      </c>
      <c r="AP390" s="182">
        <f t="shared" si="6604"/>
        <v>3514</v>
      </c>
      <c r="AQ390" s="180">
        <f t="shared" si="6604"/>
        <v>1207</v>
      </c>
      <c r="AR390" s="185">
        <f t="shared" si="6604"/>
        <v>4482</v>
      </c>
      <c r="AS390" s="186">
        <f t="shared" si="6604"/>
        <v>2801</v>
      </c>
      <c r="AT390" s="180">
        <f t="shared" si="6604"/>
        <v>2512</v>
      </c>
      <c r="AU390" s="184">
        <f t="shared" si="6604"/>
        <v>2275</v>
      </c>
      <c r="AV390" s="182">
        <f t="shared" si="6604"/>
        <v>2412</v>
      </c>
      <c r="AW390" s="183">
        <f t="shared" si="6604"/>
        <v>3583</v>
      </c>
      <c r="AX390" s="180">
        <f t="shared" si="6604"/>
        <v>1661</v>
      </c>
      <c r="AY390" s="184">
        <f t="shared" si="6604"/>
        <v>371</v>
      </c>
      <c r="AZ390" s="182">
        <f t="shared" si="6605"/>
        <v>3681</v>
      </c>
      <c r="BA390" s="183">
        <f t="shared" si="6605"/>
        <v>2674</v>
      </c>
      <c r="BB390" s="180">
        <f t="shared" si="6605"/>
        <v>2884</v>
      </c>
      <c r="BC390" s="184">
        <f t="shared" si="6605"/>
        <v>1094</v>
      </c>
      <c r="BD390" s="182">
        <f t="shared" si="6605"/>
        <v>3986</v>
      </c>
      <c r="BE390" s="180">
        <f t="shared" si="6605"/>
        <v>6070</v>
      </c>
      <c r="BF390" s="164">
        <f>SUM(AF390,AH390,AJ390,AL390,AN390,AP390,AR390,AT390,AV390,AX390,AZ390,BB390,BD390)</f>
        <v>34206</v>
      </c>
      <c r="BG390" s="165">
        <f>SUM(AG390,AI390,AK390,AM390,AO390,AQ390,AS390,AU390,AW390,AY390,BA390,BC390,BE390)</f>
        <v>33036</v>
      </c>
      <c r="BI390" s="131" t="s">
        <v>25</v>
      </c>
      <c r="BJ390" s="123">
        <f>B390/B405</f>
        <v>4.6449187810444353E-2</v>
      </c>
      <c r="BK390" s="124">
        <f t="shared" ref="BK390" si="6633">C390/C405</f>
        <v>3.9125431530494824E-2</v>
      </c>
      <c r="BL390" s="125">
        <f t="shared" ref="BL390" si="6634">D390/D405</f>
        <v>4.8161225056531913E-2</v>
      </c>
      <c r="BM390" s="126">
        <f t="shared" ref="BM390" si="6635">E390/E405</f>
        <v>3.7355795641823841E-2</v>
      </c>
      <c r="BN390" s="123">
        <f t="shared" ref="BN390" si="6636">F390/F405</f>
        <v>5.1011235955056182E-2</v>
      </c>
      <c r="BO390" s="124">
        <f t="shared" ref="BO390" si="6637">G390/G405</f>
        <v>2.7723638677856887E-2</v>
      </c>
      <c r="BP390" s="125">
        <f t="shared" ref="BP390" si="6638">H390/H405</f>
        <v>5.1603588738785192E-2</v>
      </c>
      <c r="BQ390" s="126">
        <f t="shared" ref="BQ390" si="6639">I390/I405</f>
        <v>4.1551762689125735E-2</v>
      </c>
      <c r="BR390" s="123">
        <f t="shared" ref="BR390" si="6640">J390/J405</f>
        <v>4.0566142873063635E-2</v>
      </c>
      <c r="BS390" s="124">
        <f t="shared" ref="BS390" si="6641">K390/K405</f>
        <v>4.6904913848117423E-2</v>
      </c>
      <c r="BT390" s="125">
        <f t="shared" ref="BT390" si="6642">L390/L405</f>
        <v>2.7805227110096434E-2</v>
      </c>
      <c r="BU390" s="123">
        <f t="shared" ref="BU390" si="6643">M390/M405</f>
        <v>5.1466351257089135E-2</v>
      </c>
      <c r="BV390" s="127">
        <f t="shared" ref="BV390" si="6644">N390/N405</f>
        <v>3.5391904586856184E-2</v>
      </c>
      <c r="BW390" s="128">
        <f t="shared" ref="BW390" si="6645">O390/O405</f>
        <v>4.7392691002904913E-2</v>
      </c>
      <c r="BX390" s="123">
        <f t="shared" ref="BX390" si="6646">P390/P405</f>
        <v>4.2180493273542598E-2</v>
      </c>
      <c r="BY390" s="124">
        <f t="shared" ref="BY390" si="6647">Q390/Q405</f>
        <v>3.6883919905094008E-2</v>
      </c>
      <c r="BZ390" s="125">
        <f t="shared" ref="BZ390" si="6648">R390/R405</f>
        <v>4.9125912812569152E-2</v>
      </c>
      <c r="CA390" s="126">
        <f t="shared" ref="CA390" si="6649">S390/S405</f>
        <v>4.0710276218529427E-2</v>
      </c>
      <c r="CB390" s="123">
        <f t="shared" ref="CB390" si="6650">T390/T405</f>
        <v>2.8878260084829889E-2</v>
      </c>
      <c r="CC390" s="124">
        <f t="shared" ref="CC390" si="6651">U390/U405</f>
        <v>3.5217467864060575E-2</v>
      </c>
      <c r="CD390" s="125">
        <f t="shared" ref="CD390" si="6652">V390/V405</f>
        <v>2.7971050940285579E-2</v>
      </c>
      <c r="CE390" s="126">
        <f t="shared" ref="CE390" si="6653">W390/W405</f>
        <v>5.6537182416687405E-2</v>
      </c>
      <c r="CF390" s="123">
        <f t="shared" ref="CF390" si="6654">X390/X405</f>
        <v>4.4499340123853676E-2</v>
      </c>
      <c r="CG390" s="124">
        <f t="shared" ref="CG390" si="6655">Y390/Y405</f>
        <v>3.9312314498515986E-2</v>
      </c>
      <c r="CH390" s="125">
        <f t="shared" ref="CH390" si="6656">Z390/Z405</f>
        <v>5.504904219603713E-2</v>
      </c>
      <c r="CI390" s="123">
        <f t="shared" ref="CI390" si="6657">AA390/AA405</f>
        <v>4.6042979896500025E-2</v>
      </c>
      <c r="CJ390" s="129">
        <f t="shared" ref="CJ390" si="6658">AB390/AB405</f>
        <v>4.3817976239548098E-2</v>
      </c>
      <c r="CK390" s="130">
        <f t="shared" ref="CK390" si="6659">AC390/AC405</f>
        <v>4.3382616022067562E-2</v>
      </c>
    </row>
    <row r="391" spans="1:89" ht="13.8" thickBot="1" x14ac:dyDescent="0.3">
      <c r="A391" s="139" t="s">
        <v>26</v>
      </c>
      <c r="B391" s="194">
        <v>2030</v>
      </c>
      <c r="C391" s="188">
        <v>1571</v>
      </c>
      <c r="D391" s="189">
        <v>1081</v>
      </c>
      <c r="E391" s="190">
        <v>781</v>
      </c>
      <c r="F391" s="187">
        <v>1189</v>
      </c>
      <c r="G391" s="191">
        <v>748</v>
      </c>
      <c r="H391" s="189">
        <v>2494</v>
      </c>
      <c r="I391" s="190">
        <v>2112</v>
      </c>
      <c r="J391" s="187">
        <v>349</v>
      </c>
      <c r="K391" s="188">
        <v>465</v>
      </c>
      <c r="L391" s="189">
        <v>935</v>
      </c>
      <c r="M391" s="187">
        <v>1623</v>
      </c>
      <c r="N391" s="192">
        <v>1858</v>
      </c>
      <c r="O391" s="195">
        <v>2265</v>
      </c>
      <c r="P391" s="187">
        <v>1131</v>
      </c>
      <c r="Q391" s="188">
        <v>1084</v>
      </c>
      <c r="R391" s="189">
        <v>1729</v>
      </c>
      <c r="S391" s="190">
        <v>1357</v>
      </c>
      <c r="T391" s="187">
        <v>309</v>
      </c>
      <c r="U391" s="191">
        <v>409</v>
      </c>
      <c r="V391" s="189">
        <v>1087</v>
      </c>
      <c r="W391" s="196">
        <v>2273</v>
      </c>
      <c r="X391" s="187">
        <v>1229</v>
      </c>
      <c r="Y391" s="191">
        <v>674</v>
      </c>
      <c r="Z391" s="189">
        <v>2768</v>
      </c>
      <c r="AA391" s="187">
        <v>2772</v>
      </c>
      <c r="AB391" s="162">
        <f t="shared" si="6381"/>
        <v>18189</v>
      </c>
      <c r="AC391" s="165">
        <f t="shared" si="6412"/>
        <v>18134</v>
      </c>
      <c r="AE391" s="254"/>
      <c r="AF391" s="120"/>
      <c r="AG391" s="188"/>
      <c r="AH391" s="189"/>
      <c r="AI391" s="190"/>
      <c r="AJ391" s="187"/>
      <c r="AK391" s="191"/>
      <c r="AL391" s="189"/>
      <c r="AM391" s="190"/>
      <c r="AN391" s="187"/>
      <c r="AO391" s="191"/>
      <c r="AP391" s="189"/>
      <c r="AQ391" s="187"/>
      <c r="AR391" s="192"/>
      <c r="AS391" s="193"/>
      <c r="AT391" s="187"/>
      <c r="AU391" s="191"/>
      <c r="AV391" s="189"/>
      <c r="AW391" s="190"/>
      <c r="AX391" s="187"/>
      <c r="AY391" s="191"/>
      <c r="AZ391" s="189"/>
      <c r="BA391" s="190"/>
      <c r="BB391" s="187"/>
      <c r="BC391" s="191"/>
      <c r="BD391" s="189"/>
      <c r="BE391" s="187"/>
      <c r="BF391" s="164"/>
      <c r="BG391" s="165"/>
      <c r="BI391" s="139" t="s">
        <v>26</v>
      </c>
      <c r="BJ391" s="123">
        <f>B391/B405</f>
        <v>4.541996688593547E-2</v>
      </c>
      <c r="BK391" s="124">
        <f t="shared" ref="BK391" si="6660">C391/C405</f>
        <v>3.7663022631377059E-2</v>
      </c>
      <c r="BL391" s="125">
        <f t="shared" ref="BL391" si="6661">D391/D405</f>
        <v>4.2884912921014005E-2</v>
      </c>
      <c r="BM391" s="126">
        <f t="shared" ref="BM391" si="6662">E391/E405</f>
        <v>3.5753524995422087E-2</v>
      </c>
      <c r="BN391" s="123">
        <f t="shared" ref="BN391" si="6663">F391/F405</f>
        <v>4.4531835205992507E-2</v>
      </c>
      <c r="BO391" s="124">
        <f t="shared" ref="BO391" si="6664">G391/G405</f>
        <v>2.9752197605504953E-2</v>
      </c>
      <c r="BP391" s="125">
        <f t="shared" ref="BP391" si="6665">H391/H405</f>
        <v>5.1438589254408577E-2</v>
      </c>
      <c r="BQ391" s="126">
        <f t="shared" ref="BQ391" si="6666">I391/I405</f>
        <v>3.9353059551315496E-2</v>
      </c>
      <c r="BR391" s="123">
        <f t="shared" ref="BR391" si="6667">J391/J405</f>
        <v>3.8894461161261565E-2</v>
      </c>
      <c r="BS391" s="124">
        <f t="shared" ref="BS391" si="6668">K391/K405</f>
        <v>4.9457562220804087E-2</v>
      </c>
      <c r="BT391" s="125">
        <f t="shared" ref="BT391" si="6669">L391/L405</f>
        <v>3.1860156063652161E-2</v>
      </c>
      <c r="BU391" s="123">
        <f t="shared" ref="BU391" si="6670">M391/M405</f>
        <v>4.9222090801564915E-2</v>
      </c>
      <c r="BV391" s="127">
        <f t="shared" ref="BV391" si="6671">N391/N405</f>
        <v>3.7944696319895437E-2</v>
      </c>
      <c r="BW391" s="128">
        <f t="shared" ref="BW391" si="6672">O391/O405</f>
        <v>4.6011335242854529E-2</v>
      </c>
      <c r="BX391" s="123">
        <f t="shared" ref="BX391" si="6673">P391/P405</f>
        <v>3.962303811659193E-2</v>
      </c>
      <c r="BY391" s="124">
        <f t="shared" ref="BY391" si="6674">Q391/Q405</f>
        <v>3.8968975806161703E-2</v>
      </c>
      <c r="BZ391" s="125">
        <f t="shared" ref="BZ391" si="6675">R391/R405</f>
        <v>4.782584642620049E-2</v>
      </c>
      <c r="CA391" s="126">
        <f t="shared" ref="CA391" si="6676">S391/S405</f>
        <v>3.770910909798255E-2</v>
      </c>
      <c r="CB391" s="123">
        <f t="shared" ref="CB391" si="6677">T391/T405</f>
        <v>2.7885569894413861E-2</v>
      </c>
      <c r="CC391" s="124">
        <f t="shared" ref="CC391" si="6678">U391/U405</f>
        <v>3.6009860891001937E-2</v>
      </c>
      <c r="CD391" s="125">
        <f t="shared" ref="CD391" si="6679">V391/V405</f>
        <v>3.0374158213876547E-2</v>
      </c>
      <c r="CE391" s="126">
        <f t="shared" ref="CE391" si="6680">W391/W405</f>
        <v>5.142417592362164E-2</v>
      </c>
      <c r="CF391" s="123">
        <f t="shared" ref="CF391" si="6681">X391/X405</f>
        <v>4.158911711955602E-2</v>
      </c>
      <c r="CG391" s="124">
        <f t="shared" ref="CG391" si="6682">Y391/Y405</f>
        <v>3.7744301954415638E-2</v>
      </c>
      <c r="CH391" s="125">
        <f t="shared" ref="CH391" si="6683">Z391/Z405</f>
        <v>4.5553288131130278E-2</v>
      </c>
      <c r="CI391" s="123">
        <f t="shared" ref="CI391" si="6684">AA391/AA405</f>
        <v>4.4688774605426494E-2</v>
      </c>
      <c r="CJ391" s="129">
        <f t="shared" ref="CJ391" si="6685">AB391/AB405</f>
        <v>4.1885913906934011E-2</v>
      </c>
      <c r="CK391" s="130">
        <f t="shared" ref="CK391" si="6686">AC391/AC405</f>
        <v>4.1859123068222474E-2</v>
      </c>
    </row>
    <row r="392" spans="1:89" ht="14.4" thickTop="1" thickBot="1" x14ac:dyDescent="0.3">
      <c r="A392" s="131" t="s">
        <v>27</v>
      </c>
      <c r="B392" s="197">
        <v>1723</v>
      </c>
      <c r="C392" s="181">
        <v>1806</v>
      </c>
      <c r="D392" s="182">
        <v>891</v>
      </c>
      <c r="E392" s="183">
        <v>865</v>
      </c>
      <c r="F392" s="180">
        <v>979</v>
      </c>
      <c r="G392" s="184">
        <v>936</v>
      </c>
      <c r="H392" s="182">
        <v>2109</v>
      </c>
      <c r="I392" s="183">
        <v>2523</v>
      </c>
      <c r="J392" s="180">
        <v>394</v>
      </c>
      <c r="K392" s="181">
        <v>367</v>
      </c>
      <c r="L392" s="182">
        <v>1271</v>
      </c>
      <c r="M392" s="180">
        <v>1275</v>
      </c>
      <c r="N392" s="185">
        <v>1869</v>
      </c>
      <c r="O392" s="198">
        <v>1906</v>
      </c>
      <c r="P392" s="180">
        <v>1278</v>
      </c>
      <c r="Q392" s="181">
        <v>1012</v>
      </c>
      <c r="R392" s="182">
        <v>1496</v>
      </c>
      <c r="S392" s="183">
        <v>1394</v>
      </c>
      <c r="T392" s="180">
        <v>416</v>
      </c>
      <c r="U392" s="184">
        <v>357</v>
      </c>
      <c r="V392" s="182">
        <v>1414</v>
      </c>
      <c r="W392" s="199">
        <v>1939</v>
      </c>
      <c r="X392" s="180">
        <v>1246</v>
      </c>
      <c r="Y392" s="184">
        <v>542</v>
      </c>
      <c r="Z392" s="182">
        <v>3041</v>
      </c>
      <c r="AA392" s="180">
        <v>3070</v>
      </c>
      <c r="AB392" s="162">
        <f t="shared" si="6381"/>
        <v>18127</v>
      </c>
      <c r="AC392" s="165">
        <f t="shared" si="6412"/>
        <v>17992</v>
      </c>
      <c r="AE392" s="251" t="s">
        <v>13</v>
      </c>
      <c r="AF392" s="14">
        <f t="shared" ref="AF392:BG392" si="6687">SUM(AF389:AF391)</f>
        <v>4174</v>
      </c>
      <c r="AG392" s="1">
        <f t="shared" si="6687"/>
        <v>8991</v>
      </c>
      <c r="AH392" s="14">
        <f t="shared" si="6687"/>
        <v>3644</v>
      </c>
      <c r="AI392" s="1">
        <f t="shared" si="6687"/>
        <v>3336</v>
      </c>
      <c r="AJ392" s="14">
        <f t="shared" si="6687"/>
        <v>3011</v>
      </c>
      <c r="AK392" s="1">
        <f t="shared" si="6687"/>
        <v>5136</v>
      </c>
      <c r="AL392" s="14">
        <f t="shared" si="6687"/>
        <v>6052</v>
      </c>
      <c r="AM392" s="1">
        <f t="shared" si="6687"/>
        <v>9994</v>
      </c>
      <c r="AN392" s="14">
        <f t="shared" si="6687"/>
        <v>2378</v>
      </c>
      <c r="AO392" s="1">
        <f t="shared" si="6687"/>
        <v>686</v>
      </c>
      <c r="AP392" s="14">
        <f t="shared" si="6687"/>
        <v>7278</v>
      </c>
      <c r="AQ392" s="1">
        <f t="shared" si="6687"/>
        <v>2453</v>
      </c>
      <c r="AR392" s="14">
        <f t="shared" si="6687"/>
        <v>9205</v>
      </c>
      <c r="AS392" s="1">
        <f t="shared" si="6687"/>
        <v>5780</v>
      </c>
      <c r="AT392" s="14">
        <f t="shared" si="6687"/>
        <v>4848</v>
      </c>
      <c r="AU392" s="1">
        <f t="shared" si="6687"/>
        <v>4160</v>
      </c>
      <c r="AV392" s="14">
        <f t="shared" si="6687"/>
        <v>4926</v>
      </c>
      <c r="AW392" s="1">
        <f t="shared" si="6687"/>
        <v>6691</v>
      </c>
      <c r="AX392" s="14">
        <f t="shared" si="6687"/>
        <v>3264</v>
      </c>
      <c r="AY392" s="1">
        <f t="shared" si="6687"/>
        <v>726</v>
      </c>
      <c r="AZ392" s="14">
        <f t="shared" si="6687"/>
        <v>7567</v>
      </c>
      <c r="BA392" s="1">
        <f t="shared" si="6687"/>
        <v>5030</v>
      </c>
      <c r="BB392" s="14">
        <f t="shared" si="6687"/>
        <v>5673</v>
      </c>
      <c r="BC392" s="1">
        <f t="shared" si="6687"/>
        <v>1942</v>
      </c>
      <c r="BD392" s="14">
        <f t="shared" si="6687"/>
        <v>8151</v>
      </c>
      <c r="BE392" s="1">
        <f t="shared" si="6687"/>
        <v>11130</v>
      </c>
      <c r="BF392" s="166">
        <f t="shared" si="6687"/>
        <v>70171</v>
      </c>
      <c r="BG392" s="167">
        <f t="shared" si="6687"/>
        <v>66055</v>
      </c>
      <c r="BI392" s="131" t="s">
        <v>27</v>
      </c>
      <c r="BJ392" s="123">
        <f>B392/B405</f>
        <v>3.855103593323489E-2</v>
      </c>
      <c r="BK392" s="124">
        <f t="shared" ref="BK392" si="6688">C392/C405</f>
        <v>4.3296892980437283E-2</v>
      </c>
      <c r="BL392" s="125">
        <f t="shared" ref="BL392" si="6689">D392/D405</f>
        <v>3.5347324155988416E-2</v>
      </c>
      <c r="BM392" s="126">
        <f t="shared" ref="BM392" si="6690">E392/E405</f>
        <v>3.9598974546786306E-2</v>
      </c>
      <c r="BN392" s="123">
        <f t="shared" ref="BN392" si="6691">F392/F405</f>
        <v>3.6666666666666667E-2</v>
      </c>
      <c r="BO392" s="124">
        <f t="shared" ref="BO392" si="6692">G392/G405</f>
        <v>3.7230022672129194E-2</v>
      </c>
      <c r="BP392" s="125">
        <f t="shared" ref="BP392" si="6693">H392/H405</f>
        <v>4.349798906878416E-2</v>
      </c>
      <c r="BQ392" s="126">
        <f t="shared" ref="BQ392" si="6694">I392/I405</f>
        <v>4.7011254378773196E-2</v>
      </c>
      <c r="BR392" s="123">
        <f t="shared" ref="BR392" si="6695">J392/J405</f>
        <v>4.3909506296667782E-2</v>
      </c>
      <c r="BS392" s="124">
        <f t="shared" ref="BS392" si="6696">K392/K405</f>
        <v>3.9034248032333546E-2</v>
      </c>
      <c r="BT392" s="125">
        <f t="shared" ref="BT392" si="6697">L392/L405</f>
        <v>4.3309367226633047E-2</v>
      </c>
      <c r="BU392" s="123">
        <f t="shared" ref="BU392" si="6698">M392/M405</f>
        <v>3.8668001091802386E-2</v>
      </c>
      <c r="BV392" s="127">
        <f t="shared" ref="BV392" si="6699">N392/N405</f>
        <v>3.8169341992402891E-2</v>
      </c>
      <c r="BW392" s="128">
        <f t="shared" ref="BW392" si="6700">O392/O405</f>
        <v>3.8718589392000326E-2</v>
      </c>
      <c r="BX392" s="123">
        <f t="shared" ref="BX392" si="6701">P392/P405</f>
        <v>4.477298206278027E-2</v>
      </c>
      <c r="BY392" s="124">
        <f t="shared" ref="BY392" si="6702">Q392/Q405</f>
        <v>3.6380630549663874E-2</v>
      </c>
      <c r="BZ392" s="125">
        <f t="shared" ref="BZ392" si="6703">R392/R405</f>
        <v>4.138083646824519E-2</v>
      </c>
      <c r="CA392" s="126">
        <f t="shared" ref="CA392" si="6704">S392/S405</f>
        <v>3.8737286722614353E-2</v>
      </c>
      <c r="CB392" s="123">
        <f t="shared" ref="CB392" si="6705">T392/T405</f>
        <v>3.7541738110278854E-2</v>
      </c>
      <c r="CC392" s="124">
        <f t="shared" ref="CC392" si="6706">U392/U405</f>
        <v>3.1431590068674062E-2</v>
      </c>
      <c r="CD392" s="125">
        <f t="shared" ref="CD392" si="6707">V392/V405</f>
        <v>3.9511554475088723E-2</v>
      </c>
      <c r="CE392" s="126">
        <f t="shared" ref="CE392" si="6708">W392/W405</f>
        <v>4.3867785796701433E-2</v>
      </c>
      <c r="CF392" s="123">
        <f t="shared" ref="CF392" si="6709">X392/X405</f>
        <v>4.2164393759940445E-2</v>
      </c>
      <c r="CG392" s="124">
        <f t="shared" ref="CG392" si="6710">Y392/Y405</f>
        <v>3.0352242817942545E-2</v>
      </c>
      <c r="CH392" s="125">
        <f t="shared" ref="CH392" si="6711">Z392/Z405</f>
        <v>5.0046079915739582E-2</v>
      </c>
      <c r="CI392" s="123">
        <f t="shared" ref="CI392" si="6712">AA392/AA405</f>
        <v>4.9492979090425444E-2</v>
      </c>
      <c r="CJ392" s="129">
        <f t="shared" ref="CJ392" si="6713">AB392/AB405</f>
        <v>4.17431393364667E-2</v>
      </c>
      <c r="CK392" s="130">
        <f t="shared" ref="CK392" si="6714">AC392/AC405</f>
        <v>4.1531341250880045E-2</v>
      </c>
    </row>
    <row r="393" spans="1:89" ht="13.8" thickTop="1" x14ac:dyDescent="0.25">
      <c r="A393" s="139" t="s">
        <v>28</v>
      </c>
      <c r="B393" s="194">
        <v>1750</v>
      </c>
      <c r="C393" s="188">
        <v>2289</v>
      </c>
      <c r="D393" s="189">
        <v>989</v>
      </c>
      <c r="E393" s="190">
        <v>1000</v>
      </c>
      <c r="F393" s="187">
        <v>1066</v>
      </c>
      <c r="G393" s="191">
        <v>1266</v>
      </c>
      <c r="H393" s="189">
        <v>2392</v>
      </c>
      <c r="I393" s="190">
        <v>3256</v>
      </c>
      <c r="J393" s="187">
        <v>592</v>
      </c>
      <c r="K393" s="188">
        <v>343</v>
      </c>
      <c r="L393" s="189">
        <v>1983</v>
      </c>
      <c r="M393" s="187">
        <v>1218</v>
      </c>
      <c r="N393" s="192">
        <v>2693</v>
      </c>
      <c r="O393" s="195">
        <v>1883</v>
      </c>
      <c r="P393" s="187">
        <v>1474</v>
      </c>
      <c r="Q393" s="188">
        <v>1156</v>
      </c>
      <c r="R393" s="189">
        <v>1621</v>
      </c>
      <c r="S393" s="190">
        <v>1958</v>
      </c>
      <c r="T393" s="187">
        <v>622</v>
      </c>
      <c r="U393" s="191">
        <v>319</v>
      </c>
      <c r="V393" s="189">
        <v>2052</v>
      </c>
      <c r="W393" s="196">
        <v>1798</v>
      </c>
      <c r="X393" s="187">
        <v>1572</v>
      </c>
      <c r="Y393" s="191">
        <v>548</v>
      </c>
      <c r="Z393" s="189">
        <v>2975</v>
      </c>
      <c r="AA393" s="187">
        <v>3329</v>
      </c>
      <c r="AB393" s="162">
        <f t="shared" si="6381"/>
        <v>21781</v>
      </c>
      <c r="AC393" s="165">
        <f t="shared" si="6412"/>
        <v>20363</v>
      </c>
      <c r="BI393" s="139" t="s">
        <v>28</v>
      </c>
      <c r="BJ393" s="123">
        <f>B393/B405</f>
        <v>3.915514386718575E-2</v>
      </c>
      <c r="BK393" s="124">
        <f t="shared" ref="BK393" si="6715">C393/C405</f>
        <v>5.4876294591484465E-2</v>
      </c>
      <c r="BL393" s="125">
        <f t="shared" ref="BL393" si="6716">D393/D405</f>
        <v>3.9235133097948981E-2</v>
      </c>
      <c r="BM393" s="126">
        <f t="shared" ref="BM393" si="6717">E393/E405</f>
        <v>4.5779161325764511E-2</v>
      </c>
      <c r="BN393" s="123">
        <f t="shared" ref="BN393" si="6718">F393/F405</f>
        <v>3.9925093632958798E-2</v>
      </c>
      <c r="BO393" s="124">
        <f t="shared" ref="BO393" si="6719">G393/G405</f>
        <v>5.0355992203969614E-2</v>
      </c>
      <c r="BP393" s="125">
        <f t="shared" ref="BP393" si="6720">H393/H405</f>
        <v>4.9334845828606783E-2</v>
      </c>
      <c r="BQ393" s="126">
        <f t="shared" ref="BQ393" si="6721">I393/I405</f>
        <v>6.0669300141611392E-2</v>
      </c>
      <c r="BR393" s="123">
        <f t="shared" ref="BR393" si="6722">J393/J405</f>
        <v>6.5975704892455148E-2</v>
      </c>
      <c r="BS393" s="124">
        <f t="shared" ref="BS393" si="6723">K393/K405</f>
        <v>3.6481599659646882E-2</v>
      </c>
      <c r="BT393" s="125">
        <f t="shared" ref="BT393" si="6724">L393/L405</f>
        <v>6.7570790881521112E-2</v>
      </c>
      <c r="BU393" s="123">
        <f t="shared" ref="BU393" si="6725">M393/M405</f>
        <v>3.6939313984168866E-2</v>
      </c>
      <c r="BV393" s="127">
        <f t="shared" ref="BV393" si="6726">N393/N405</f>
        <v>5.4997345096597643E-2</v>
      </c>
      <c r="BW393" s="128">
        <f t="shared" ref="BW393" si="6727">O393/O405</f>
        <v>3.825136612021858E-2</v>
      </c>
      <c r="BX393" s="123">
        <f t="shared" ref="BX393" si="6728">P393/P405</f>
        <v>5.163957399103139E-2</v>
      </c>
      <c r="BY393" s="124">
        <f t="shared" ref="BY393" si="6729">Q393/Q405</f>
        <v>4.1557321062659525E-2</v>
      </c>
      <c r="BZ393" s="125">
        <f t="shared" ref="BZ393" si="6730">R393/R405</f>
        <v>4.4838459836246958E-2</v>
      </c>
      <c r="CA393" s="126">
        <f t="shared" ref="CA393" si="6731">S393/S405</f>
        <v>5.441004835213694E-2</v>
      </c>
      <c r="CB393" s="123">
        <f t="shared" ref="CB393" si="6732">T393/T405</f>
        <v>5.6132118039888095E-2</v>
      </c>
      <c r="CC393" s="124">
        <f t="shared" ref="CC393" si="6733">U393/U405</f>
        <v>2.8085930621588307E-2</v>
      </c>
      <c r="CD393" s="125">
        <f t="shared" ref="CD393" si="6734">V393/V405</f>
        <v>5.7339257272193814E-2</v>
      </c>
      <c r="CE393" s="126">
        <f t="shared" ref="CE393" si="6735">W393/W405</f>
        <v>4.0677812719169253E-2</v>
      </c>
      <c r="CF393" s="123">
        <f t="shared" ref="CF393" si="6736">X393/X405</f>
        <v>5.3196169334371088E-2</v>
      </c>
      <c r="CG393" s="124">
        <f t="shared" ref="CG393" si="6737">Y393/Y405</f>
        <v>3.0688245505964048E-2</v>
      </c>
      <c r="CH393" s="125">
        <f t="shared" ref="CH393" si="6738">Z393/Z405</f>
        <v>4.8959910473306563E-2</v>
      </c>
      <c r="CI393" s="123">
        <f t="shared" ref="CI393" si="6739">AA393/AA405</f>
        <v>5.3668445404568832E-2</v>
      </c>
      <c r="CJ393" s="129">
        <f t="shared" ref="CJ393" si="6740">AB393/AB405</f>
        <v>5.0157627731427214E-2</v>
      </c>
      <c r="CK393" s="130">
        <f t="shared" ref="CK393" si="6741">AC393/AC405</f>
        <v>4.700437427143566E-2</v>
      </c>
    </row>
    <row r="394" spans="1:89" x14ac:dyDescent="0.25">
      <c r="A394" s="131" t="s">
        <v>29</v>
      </c>
      <c r="B394" s="197">
        <v>2017</v>
      </c>
      <c r="C394" s="181">
        <v>2809</v>
      </c>
      <c r="D394" s="182">
        <v>1543</v>
      </c>
      <c r="E394" s="183">
        <v>1251</v>
      </c>
      <c r="F394" s="180">
        <v>1462</v>
      </c>
      <c r="G394" s="184">
        <v>1907</v>
      </c>
      <c r="H394" s="182">
        <v>2524</v>
      </c>
      <c r="I394" s="183">
        <v>4035</v>
      </c>
      <c r="J394" s="180">
        <v>948</v>
      </c>
      <c r="K394" s="181">
        <v>341</v>
      </c>
      <c r="L394" s="182">
        <v>2593</v>
      </c>
      <c r="M394" s="180">
        <v>1117</v>
      </c>
      <c r="N394" s="185">
        <v>3501</v>
      </c>
      <c r="O394" s="198">
        <v>2316</v>
      </c>
      <c r="P394" s="180">
        <v>1894</v>
      </c>
      <c r="Q394" s="181">
        <v>1398</v>
      </c>
      <c r="R394" s="182">
        <v>2052</v>
      </c>
      <c r="S394" s="183">
        <v>2587</v>
      </c>
      <c r="T394" s="180">
        <v>1330</v>
      </c>
      <c r="U394" s="184">
        <v>336</v>
      </c>
      <c r="V394" s="182">
        <v>3140</v>
      </c>
      <c r="W394" s="199">
        <v>2066</v>
      </c>
      <c r="X394" s="180">
        <v>2264</v>
      </c>
      <c r="Y394" s="184">
        <v>654</v>
      </c>
      <c r="Z394" s="182">
        <v>3634</v>
      </c>
      <c r="AA394" s="180">
        <v>4362</v>
      </c>
      <c r="AB394" s="162">
        <f t="shared" si="6381"/>
        <v>28902</v>
      </c>
      <c r="AC394" s="165">
        <f t="shared" si="6412"/>
        <v>25179</v>
      </c>
      <c r="BI394" s="131" t="s">
        <v>29</v>
      </c>
      <c r="BJ394" s="123">
        <f>B394/B405</f>
        <v>4.5129100102922093E-2</v>
      </c>
      <c r="BK394" s="124">
        <f t="shared" ref="BK394" si="6742">C394/C405</f>
        <v>6.7342731108553891E-2</v>
      </c>
      <c r="BL394" s="125">
        <f t="shared" ref="BL394" si="6743">D394/D405</f>
        <v>6.1213155075970964E-2</v>
      </c>
      <c r="BM394" s="126">
        <f t="shared" ref="BM394" si="6744">E394/E405</f>
        <v>5.7269730818531407E-2</v>
      </c>
      <c r="BN394" s="123">
        <f t="shared" ref="BN394" si="6745">F394/F405</f>
        <v>5.4756554307116102E-2</v>
      </c>
      <c r="BO394" s="124">
        <f t="shared" ref="BO394" si="6746">G394/G405</f>
        <v>7.5852193627938422E-2</v>
      </c>
      <c r="BP394" s="125">
        <f t="shared" ref="BP394" si="6747">H394/H405</f>
        <v>5.2057337320820872E-2</v>
      </c>
      <c r="BQ394" s="126">
        <f t="shared" ref="BQ394" si="6748">I394/I405</f>
        <v>7.5184467466646795E-2</v>
      </c>
      <c r="BR394" s="123">
        <f t="shared" ref="BR394" si="6749">J394/J405</f>
        <v>0.10565028418589101</v>
      </c>
      <c r="BS394" s="124">
        <f t="shared" ref="BS394" si="6750">K394/K405</f>
        <v>3.6268878961922997E-2</v>
      </c>
      <c r="BT394" s="125">
        <f t="shared" ref="BT394" si="6751">L394/L405</f>
        <v>8.8356561147647117E-2</v>
      </c>
      <c r="BU394" s="123">
        <f t="shared" ref="BU394" si="6752">M394/M405</f>
        <v>3.3876201740818249E-2</v>
      </c>
      <c r="BV394" s="127">
        <f t="shared" ref="BV394" si="6753">N394/N405</f>
        <v>7.149859085896336E-2</v>
      </c>
      <c r="BW394" s="128">
        <f t="shared" ref="BW394" si="6754">O394/O405</f>
        <v>4.7047352062892317E-2</v>
      </c>
      <c r="BX394" s="123">
        <f t="shared" ref="BX394" si="6755">P394/P405</f>
        <v>6.6353699551569501E-2</v>
      </c>
      <c r="BY394" s="124">
        <f t="shared" ref="BY394" si="6756">Q394/Q405</f>
        <v>5.0257037063666105E-2</v>
      </c>
      <c r="BZ394" s="125">
        <f t="shared" ref="BZ394" si="6757">R394/R405</f>
        <v>5.6760345209117061E-2</v>
      </c>
      <c r="CA394" s="126">
        <f t="shared" ref="CA394" si="6758">S394/S405</f>
        <v>7.188906797087756E-2</v>
      </c>
      <c r="CB394" s="123">
        <f t="shared" ref="CB394" si="6759">T394/T405</f>
        <v>0.12002526847757422</v>
      </c>
      <c r="CC394" s="124">
        <f t="shared" ref="CC394" si="6760">U394/U405</f>
        <v>2.9582673005810883E-2</v>
      </c>
      <c r="CD394" s="125">
        <f t="shared" ref="CD394" si="6761">V394/V405</f>
        <v>8.7741358593902807E-2</v>
      </c>
      <c r="CE394" s="126">
        <f t="shared" ref="CE394" si="6762">W394/W405</f>
        <v>4.6741023958733967E-2</v>
      </c>
      <c r="CF394" s="123">
        <f t="shared" ref="CF394" si="6763">X394/X405</f>
        <v>7.6613312578254544E-2</v>
      </c>
      <c r="CG394" s="124">
        <f t="shared" ref="CG394" si="6764">Y394/Y405</f>
        <v>3.6624292994343957E-2</v>
      </c>
      <c r="CH394" s="125">
        <f t="shared" ref="CH394" si="6765">Z394/Z405</f>
        <v>5.9805147784872621E-2</v>
      </c>
      <c r="CI394" s="123">
        <f t="shared" ref="CI394" si="6766">AA394/AA405</f>
        <v>7.0321946186461176E-2</v>
      </c>
      <c r="CJ394" s="129">
        <f t="shared" ref="CJ394" si="6767">AB394/AB405</f>
        <v>6.6555977994293622E-2</v>
      </c>
      <c r="CK394" s="130">
        <f t="shared" ref="CK394" si="6768">AC394/AC405</f>
        <v>5.8121256189190125E-2</v>
      </c>
    </row>
    <row r="395" spans="1:89" x14ac:dyDescent="0.25">
      <c r="A395" s="139" t="s">
        <v>30</v>
      </c>
      <c r="B395" s="280">
        <v>2117</v>
      </c>
      <c r="C395" s="267">
        <v>4801</v>
      </c>
      <c r="D395" s="268">
        <v>1989</v>
      </c>
      <c r="E395" s="269">
        <v>1803</v>
      </c>
      <c r="F395" s="266">
        <v>1672</v>
      </c>
      <c r="G395" s="270">
        <v>2862</v>
      </c>
      <c r="H395" s="268">
        <v>3035</v>
      </c>
      <c r="I395" s="269">
        <v>5327</v>
      </c>
      <c r="J395" s="266">
        <v>1372</v>
      </c>
      <c r="K395" s="267">
        <v>389</v>
      </c>
      <c r="L395" s="268">
        <v>3764</v>
      </c>
      <c r="M395" s="266">
        <v>1246</v>
      </c>
      <c r="N395" s="271">
        <v>4723</v>
      </c>
      <c r="O395" s="281">
        <v>2979</v>
      </c>
      <c r="P395" s="266">
        <v>2336</v>
      </c>
      <c r="Q395" s="267">
        <v>1885</v>
      </c>
      <c r="R395" s="268">
        <v>2514</v>
      </c>
      <c r="S395" s="269">
        <v>3108</v>
      </c>
      <c r="T395" s="266">
        <v>1603</v>
      </c>
      <c r="U395" s="270">
        <v>355</v>
      </c>
      <c r="V395" s="268">
        <v>3886</v>
      </c>
      <c r="W395" s="282">
        <v>2356</v>
      </c>
      <c r="X395" s="266">
        <v>2789</v>
      </c>
      <c r="Y395" s="270">
        <v>848</v>
      </c>
      <c r="Z395" s="268">
        <v>4165</v>
      </c>
      <c r="AA395" s="266">
        <v>5060</v>
      </c>
      <c r="AB395" s="162">
        <f t="shared" si="6381"/>
        <v>35965</v>
      </c>
      <c r="AC395" s="165">
        <f t="shared" si="6412"/>
        <v>33019</v>
      </c>
      <c r="BI395" s="139" t="s">
        <v>30</v>
      </c>
      <c r="BJ395" s="123">
        <f>B395/B405</f>
        <v>4.7366536895332705E-2</v>
      </c>
      <c r="BK395" s="124">
        <f t="shared" ref="BK395" si="6769">C395/C405</f>
        <v>0.1150987725354814</v>
      </c>
      <c r="BL395" s="125">
        <f t="shared" ref="BL395" si="6770">D395/D405</f>
        <v>7.8906652913873124E-2</v>
      </c>
      <c r="BM395" s="126">
        <f t="shared" ref="BM395" si="6771">E395/E405</f>
        <v>8.2539827870353411E-2</v>
      </c>
      <c r="BN395" s="123">
        <f t="shared" ref="BN395" si="6772">F395/F405</f>
        <v>6.2621722846441949E-2</v>
      </c>
      <c r="BO395" s="124">
        <f t="shared" ref="BO395" si="6773">G395/G405</f>
        <v>0.11383795393977965</v>
      </c>
      <c r="BP395" s="125">
        <f t="shared" ref="BP395" si="6774">H395/H405</f>
        <v>6.2596679385376927E-2</v>
      </c>
      <c r="BQ395" s="126">
        <f t="shared" ref="BQ395" si="6775">I395/I405</f>
        <v>9.9258403517925017E-2</v>
      </c>
      <c r="BR395" s="123">
        <f t="shared" ref="BR395" si="6776">J395/J405</f>
        <v>0.15290315390616294</v>
      </c>
      <c r="BS395" s="124">
        <f t="shared" ref="BS395" si="6777">K395/K405</f>
        <v>4.1374175707296318E-2</v>
      </c>
      <c r="BT395" s="125">
        <f t="shared" ref="BT395" si="6778">L395/L405</f>
        <v>0.12825842505196441</v>
      </c>
      <c r="BU395" s="123">
        <f t="shared" ref="BU395" si="6779">M395/M405</f>
        <v>3.7788493615988843E-2</v>
      </c>
      <c r="BV395" s="127">
        <f t="shared" ref="BV395" si="6780">N395/N405</f>
        <v>9.645468284115509E-2</v>
      </c>
      <c r="BW395" s="128">
        <f t="shared" ref="BW395" si="6781">O395/O405</f>
        <v>6.0515570723383511E-2</v>
      </c>
      <c r="BX395" s="123">
        <f t="shared" ref="BX395" si="6782">P395/P405</f>
        <v>8.1838565022421525E-2</v>
      </c>
      <c r="BY395" s="124">
        <f t="shared" ref="BY395" si="6783">Q395/Q405</f>
        <v>6.7764316784700004E-2</v>
      </c>
      <c r="BZ395" s="125">
        <f t="shared" ref="BZ395" si="6784">R395/R405</f>
        <v>6.9539721177251601E-2</v>
      </c>
      <c r="CA395" s="126">
        <f t="shared" ref="CA395" si="6785">S395/S405</f>
        <v>8.6366920469071309E-2</v>
      </c>
      <c r="CB395" s="123">
        <f t="shared" ref="CB395" si="6786">T395/T405</f>
        <v>0.14466203411244472</v>
      </c>
      <c r="CC395" s="124">
        <f t="shared" ref="CC395" si="6787">U395/U405</f>
        <v>3.1255502729353762E-2</v>
      </c>
      <c r="CD395" s="125">
        <f t="shared" ref="CD395" si="6788">V395/V405</f>
        <v>0.10858691703691284</v>
      </c>
      <c r="CE395" s="126">
        <f t="shared" ref="CE395" si="6789">W395/W405</f>
        <v>5.3301961494083845E-2</v>
      </c>
      <c r="CF395" s="123">
        <f t="shared" ref="CF395" si="6790">X395/X405</f>
        <v>9.437920882542046E-2</v>
      </c>
      <c r="CG395" s="124">
        <f t="shared" ref="CG395" si="6791">Y395/Y405</f>
        <v>4.7488379907039253E-2</v>
      </c>
      <c r="CH395" s="125">
        <f t="shared" ref="CH395" si="6792">Z395/Z405</f>
        <v>6.8543874662629192E-2</v>
      </c>
      <c r="CI395" s="123">
        <f t="shared" ref="CI395" si="6793">AA395/AA405</f>
        <v>8.1574747295619796E-2</v>
      </c>
      <c r="CJ395" s="129">
        <f t="shared" ref="CJ395" si="6794">AB395/AB405</f>
        <v>8.2820764949303516E-2</v>
      </c>
      <c r="CK395" s="130">
        <f t="shared" ref="CK395" si="6795">AC395/AC405</f>
        <v>7.6218505822743907E-2</v>
      </c>
    </row>
    <row r="396" spans="1:89" x14ac:dyDescent="0.25">
      <c r="A396" s="131" t="s">
        <v>31</v>
      </c>
      <c r="B396" s="283">
        <v>2057</v>
      </c>
      <c r="C396" s="274">
        <v>4190</v>
      </c>
      <c r="D396" s="275">
        <v>1655</v>
      </c>
      <c r="E396" s="276">
        <v>1533</v>
      </c>
      <c r="F396" s="273">
        <v>1339</v>
      </c>
      <c r="G396" s="277">
        <v>2274</v>
      </c>
      <c r="H396" s="275">
        <v>3017</v>
      </c>
      <c r="I396" s="276">
        <v>4667</v>
      </c>
      <c r="J396" s="273">
        <v>1006</v>
      </c>
      <c r="K396" s="274">
        <v>297</v>
      </c>
      <c r="L396" s="275">
        <v>3514</v>
      </c>
      <c r="M396" s="273">
        <v>1207</v>
      </c>
      <c r="N396" s="278">
        <v>4482</v>
      </c>
      <c r="O396" s="284">
        <v>2801</v>
      </c>
      <c r="P396" s="273">
        <v>2512</v>
      </c>
      <c r="Q396" s="274">
        <v>2275</v>
      </c>
      <c r="R396" s="275">
        <v>2412</v>
      </c>
      <c r="S396" s="276">
        <v>3583</v>
      </c>
      <c r="T396" s="273">
        <v>1661</v>
      </c>
      <c r="U396" s="277">
        <v>371</v>
      </c>
      <c r="V396" s="275">
        <v>3681</v>
      </c>
      <c r="W396" s="285">
        <v>2674</v>
      </c>
      <c r="X396" s="273">
        <v>2884</v>
      </c>
      <c r="Y396" s="277">
        <v>1094</v>
      </c>
      <c r="Z396" s="275">
        <v>3986</v>
      </c>
      <c r="AA396" s="273">
        <v>6070</v>
      </c>
      <c r="AB396" s="162">
        <f t="shared" si="6381"/>
        <v>34206</v>
      </c>
      <c r="AC396" s="165">
        <f t="shared" si="6412"/>
        <v>33036</v>
      </c>
      <c r="BI396" s="131" t="s">
        <v>31</v>
      </c>
      <c r="BJ396" s="123">
        <f>B396/B405</f>
        <v>4.6024074819886338E-2</v>
      </c>
      <c r="BK396" s="124">
        <f t="shared" ref="BK396" si="6796">C396/C405</f>
        <v>0.10045070962792482</v>
      </c>
      <c r="BL396" s="125">
        <f t="shared" ref="BL396" si="6797">D396/D405</f>
        <v>6.5656365295354471E-2</v>
      </c>
      <c r="BM396" s="126">
        <f t="shared" ref="BM396" si="6798">E396/E405</f>
        <v>7.0179454312396999E-2</v>
      </c>
      <c r="BN396" s="123">
        <f t="shared" ref="BN396" si="6799">F396/F405</f>
        <v>5.0149812734082394E-2</v>
      </c>
      <c r="BO396" s="124">
        <f t="shared" ref="BO396" si="6800">G396/G405</f>
        <v>9.0449862773954892E-2</v>
      </c>
      <c r="BP396" s="125">
        <f t="shared" ref="BP396" si="6801">H396/H405</f>
        <v>6.2225430545529543E-2</v>
      </c>
      <c r="BQ396" s="126">
        <f t="shared" ref="BQ396" si="6802">I396/I405</f>
        <v>8.6960572408138925E-2</v>
      </c>
      <c r="BR396" s="123">
        <f t="shared" ref="BR396" si="6803">J396/J405</f>
        <v>0.11211412013819236</v>
      </c>
      <c r="BS396" s="124">
        <f t="shared" ref="BS396" si="6804">K396/K405</f>
        <v>3.1589023611997447E-2</v>
      </c>
      <c r="BT396" s="125">
        <f t="shared" ref="BT396" si="6805">L396/L405</f>
        <v>0.11973966674617507</v>
      </c>
      <c r="BU396" s="123">
        <f t="shared" ref="BU396" si="6806">M396/M405</f>
        <v>3.660570770023959E-2</v>
      </c>
      <c r="BV396" s="127">
        <f t="shared" ref="BV396" si="6807">N396/N405</f>
        <v>9.1532900379855411E-2</v>
      </c>
      <c r="BW396" s="128">
        <f t="shared" ref="BW396" si="6808">O396/O405</f>
        <v>5.6899668880898695E-2</v>
      </c>
      <c r="BX396" s="123">
        <f t="shared" ref="BX396" si="6809">P396/P405</f>
        <v>8.800448430493274E-2</v>
      </c>
      <c r="BY396" s="124">
        <f t="shared" ref="BY396" si="6810">Q396/Q405</f>
        <v>8.1784520257396562E-2</v>
      </c>
      <c r="BZ396" s="125">
        <f t="shared" ref="BZ396" si="6811">R396/R405</f>
        <v>6.6718300508962158E-2</v>
      </c>
      <c r="CA396" s="126">
        <f t="shared" ref="CA396" si="6812">S396/S405</f>
        <v>9.9566498082587676E-2</v>
      </c>
      <c r="CB396" s="123">
        <f t="shared" ref="CB396" si="6813">T396/T405</f>
        <v>0.14989621875282014</v>
      </c>
      <c r="CC396" s="124">
        <f t="shared" ref="CC396" si="6814">U396/U405</f>
        <v>3.2664201443916185E-2</v>
      </c>
      <c r="CD396" s="125">
        <f t="shared" ref="CD396" si="6815">V396/V405</f>
        <v>0.10285857993125995</v>
      </c>
      <c r="CE396" s="126">
        <f t="shared" ref="CE396" si="6816">W396/W405</f>
        <v>6.0496368860433025E-2</v>
      </c>
      <c r="CF396" s="123">
        <f t="shared" ref="CF396" si="6817">X396/X405</f>
        <v>9.7593990051098103E-2</v>
      </c>
      <c r="CG396" s="124">
        <f t="shared" ref="CG396" si="6818">Y396/Y405</f>
        <v>6.126449011592093E-2</v>
      </c>
      <c r="CH396" s="125">
        <f t="shared" ref="CH396" si="6819">Z396/Z405</f>
        <v>6.5598051477848723E-2</v>
      </c>
      <c r="CI396" s="123">
        <f t="shared" ref="CI396" si="6820">AA396/AA405</f>
        <v>9.7857453771622957E-2</v>
      </c>
      <c r="CJ396" s="129">
        <f t="shared" ref="CJ396" si="6821">AB396/AB405</f>
        <v>7.877011221620675E-2</v>
      </c>
      <c r="CK396" s="130">
        <f t="shared" ref="CK396" si="6822">AC396/AC405</f>
        <v>7.6257747307918705E-2</v>
      </c>
    </row>
    <row r="397" spans="1:89" x14ac:dyDescent="0.25">
      <c r="A397" s="139" t="s">
        <v>32</v>
      </c>
      <c r="B397" s="194">
        <v>2338</v>
      </c>
      <c r="C397" s="188">
        <v>4779</v>
      </c>
      <c r="D397" s="189">
        <v>1267</v>
      </c>
      <c r="E397" s="190">
        <v>1896</v>
      </c>
      <c r="F397" s="187">
        <v>976</v>
      </c>
      <c r="G397" s="191">
        <v>2780</v>
      </c>
      <c r="H397" s="189">
        <v>2930</v>
      </c>
      <c r="I397" s="190">
        <v>5721</v>
      </c>
      <c r="J397" s="187">
        <v>653</v>
      </c>
      <c r="K397" s="188">
        <v>373</v>
      </c>
      <c r="L397" s="189">
        <v>3210</v>
      </c>
      <c r="M397" s="187">
        <v>1128</v>
      </c>
      <c r="N397" s="192">
        <v>4209</v>
      </c>
      <c r="O397" s="195">
        <v>2772</v>
      </c>
      <c r="P397" s="187">
        <v>1779</v>
      </c>
      <c r="Q397" s="188">
        <v>2207</v>
      </c>
      <c r="R397" s="189">
        <v>2014</v>
      </c>
      <c r="S397" s="190">
        <v>3138</v>
      </c>
      <c r="T397" s="187">
        <v>1165</v>
      </c>
      <c r="U397" s="191">
        <v>309</v>
      </c>
      <c r="V397" s="189">
        <v>3043</v>
      </c>
      <c r="W397" s="196">
        <v>2496</v>
      </c>
      <c r="X397" s="187">
        <v>2157</v>
      </c>
      <c r="Y397" s="191">
        <v>948</v>
      </c>
      <c r="Z397" s="189">
        <v>3717</v>
      </c>
      <c r="AA397" s="187">
        <v>5541</v>
      </c>
      <c r="AB397" s="162">
        <f t="shared" si="6381"/>
        <v>29458</v>
      </c>
      <c r="AC397" s="165">
        <f t="shared" si="6412"/>
        <v>34088</v>
      </c>
      <c r="BI397" s="139" t="s">
        <v>32</v>
      </c>
      <c r="BJ397" s="123">
        <f>B397/B405</f>
        <v>5.2311272206560164E-2</v>
      </c>
      <c r="BK397" s="124">
        <f t="shared" ref="BK397" si="6823">C397/C405</f>
        <v>0.11457134637514384</v>
      </c>
      <c r="BL397" s="125">
        <f t="shared" ref="BL397" si="6824">D397/D405</f>
        <v>5.0263815606775897E-2</v>
      </c>
      <c r="BM397" s="126">
        <f t="shared" ref="BM397" si="6825">E397/E405</f>
        <v>8.6797289873649514E-2</v>
      </c>
      <c r="BN397" s="123">
        <f t="shared" ref="BN397" si="6826">F397/F405</f>
        <v>3.655430711610487E-2</v>
      </c>
      <c r="BO397" s="124">
        <f t="shared" ref="BO397" si="6827">G397/G405</f>
        <v>0.11057634938944354</v>
      </c>
      <c r="BP397" s="125">
        <f t="shared" ref="BP397" si="6828">H397/H405</f>
        <v>6.0431061152933896E-2</v>
      </c>
      <c r="BQ397" s="126">
        <f t="shared" ref="BQ397" si="6829">I397/I405</f>
        <v>0.10659983602891854</v>
      </c>
      <c r="BR397" s="123">
        <f t="shared" ref="BR397" si="6830">J397/J405</f>
        <v>7.2773877187116906E-2</v>
      </c>
      <c r="BS397" s="124">
        <f t="shared" ref="BS397" si="6831">K397/K405</f>
        <v>3.9672410125505209E-2</v>
      </c>
      <c r="BT397" s="125">
        <f t="shared" ref="BT397" si="6832">L397/L405</f>
        <v>0.10938085664633523</v>
      </c>
      <c r="BU397" s="123">
        <f t="shared" ref="BU397" si="6833">M397/M405</f>
        <v>3.4209808024747518E-2</v>
      </c>
      <c r="BV397" s="127">
        <f t="shared" ref="BV397" si="6834">N397/N405</f>
        <v>8.5957603234897678E-2</v>
      </c>
      <c r="BW397" s="128">
        <f t="shared" ref="BW397" si="6835">O397/O405</f>
        <v>5.63105612773478E-2</v>
      </c>
      <c r="BX397" s="123">
        <f t="shared" ref="BX397" si="6836">P397/P405</f>
        <v>6.232483183856502E-2</v>
      </c>
      <c r="BY397" s="124">
        <f t="shared" ref="BY397" si="6837">Q397/Q405</f>
        <v>7.9339971959593053E-2</v>
      </c>
      <c r="BZ397" s="125">
        <f t="shared" ref="BZ397" si="6838">R397/R405</f>
        <v>5.5709227705244523E-2</v>
      </c>
      <c r="CA397" s="126">
        <f t="shared" ref="CA397" si="6839">S397/S405</f>
        <v>8.7200578002556553E-2</v>
      </c>
      <c r="CB397" s="123">
        <f t="shared" ref="CB397" si="6840">T397/T405</f>
        <v>0.10513491562133381</v>
      </c>
      <c r="CC397" s="124">
        <f t="shared" ref="CC397" si="6841">U397/U405</f>
        <v>2.7205493924986793E-2</v>
      </c>
      <c r="CD397" s="125">
        <f t="shared" ref="CD397" si="6842">V397/V405</f>
        <v>8.5030877134154859E-2</v>
      </c>
      <c r="CE397" s="126">
        <f t="shared" ref="CE397" si="6843">W397/W405</f>
        <v>5.646931064908034E-2</v>
      </c>
      <c r="CF397" s="123">
        <f t="shared" ref="CF397" si="6844">X397/X405</f>
        <v>7.2992453724070247E-2</v>
      </c>
      <c r="CG397" s="124">
        <f t="shared" ref="CG397" si="6845">Y397/Y405</f>
        <v>5.3088424707397656E-2</v>
      </c>
      <c r="CH397" s="125">
        <f t="shared" ref="CH397" si="6846">Z397/Z405</f>
        <v>6.1171088144295963E-2</v>
      </c>
      <c r="CI397" s="123">
        <f t="shared" ref="CI397" si="6847">AA397/AA405</f>
        <v>8.9329184736171796E-2</v>
      </c>
      <c r="CJ397" s="129">
        <f t="shared" ref="CJ397" si="6848">AB397/AB405</f>
        <v>6.7836343497194015E-2</v>
      </c>
      <c r="CK397" s="130">
        <f t="shared" ref="CK397" si="6849">AC397/AC405</f>
        <v>7.8686102743441483E-2</v>
      </c>
    </row>
    <row r="398" spans="1:89" x14ac:dyDescent="0.25">
      <c r="A398" s="131" t="s">
        <v>33</v>
      </c>
      <c r="B398" s="197">
        <v>2771</v>
      </c>
      <c r="C398" s="181">
        <v>3483</v>
      </c>
      <c r="D398" s="182">
        <v>1048</v>
      </c>
      <c r="E398" s="183">
        <v>1610</v>
      </c>
      <c r="F398" s="180">
        <v>960</v>
      </c>
      <c r="G398" s="184">
        <v>2117</v>
      </c>
      <c r="H398" s="182">
        <v>2765</v>
      </c>
      <c r="I398" s="183">
        <v>4424</v>
      </c>
      <c r="J398" s="180">
        <v>608</v>
      </c>
      <c r="K398" s="181">
        <v>233</v>
      </c>
      <c r="L398" s="182">
        <v>2247</v>
      </c>
      <c r="M398" s="180">
        <v>1369</v>
      </c>
      <c r="N398" s="185">
        <v>3391</v>
      </c>
      <c r="O398" s="198">
        <v>3131</v>
      </c>
      <c r="P398" s="180">
        <v>1458</v>
      </c>
      <c r="Q398" s="181">
        <v>2310</v>
      </c>
      <c r="R398" s="182">
        <v>1856</v>
      </c>
      <c r="S398" s="183">
        <v>2618</v>
      </c>
      <c r="T398" s="180">
        <v>873</v>
      </c>
      <c r="U398" s="184">
        <v>352</v>
      </c>
      <c r="V398" s="182">
        <v>4267</v>
      </c>
      <c r="W398" s="199">
        <v>2326</v>
      </c>
      <c r="X398" s="180">
        <v>1610</v>
      </c>
      <c r="Y398" s="184">
        <v>961</v>
      </c>
      <c r="Z398" s="182">
        <v>3117</v>
      </c>
      <c r="AA398" s="180">
        <v>4095</v>
      </c>
      <c r="AB398" s="162">
        <f t="shared" si="6381"/>
        <v>26971</v>
      </c>
      <c r="AC398" s="165">
        <f t="shared" si="6412"/>
        <v>29029</v>
      </c>
      <c r="BI398" s="131" t="s">
        <v>33</v>
      </c>
      <c r="BJ398" s="123">
        <f>B398/B405</f>
        <v>6.1999373517698124E-2</v>
      </c>
      <c r="BK398" s="124">
        <f t="shared" ref="BK398" si="6850">C398/C405</f>
        <v>8.3501150747986197E-2</v>
      </c>
      <c r="BL398" s="125">
        <f t="shared" ref="BL398" si="6851">D398/D405</f>
        <v>4.1575752767088504E-2</v>
      </c>
      <c r="BM398" s="126">
        <f t="shared" ref="BM398" si="6852">E398/E405</f>
        <v>7.370444973448087E-2</v>
      </c>
      <c r="BN398" s="123">
        <f t="shared" ref="BN398" si="6853">F398/F405</f>
        <v>3.5955056179775284E-2</v>
      </c>
      <c r="BO398" s="124">
        <f t="shared" ref="BO398" si="6854">G398/G405</f>
        <v>8.4205083330018693E-2</v>
      </c>
      <c r="BP398" s="125">
        <f t="shared" ref="BP398" si="6855">H398/H405</f>
        <v>5.7027946787666289E-2</v>
      </c>
      <c r="BQ398" s="126">
        <f t="shared" ref="BQ398" si="6856">I398/I405</f>
        <v>8.2432734590444964E-2</v>
      </c>
      <c r="BR398" s="123">
        <f t="shared" ref="BR398" si="6857">J398/J405</f>
        <v>6.7758832051710682E-2</v>
      </c>
      <c r="BS398" s="124">
        <f t="shared" ref="BS398" si="6858">K398/K405</f>
        <v>2.4781961284833013E-2</v>
      </c>
      <c r="BT398" s="125">
        <f t="shared" ref="BT398" si="6859">L398/L405</f>
        <v>7.6566599652434661E-2</v>
      </c>
      <c r="BU398" s="123">
        <f t="shared" ref="BU398" si="6860">M398/M405</f>
        <v>4.1518818427198012E-2</v>
      </c>
      <c r="BV398" s="127">
        <f t="shared" ref="BV398" si="6861">N398/N405</f>
        <v>6.9252134133888824E-2</v>
      </c>
      <c r="BW398" s="128">
        <f t="shared" ref="BW398" si="6862">O398/O405</f>
        <v>6.3603307128202002E-2</v>
      </c>
      <c r="BX398" s="123">
        <f t="shared" ref="BX398" si="6863">P398/P405</f>
        <v>5.107903587443946E-2</v>
      </c>
      <c r="BY398" s="124">
        <f t="shared" ref="BY398" si="6864">Q398/Q405</f>
        <v>8.3042743645971889E-2</v>
      </c>
      <c r="BZ398" s="125">
        <f t="shared" ref="BZ398" si="6865">R398/R405</f>
        <v>5.1338791768090287E-2</v>
      </c>
      <c r="CA398" s="126">
        <f t="shared" ref="CA398" si="6866">S398/S405</f>
        <v>7.2750514088812321E-2</v>
      </c>
      <c r="CB398" s="123">
        <f t="shared" ref="CB398" si="6867">T398/T405</f>
        <v>7.8783503293926541E-2</v>
      </c>
      <c r="CC398" s="124">
        <f t="shared" ref="CC398" si="6868">U398/U405</f>
        <v>3.0991371720373306E-2</v>
      </c>
      <c r="CD398" s="125">
        <f t="shared" ref="CD398" si="6869">V398/V405</f>
        <v>0.11923324112107749</v>
      </c>
      <c r="CE398" s="126">
        <f t="shared" ref="CE398" si="6870">W398/W405</f>
        <v>5.2623243818013164E-2</v>
      </c>
      <c r="CF398" s="123">
        <f t="shared" ref="CF398" si="6871">X398/X405</f>
        <v>5.4482081824642141E-2</v>
      </c>
      <c r="CG398" s="124">
        <f t="shared" ref="CG398" si="6872">Y398/Y405</f>
        <v>5.3816430531444248E-2</v>
      </c>
      <c r="CH398" s="125">
        <f t="shared" ref="CH398" si="6873">Z398/Z405</f>
        <v>5.1296820485813965E-2</v>
      </c>
      <c r="CI398" s="123">
        <f t="shared" ref="CI398" si="6874">AA398/AA405</f>
        <v>6.6017507939834588E-2</v>
      </c>
      <c r="CJ398" s="129">
        <f t="shared" ref="CJ398" si="6875">AB398/AB405</f>
        <v>6.2109240968932715E-2</v>
      </c>
      <c r="CK398" s="130">
        <f t="shared" ref="CK398" si="6876">AC398/AC405</f>
        <v>6.7008298419953136E-2</v>
      </c>
    </row>
    <row r="399" spans="1:89" x14ac:dyDescent="0.25">
      <c r="A399" s="139" t="s">
        <v>34</v>
      </c>
      <c r="B399" s="194">
        <v>1176</v>
      </c>
      <c r="C399" s="188">
        <v>2689</v>
      </c>
      <c r="D399" s="189">
        <v>538</v>
      </c>
      <c r="E399" s="190">
        <v>1485</v>
      </c>
      <c r="F399" s="187">
        <v>436</v>
      </c>
      <c r="G399" s="191">
        <v>1797</v>
      </c>
      <c r="H399" s="189">
        <v>1600</v>
      </c>
      <c r="I399" s="190">
        <v>3155</v>
      </c>
      <c r="J399" s="187">
        <v>547</v>
      </c>
      <c r="K399" s="188">
        <v>137</v>
      </c>
      <c r="L399" s="189">
        <v>1703</v>
      </c>
      <c r="M399" s="187">
        <v>974</v>
      </c>
      <c r="N399" s="192">
        <v>2599</v>
      </c>
      <c r="O399" s="195">
        <v>2399</v>
      </c>
      <c r="P399" s="187">
        <v>967</v>
      </c>
      <c r="Q399" s="188">
        <v>1747</v>
      </c>
      <c r="R399" s="189">
        <v>1291</v>
      </c>
      <c r="S399" s="190">
        <v>2184</v>
      </c>
      <c r="T399" s="187">
        <v>461</v>
      </c>
      <c r="U399" s="191">
        <v>354</v>
      </c>
      <c r="V399" s="189">
        <v>3240</v>
      </c>
      <c r="W399" s="196">
        <v>1789</v>
      </c>
      <c r="X399" s="187">
        <v>1046</v>
      </c>
      <c r="Y399" s="191">
        <v>759</v>
      </c>
      <c r="Z399" s="189">
        <v>2472</v>
      </c>
      <c r="AA399" s="187">
        <v>3215</v>
      </c>
      <c r="AB399" s="162">
        <f t="shared" si="6381"/>
        <v>18076</v>
      </c>
      <c r="AC399" s="165">
        <f t="shared" si="6412"/>
        <v>22684</v>
      </c>
      <c r="BI399" s="139" t="s">
        <v>34</v>
      </c>
      <c r="BJ399" s="123">
        <f>B399/B405</f>
        <v>2.6312256678748824E-2</v>
      </c>
      <c r="BK399" s="124">
        <f t="shared" ref="BK399" si="6877">C399/C405</f>
        <v>6.4465861143076328E-2</v>
      </c>
      <c r="BL399" s="125">
        <f t="shared" ref="BL399" si="6878">D399/D405</f>
        <v>2.1343277660967191E-2</v>
      </c>
      <c r="BM399" s="126">
        <f t="shared" ref="BM399" si="6879">E399/E405</f>
        <v>6.7982054568760303E-2</v>
      </c>
      <c r="BN399" s="123">
        <f t="shared" ref="BN399" si="6880">F399/F405</f>
        <v>1.6329588014981272E-2</v>
      </c>
      <c r="BO399" s="124">
        <f t="shared" ref="BO399" si="6881">G399/G405</f>
        <v>7.1476870450658286E-2</v>
      </c>
      <c r="BP399" s="125">
        <f t="shared" ref="BP399" si="6882">H399/H405</f>
        <v>3.2999896875322267E-2</v>
      </c>
      <c r="BQ399" s="126">
        <f t="shared" ref="BQ399" si="6883">I399/I405</f>
        <v>5.8787359320265332E-2</v>
      </c>
      <c r="BR399" s="123">
        <f t="shared" ref="BR399" si="6884">J399/J405</f>
        <v>6.0960659757048924E-2</v>
      </c>
      <c r="BS399" s="124">
        <f t="shared" ref="BS399" si="6885">K399/K405</f>
        <v>1.4571367794086364E-2</v>
      </c>
      <c r="BT399" s="125">
        <f t="shared" ref="BT399" si="6886">L399/L405</f>
        <v>5.8029781579037036E-2</v>
      </c>
      <c r="BU399" s="123">
        <f t="shared" ref="BU399" si="6887">M399/M405</f>
        <v>2.9539320049737663E-2</v>
      </c>
      <c r="BV399" s="127">
        <f t="shared" ref="BV399" si="6888">N399/N405</f>
        <v>5.307764571335212E-2</v>
      </c>
      <c r="BW399" s="128">
        <f t="shared" ref="BW399" si="6889">O399/O405</f>
        <v>4.8733418652365572E-2</v>
      </c>
      <c r="BX399" s="123">
        <f t="shared" ref="BX399" si="6890">P399/P405</f>
        <v>3.3877522421524663E-2</v>
      </c>
      <c r="BY399" s="124">
        <f t="shared" ref="BY399" si="6891">Q399/Q405</f>
        <v>6.2803321709745841E-2</v>
      </c>
      <c r="BZ399" s="125">
        <f t="shared" ref="BZ399" si="6892">R399/R405</f>
        <v>3.5710334144722286E-2</v>
      </c>
      <c r="CA399" s="126">
        <f t="shared" ref="CA399" si="6893">S399/S405</f>
        <v>6.0690268437725785E-2</v>
      </c>
      <c r="CB399" s="123">
        <f t="shared" ref="CB399" si="6894">T399/T405</f>
        <v>4.1602743434708059E-2</v>
      </c>
      <c r="CC399" s="124">
        <f t="shared" ref="CC399" si="6895">U399/U405</f>
        <v>3.1167459059693609E-2</v>
      </c>
      <c r="CD399" s="125">
        <f t="shared" ref="CD399" si="6896">V399/V405</f>
        <v>9.0535669377148131E-2</v>
      </c>
      <c r="CE399" s="126">
        <f t="shared" ref="CE399" si="6897">W399/W405</f>
        <v>4.047419741634805E-2</v>
      </c>
      <c r="CF399" s="123">
        <f t="shared" ref="CF399" si="6898">X399/X405</f>
        <v>3.5396433284829616E-2</v>
      </c>
      <c r="CG399" s="124">
        <f t="shared" ref="CG399" si="6899">Y399/Y405</f>
        <v>4.2504340034720277E-2</v>
      </c>
      <c r="CH399" s="125">
        <f t="shared" ref="CH399" si="6900">Z399/Z405</f>
        <v>4.0681982752945822E-2</v>
      </c>
      <c r="CI399" s="123">
        <f t="shared" ref="CI399" si="6901">AA399/AA405</f>
        <v>5.1830595366683323E-2</v>
      </c>
      <c r="CJ399" s="129">
        <f t="shared" ref="CJ399" si="6902">AB399/AB405</f>
        <v>4.1625695738179071E-2</v>
      </c>
      <c r="CK399" s="130">
        <f t="shared" ref="CK399" si="6903">AC399/AC405</f>
        <v>5.2361991159124224E-2</v>
      </c>
    </row>
    <row r="400" spans="1:89" x14ac:dyDescent="0.25">
      <c r="A400" s="131" t="s">
        <v>35</v>
      </c>
      <c r="B400" s="197">
        <v>0</v>
      </c>
      <c r="C400" s="181">
        <v>1165</v>
      </c>
      <c r="D400" s="182">
        <v>10</v>
      </c>
      <c r="E400" s="183">
        <v>689</v>
      </c>
      <c r="F400" s="180">
        <v>15</v>
      </c>
      <c r="G400" s="184">
        <v>702</v>
      </c>
      <c r="H400" s="182">
        <v>124</v>
      </c>
      <c r="I400" s="183">
        <v>977</v>
      </c>
      <c r="J400" s="180">
        <v>59</v>
      </c>
      <c r="K400" s="181">
        <v>62</v>
      </c>
      <c r="L400" s="182">
        <v>498</v>
      </c>
      <c r="M400" s="180">
        <v>158</v>
      </c>
      <c r="N400" s="185">
        <v>471</v>
      </c>
      <c r="O400" s="198">
        <v>406</v>
      </c>
      <c r="P400" s="180">
        <v>195</v>
      </c>
      <c r="Q400" s="181">
        <v>312</v>
      </c>
      <c r="R400" s="182">
        <v>206</v>
      </c>
      <c r="S400" s="183">
        <v>221</v>
      </c>
      <c r="T400" s="180">
        <v>64</v>
      </c>
      <c r="U400" s="184">
        <v>16</v>
      </c>
      <c r="V400" s="182">
        <v>470</v>
      </c>
      <c r="W400" s="199">
        <v>42</v>
      </c>
      <c r="X400" s="180">
        <v>85</v>
      </c>
      <c r="Y400" s="184">
        <v>31</v>
      </c>
      <c r="Z400" s="182">
        <v>93</v>
      </c>
      <c r="AA400" s="180">
        <v>159</v>
      </c>
      <c r="AB400" s="162">
        <f t="shared" si="6381"/>
        <v>2290</v>
      </c>
      <c r="AC400" s="165">
        <f t="shared" si="6412"/>
        <v>4940</v>
      </c>
      <c r="BI400" s="131" t="s">
        <v>35</v>
      </c>
      <c r="BJ400" s="123">
        <f>B400/B405</f>
        <v>0</v>
      </c>
      <c r="BK400" s="124">
        <f t="shared" ref="BK400" si="6904">C400/C405</f>
        <v>2.7929612581511314E-2</v>
      </c>
      <c r="BL400" s="125">
        <f t="shared" ref="BL400" si="6905">D400/D405</f>
        <v>3.9671519815924147E-4</v>
      </c>
      <c r="BM400" s="126">
        <f t="shared" ref="BM400" si="6906">E400/E405</f>
        <v>3.1541842153451752E-2</v>
      </c>
      <c r="BN400" s="123">
        <f t="shared" ref="BN400" si="6907">F400/F405</f>
        <v>5.6179775280898881E-4</v>
      </c>
      <c r="BO400" s="124">
        <f t="shared" ref="BO400" si="6908">G400/G405</f>
        <v>2.7922517004096894E-2</v>
      </c>
      <c r="BP400" s="125">
        <f t="shared" ref="BP400" si="6909">H400/H405</f>
        <v>2.5574920078374756E-3</v>
      </c>
      <c r="BQ400" s="126">
        <f t="shared" ref="BQ400" si="6910">I400/I405</f>
        <v>1.820451665797123E-2</v>
      </c>
      <c r="BR400" s="123">
        <f t="shared" ref="BR400" si="6911">J400/J405</f>
        <v>6.5752813997548201E-3</v>
      </c>
      <c r="BS400" s="124">
        <f t="shared" ref="BS400" si="6912">K400/K405</f>
        <v>6.5943416294405449E-3</v>
      </c>
      <c r="BT400" s="125">
        <f t="shared" ref="BT400" si="6913">L400/L405</f>
        <v>1.696936654513238E-2</v>
      </c>
      <c r="BU400" s="123">
        <f t="shared" ref="BU400" si="6914">M400/M405</f>
        <v>4.7917993509841387E-3</v>
      </c>
      <c r="BV400" s="127">
        <f t="shared" ref="BV400" si="6915">N400/N405</f>
        <v>9.6189192500919004E-3</v>
      </c>
      <c r="BW400" s="128">
        <f t="shared" ref="BW400" si="6916">O400/O405</f>
        <v>8.2475064497125553E-3</v>
      </c>
      <c r="BX400" s="123">
        <f t="shared" ref="BX400" si="6917">P400/P405</f>
        <v>6.8315582959641253E-3</v>
      </c>
      <c r="BY400" s="124">
        <f t="shared" ref="BY400" si="6918">Q400/Q405</f>
        <v>1.1216162778157242E-2</v>
      </c>
      <c r="BZ400" s="125">
        <f t="shared" ref="BZ400" si="6919">R400/R405</f>
        <v>5.6981633104669178E-3</v>
      </c>
      <c r="CA400" s="126">
        <f t="shared" ref="CA400" si="6920">S400/S405</f>
        <v>6.1412771633412994E-3</v>
      </c>
      <c r="CB400" s="123">
        <f t="shared" ref="CB400" si="6921">T400/T405</f>
        <v>5.7756520169659781E-3</v>
      </c>
      <c r="CC400" s="124">
        <f t="shared" ref="CC400" si="6922">U400/U405</f>
        <v>1.408698714562423E-3</v>
      </c>
      <c r="CD400" s="125">
        <f t="shared" ref="CD400" si="6923">V400/V405</f>
        <v>1.313326068125297E-2</v>
      </c>
      <c r="CE400" s="126">
        <f t="shared" ref="CE400" si="6924">W400/W405</f>
        <v>9.5020474649894801E-4</v>
      </c>
      <c r="CF400" s="123">
        <f t="shared" ref="CF400" si="6925">X400/X405</f>
        <v>2.8763832019221007E-3</v>
      </c>
      <c r="CG400" s="124">
        <f t="shared" ref="CG400" si="6926">Y400/Y405</f>
        <v>1.7360138881111048E-3</v>
      </c>
      <c r="CH400" s="125">
        <f t="shared" ref="CH400" si="6927">Z400/Z405</f>
        <v>1.5305114870647093E-3</v>
      </c>
      <c r="CI400" s="123">
        <f t="shared" ref="CI400" si="6928">AA400/AA405</f>
        <v>2.5633171581034677E-3</v>
      </c>
      <c r="CJ400" s="129">
        <f t="shared" ref="CJ400" si="6929">AB400/AB405</f>
        <v>5.2734478446796896E-3</v>
      </c>
      <c r="CK400" s="130">
        <f t="shared" ref="CK400" si="6930">AC400/AC405</f>
        <v>1.1403113927264752E-2</v>
      </c>
    </row>
    <row r="401" spans="1:89" x14ac:dyDescent="0.25">
      <c r="A401" s="139" t="s">
        <v>36</v>
      </c>
      <c r="B401" s="194"/>
      <c r="C401" s="188"/>
      <c r="D401" s="189"/>
      <c r="E401" s="190"/>
      <c r="F401" s="187"/>
      <c r="G401" s="191"/>
      <c r="H401" s="189"/>
      <c r="I401" s="190"/>
      <c r="J401" s="187"/>
      <c r="K401" s="191"/>
      <c r="L401" s="189"/>
      <c r="M401" s="187"/>
      <c r="N401" s="192"/>
      <c r="O401" s="195"/>
      <c r="P401" s="187"/>
      <c r="Q401" s="191"/>
      <c r="R401" s="189"/>
      <c r="S401" s="190"/>
      <c r="T401" s="187"/>
      <c r="U401" s="191"/>
      <c r="V401" s="189"/>
      <c r="W401" s="190"/>
      <c r="X401" s="187"/>
      <c r="Y401" s="191"/>
      <c r="Z401" s="189"/>
      <c r="AA401" s="187"/>
      <c r="AB401" s="162">
        <f t="shared" si="6381"/>
        <v>0</v>
      </c>
      <c r="AC401" s="165">
        <f t="shared" si="6412"/>
        <v>0</v>
      </c>
      <c r="BI401" s="139" t="s">
        <v>36</v>
      </c>
      <c r="BJ401" s="123">
        <f>B401/B405</f>
        <v>0</v>
      </c>
      <c r="BK401" s="124">
        <f t="shared" ref="BK401" si="6931">C401/C405</f>
        <v>0</v>
      </c>
      <c r="BL401" s="125">
        <f t="shared" ref="BL401" si="6932">D401/D405</f>
        <v>0</v>
      </c>
      <c r="BM401" s="126">
        <f t="shared" ref="BM401" si="6933">E401/E405</f>
        <v>0</v>
      </c>
      <c r="BN401" s="123">
        <f t="shared" ref="BN401" si="6934">F401/F405</f>
        <v>0</v>
      </c>
      <c r="BO401" s="124">
        <f t="shared" ref="BO401" si="6935">G401/G405</f>
        <v>0</v>
      </c>
      <c r="BP401" s="125">
        <f t="shared" ref="BP401" si="6936">H401/H405</f>
        <v>0</v>
      </c>
      <c r="BQ401" s="126">
        <f t="shared" ref="BQ401" si="6937">I401/I405</f>
        <v>0</v>
      </c>
      <c r="BR401" s="123">
        <f t="shared" ref="BR401" si="6938">J401/J405</f>
        <v>0</v>
      </c>
      <c r="BS401" s="124">
        <f t="shared" ref="BS401" si="6939">K401/K405</f>
        <v>0</v>
      </c>
      <c r="BT401" s="125">
        <f t="shared" ref="BT401" si="6940">L401/L405</f>
        <v>0</v>
      </c>
      <c r="BU401" s="123">
        <f t="shared" ref="BU401" si="6941">M401/M405</f>
        <v>0</v>
      </c>
      <c r="BV401" s="127">
        <f t="shared" ref="BV401" si="6942">N401/N405</f>
        <v>0</v>
      </c>
      <c r="BW401" s="128">
        <f t="shared" ref="BW401" si="6943">O401/O405</f>
        <v>0</v>
      </c>
      <c r="BX401" s="123">
        <f t="shared" ref="BX401" si="6944">P401/P405</f>
        <v>0</v>
      </c>
      <c r="BY401" s="124">
        <f t="shared" ref="BY401" si="6945">Q401/Q405</f>
        <v>0</v>
      </c>
      <c r="BZ401" s="125">
        <f t="shared" ref="BZ401" si="6946">R401/R405</f>
        <v>0</v>
      </c>
      <c r="CA401" s="126">
        <f t="shared" ref="CA401" si="6947">S401/S405</f>
        <v>0</v>
      </c>
      <c r="CB401" s="123">
        <f t="shared" ref="CB401" si="6948">T401/T405</f>
        <v>0</v>
      </c>
      <c r="CC401" s="124">
        <f t="shared" ref="CC401" si="6949">U401/U405</f>
        <v>0</v>
      </c>
      <c r="CD401" s="125">
        <f t="shared" ref="CD401" si="6950">V401/V405</f>
        <v>0</v>
      </c>
      <c r="CE401" s="126">
        <f t="shared" ref="CE401" si="6951">W401/W405</f>
        <v>0</v>
      </c>
      <c r="CF401" s="123">
        <f t="shared" ref="CF401" si="6952">X401/X405</f>
        <v>0</v>
      </c>
      <c r="CG401" s="124">
        <f t="shared" ref="CG401" si="6953">Y401/Y405</f>
        <v>0</v>
      </c>
      <c r="CH401" s="125">
        <f t="shared" ref="CH401" si="6954">Z401/Z405</f>
        <v>0</v>
      </c>
      <c r="CI401" s="123">
        <f t="shared" ref="CI401" si="6955">AA401/AA405</f>
        <v>0</v>
      </c>
      <c r="CJ401" s="129">
        <f t="shared" ref="CJ401" si="6956">AB401/AB405</f>
        <v>0</v>
      </c>
      <c r="CK401" s="130">
        <f t="shared" ref="CK401" si="6957">AC401/AC405</f>
        <v>0</v>
      </c>
    </row>
    <row r="402" spans="1:89" x14ac:dyDescent="0.25">
      <c r="A402" s="131" t="s">
        <v>37</v>
      </c>
      <c r="B402" s="56"/>
      <c r="C402" s="57"/>
      <c r="D402" s="133"/>
      <c r="E402" s="134"/>
      <c r="F402" s="132"/>
      <c r="G402" s="135"/>
      <c r="H402" s="133"/>
      <c r="I402" s="134"/>
      <c r="J402" s="132"/>
      <c r="K402" s="135"/>
      <c r="L402" s="133"/>
      <c r="M402" s="132"/>
      <c r="N402" s="136"/>
      <c r="O402" s="137"/>
      <c r="P402" s="132"/>
      <c r="Q402" s="135"/>
      <c r="R402" s="133"/>
      <c r="S402" s="134"/>
      <c r="T402" s="132"/>
      <c r="U402" s="135"/>
      <c r="V402" s="133"/>
      <c r="W402" s="134"/>
      <c r="X402" s="132"/>
      <c r="Y402" s="135"/>
      <c r="Z402" s="138"/>
      <c r="AA402" s="2"/>
      <c r="AB402" s="162">
        <f t="shared" si="6381"/>
        <v>0</v>
      </c>
      <c r="AC402" s="165">
        <f t="shared" si="6412"/>
        <v>0</v>
      </c>
      <c r="BI402" s="131" t="s">
        <v>37</v>
      </c>
      <c r="BJ402" s="123">
        <f>B402/B405</f>
        <v>0</v>
      </c>
      <c r="BK402" s="124">
        <f t="shared" ref="BK402" si="6958">C402/C405</f>
        <v>0</v>
      </c>
      <c r="BL402" s="125">
        <f t="shared" ref="BL402" si="6959">D402/D405</f>
        <v>0</v>
      </c>
      <c r="BM402" s="126">
        <f t="shared" ref="BM402" si="6960">E402/E405</f>
        <v>0</v>
      </c>
      <c r="BN402" s="123">
        <f t="shared" ref="BN402" si="6961">F402/F405</f>
        <v>0</v>
      </c>
      <c r="BO402" s="124">
        <f t="shared" ref="BO402" si="6962">G402/G405</f>
        <v>0</v>
      </c>
      <c r="BP402" s="125">
        <f t="shared" ref="BP402" si="6963">H402/H405</f>
        <v>0</v>
      </c>
      <c r="BQ402" s="126">
        <f t="shared" ref="BQ402" si="6964">I402/I405</f>
        <v>0</v>
      </c>
      <c r="BR402" s="123">
        <f t="shared" ref="BR402" si="6965">J402/J405</f>
        <v>0</v>
      </c>
      <c r="BS402" s="124">
        <f t="shared" ref="BS402" si="6966">K402/K405</f>
        <v>0</v>
      </c>
      <c r="BT402" s="125">
        <f t="shared" ref="BT402" si="6967">L402/L405</f>
        <v>0</v>
      </c>
      <c r="BU402" s="123">
        <f t="shared" ref="BU402" si="6968">M402/M405</f>
        <v>0</v>
      </c>
      <c r="BV402" s="127">
        <f t="shared" ref="BV402" si="6969">N402/N405</f>
        <v>0</v>
      </c>
      <c r="BW402" s="128">
        <f t="shared" ref="BW402" si="6970">O402/O405</f>
        <v>0</v>
      </c>
      <c r="BX402" s="123">
        <f t="shared" ref="BX402" si="6971">P402/P405</f>
        <v>0</v>
      </c>
      <c r="BY402" s="124">
        <f t="shared" ref="BY402" si="6972">Q402/Q405</f>
        <v>0</v>
      </c>
      <c r="BZ402" s="125">
        <f t="shared" ref="BZ402" si="6973">R402/R405</f>
        <v>0</v>
      </c>
      <c r="CA402" s="126">
        <f t="shared" ref="CA402" si="6974">S402/S405</f>
        <v>0</v>
      </c>
      <c r="CB402" s="123">
        <f t="shared" ref="CB402" si="6975">T402/T405</f>
        <v>0</v>
      </c>
      <c r="CC402" s="124">
        <f t="shared" ref="CC402" si="6976">U402/U405</f>
        <v>0</v>
      </c>
      <c r="CD402" s="125">
        <f t="shared" ref="CD402" si="6977">V402/V405</f>
        <v>0</v>
      </c>
      <c r="CE402" s="126">
        <f t="shared" ref="CE402" si="6978">W402/W405</f>
        <v>0</v>
      </c>
      <c r="CF402" s="123">
        <f t="shared" ref="CF402" si="6979">X402/X405</f>
        <v>0</v>
      </c>
      <c r="CG402" s="124">
        <f t="shared" ref="CG402" si="6980">Y402/Y405</f>
        <v>0</v>
      </c>
      <c r="CH402" s="125">
        <f t="shared" ref="CH402" si="6981">Z402/Z405</f>
        <v>0</v>
      </c>
      <c r="CI402" s="123">
        <f t="shared" ref="CI402" si="6982">AA402/AA405</f>
        <v>0</v>
      </c>
      <c r="CJ402" s="129">
        <f t="shared" ref="CJ402" si="6983">AB402/AB405</f>
        <v>0</v>
      </c>
      <c r="CK402" s="130">
        <f t="shared" ref="CK402" si="6984">AC402/AC405</f>
        <v>0</v>
      </c>
    </row>
    <row r="403" spans="1:89" x14ac:dyDescent="0.25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62">
        <f t="shared" si="6381"/>
        <v>0</v>
      </c>
      <c r="AC403" s="165">
        <f t="shared" si="6412"/>
        <v>0</v>
      </c>
      <c r="BI403" s="139" t="s">
        <v>38</v>
      </c>
      <c r="BJ403" s="123">
        <f>B403/B405</f>
        <v>0</v>
      </c>
      <c r="BK403" s="124">
        <f t="shared" ref="BK403" si="6985">C403/C405</f>
        <v>0</v>
      </c>
      <c r="BL403" s="125">
        <f t="shared" ref="BL403" si="6986">D403/D405</f>
        <v>0</v>
      </c>
      <c r="BM403" s="126">
        <f t="shared" ref="BM403" si="6987">E403/E405</f>
        <v>0</v>
      </c>
      <c r="BN403" s="123">
        <f t="shared" ref="BN403" si="6988">F403/F405</f>
        <v>0</v>
      </c>
      <c r="BO403" s="124">
        <f t="shared" ref="BO403" si="6989">G403/G405</f>
        <v>0</v>
      </c>
      <c r="BP403" s="125">
        <f t="shared" ref="BP403" si="6990">H403/H405</f>
        <v>0</v>
      </c>
      <c r="BQ403" s="126">
        <f t="shared" ref="BQ403" si="6991">I403/I405</f>
        <v>0</v>
      </c>
      <c r="BR403" s="123">
        <f t="shared" ref="BR403" si="6992">J403/J405</f>
        <v>0</v>
      </c>
      <c r="BS403" s="124">
        <f t="shared" ref="BS403" si="6993">K403/K405</f>
        <v>0</v>
      </c>
      <c r="BT403" s="125">
        <f t="shared" ref="BT403" si="6994">L403/L405</f>
        <v>0</v>
      </c>
      <c r="BU403" s="123">
        <f t="shared" ref="BU403" si="6995">M403/M405</f>
        <v>0</v>
      </c>
      <c r="BV403" s="127">
        <f t="shared" ref="BV403" si="6996">N403/N405</f>
        <v>0</v>
      </c>
      <c r="BW403" s="128">
        <f t="shared" ref="BW403" si="6997">O403/O405</f>
        <v>0</v>
      </c>
      <c r="BX403" s="123">
        <f t="shared" ref="BX403" si="6998">P403/P405</f>
        <v>0</v>
      </c>
      <c r="BY403" s="124">
        <f t="shared" ref="BY403" si="6999">Q403/Q405</f>
        <v>0</v>
      </c>
      <c r="BZ403" s="125">
        <f t="shared" ref="BZ403" si="7000">R403/R405</f>
        <v>0</v>
      </c>
      <c r="CA403" s="126">
        <f t="shared" ref="CA403" si="7001">S403/S405</f>
        <v>0</v>
      </c>
      <c r="CB403" s="123">
        <f t="shared" ref="CB403" si="7002">T403/T405</f>
        <v>0</v>
      </c>
      <c r="CC403" s="124">
        <f t="shared" ref="CC403" si="7003">U403/U405</f>
        <v>0</v>
      </c>
      <c r="CD403" s="125">
        <f t="shared" ref="CD403" si="7004">V403/V405</f>
        <v>0</v>
      </c>
      <c r="CE403" s="126">
        <f t="shared" ref="CE403" si="7005">W403/W405</f>
        <v>0</v>
      </c>
      <c r="CF403" s="123">
        <f t="shared" ref="CF403" si="7006">X403/X405</f>
        <v>0</v>
      </c>
      <c r="CG403" s="124">
        <f t="shared" ref="CG403" si="7007">Y403/Y405</f>
        <v>0</v>
      </c>
      <c r="CH403" s="125">
        <f t="shared" ref="CH403" si="7008">Z403/Z405</f>
        <v>0</v>
      </c>
      <c r="CI403" s="123">
        <f t="shared" ref="CI403" si="7009">AA403/AA405</f>
        <v>0</v>
      </c>
      <c r="CJ403" s="129">
        <f t="shared" ref="CJ403" si="7010">AB403/AB405</f>
        <v>0</v>
      </c>
      <c r="CK403" s="130">
        <f t="shared" ref="CK403" si="7011">AC403/AC405</f>
        <v>0</v>
      </c>
    </row>
    <row r="404" spans="1:89" ht="13.8" thickBot="1" x14ac:dyDescent="0.3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62">
        <f t="shared" si="6381"/>
        <v>0</v>
      </c>
      <c r="AC404" s="165">
        <f t="shared" si="6412"/>
        <v>0</v>
      </c>
      <c r="BI404" s="131" t="s">
        <v>39</v>
      </c>
      <c r="BJ404" s="123">
        <f>B404/B405</f>
        <v>0</v>
      </c>
      <c r="BK404" s="124">
        <f t="shared" ref="BK404" si="7012">C404/C405</f>
        <v>0</v>
      </c>
      <c r="BL404" s="125">
        <f t="shared" ref="BL404" si="7013">D404/D405</f>
        <v>0</v>
      </c>
      <c r="BM404" s="126">
        <f t="shared" ref="BM404" si="7014">E404/E405</f>
        <v>0</v>
      </c>
      <c r="BN404" s="123">
        <f t="shared" ref="BN404" si="7015">F404/F405</f>
        <v>0</v>
      </c>
      <c r="BO404" s="124">
        <f t="shared" ref="BO404" si="7016">G404/G405</f>
        <v>0</v>
      </c>
      <c r="BP404" s="125">
        <f t="shared" ref="BP404" si="7017">H404/H405</f>
        <v>0</v>
      </c>
      <c r="BQ404" s="126">
        <f t="shared" ref="BQ404" si="7018">I404/I405</f>
        <v>0</v>
      </c>
      <c r="BR404" s="123">
        <f t="shared" ref="BR404" si="7019">J404/J405</f>
        <v>0</v>
      </c>
      <c r="BS404" s="124">
        <f t="shared" ref="BS404" si="7020">K404/K405</f>
        <v>0</v>
      </c>
      <c r="BT404" s="125">
        <f t="shared" ref="BT404" si="7021">L404/L405</f>
        <v>0</v>
      </c>
      <c r="BU404" s="123">
        <f t="shared" ref="BU404" si="7022">M404/M405</f>
        <v>0</v>
      </c>
      <c r="BV404" s="127">
        <f t="shared" ref="BV404" si="7023">N404/N405</f>
        <v>0</v>
      </c>
      <c r="BW404" s="128">
        <f t="shared" ref="BW404" si="7024">O404/O405</f>
        <v>0</v>
      </c>
      <c r="BX404" s="123">
        <f t="shared" ref="BX404" si="7025">P404/P405</f>
        <v>0</v>
      </c>
      <c r="BY404" s="124">
        <f t="shared" ref="BY404" si="7026">Q404/Q405</f>
        <v>0</v>
      </c>
      <c r="BZ404" s="125">
        <f t="shared" ref="BZ404" si="7027">R404/R405</f>
        <v>0</v>
      </c>
      <c r="CA404" s="126">
        <f t="shared" ref="CA404" si="7028">S404/S405</f>
        <v>0</v>
      </c>
      <c r="CB404" s="123">
        <f t="shared" ref="CB404" si="7029">T404/T405</f>
        <v>0</v>
      </c>
      <c r="CC404" s="124">
        <f t="shared" ref="CC404" si="7030">U404/U405</f>
        <v>0</v>
      </c>
      <c r="CD404" s="125">
        <f t="shared" ref="CD404" si="7031">V404/V405</f>
        <v>0</v>
      </c>
      <c r="CE404" s="126">
        <f t="shared" ref="CE404" si="7032">W404/W405</f>
        <v>0</v>
      </c>
      <c r="CF404" s="123">
        <f t="shared" ref="CF404" si="7033">X404/X405</f>
        <v>0</v>
      </c>
      <c r="CG404" s="124">
        <f t="shared" ref="CG404" si="7034">Y404/Y405</f>
        <v>0</v>
      </c>
      <c r="CH404" s="125">
        <f t="shared" ref="CH404" si="7035">Z404/Z405</f>
        <v>0</v>
      </c>
      <c r="CI404" s="123">
        <f t="shared" ref="CI404" si="7036">AA404/AA405</f>
        <v>0</v>
      </c>
      <c r="CJ404" s="129">
        <f t="shared" ref="CJ404" si="7037">AB404/AB405</f>
        <v>0</v>
      </c>
      <c r="CK404" s="130">
        <f t="shared" ref="CK404" si="7038">AC404/AC405</f>
        <v>0</v>
      </c>
    </row>
    <row r="405" spans="1:89" ht="14.4" thickTop="1" thickBot="1" x14ac:dyDescent="0.3">
      <c r="A405" s="251" t="s">
        <v>13</v>
      </c>
      <c r="B405" s="14">
        <f t="shared" ref="B405:AA405" si="7039">SUM(B382:B404)</f>
        <v>44694</v>
      </c>
      <c r="C405" s="1">
        <f t="shared" si="7039"/>
        <v>41712</v>
      </c>
      <c r="D405" s="14">
        <f t="shared" si="7039"/>
        <v>25207</v>
      </c>
      <c r="E405" s="1">
        <f t="shared" si="7039"/>
        <v>21844</v>
      </c>
      <c r="F405" s="14">
        <f t="shared" si="7039"/>
        <v>26700</v>
      </c>
      <c r="G405" s="1">
        <f t="shared" si="7039"/>
        <v>25141</v>
      </c>
      <c r="H405" s="14">
        <f t="shared" si="7039"/>
        <v>48485</v>
      </c>
      <c r="I405" s="1">
        <f t="shared" si="7039"/>
        <v>53668</v>
      </c>
      <c r="J405" s="14">
        <f t="shared" si="7039"/>
        <v>8973</v>
      </c>
      <c r="K405" s="1">
        <f t="shared" si="7039"/>
        <v>9402</v>
      </c>
      <c r="L405" s="14">
        <f t="shared" si="7039"/>
        <v>29347</v>
      </c>
      <c r="M405" s="1">
        <f t="shared" si="7039"/>
        <v>32973</v>
      </c>
      <c r="N405" s="14">
        <f t="shared" si="7039"/>
        <v>48966</v>
      </c>
      <c r="O405" s="1">
        <f t="shared" si="7039"/>
        <v>49227</v>
      </c>
      <c r="P405" s="14">
        <f t="shared" si="7039"/>
        <v>28544</v>
      </c>
      <c r="Q405" s="1">
        <f t="shared" si="7039"/>
        <v>27817</v>
      </c>
      <c r="R405" s="14">
        <f t="shared" si="7039"/>
        <v>36152</v>
      </c>
      <c r="S405" s="1">
        <f t="shared" si="7039"/>
        <v>35986</v>
      </c>
      <c r="T405" s="14">
        <f t="shared" si="7039"/>
        <v>11081</v>
      </c>
      <c r="U405" s="1">
        <f t="shared" si="7039"/>
        <v>11358</v>
      </c>
      <c r="V405" s="14">
        <f t="shared" si="7039"/>
        <v>35787</v>
      </c>
      <c r="W405" s="1">
        <f t="shared" si="7039"/>
        <v>44201</v>
      </c>
      <c r="X405" s="14">
        <f t="shared" si="7039"/>
        <v>29551</v>
      </c>
      <c r="Y405" s="1">
        <f t="shared" si="7039"/>
        <v>17857</v>
      </c>
      <c r="Z405" s="14">
        <f t="shared" si="7039"/>
        <v>60764</v>
      </c>
      <c r="AA405" s="1">
        <f t="shared" si="7039"/>
        <v>62029</v>
      </c>
      <c r="AB405" s="166">
        <f t="shared" ref="AB405" si="7040">SUM(AB381:AB404)</f>
        <v>434251</v>
      </c>
      <c r="AC405" s="167">
        <f t="shared" ref="AC405" si="7041">SUM(AC381:AC404)</f>
        <v>433215</v>
      </c>
      <c r="BI405" s="251" t="s">
        <v>13</v>
      </c>
      <c r="BJ405" s="147">
        <f>SUM(BJ381:BJ404)</f>
        <v>0.99999999999999989</v>
      </c>
      <c r="BK405" s="148">
        <f t="shared" ref="BK405:CK405" si="7042">SUM(BK381:BK404)</f>
        <v>0.99999999999999978</v>
      </c>
      <c r="BL405" s="147">
        <f t="shared" si="7042"/>
        <v>0.99999999999999989</v>
      </c>
      <c r="BM405" s="148">
        <f t="shared" si="7042"/>
        <v>1</v>
      </c>
      <c r="BN405" s="147">
        <f t="shared" si="7042"/>
        <v>0.99999999999999989</v>
      </c>
      <c r="BO405" s="148">
        <f t="shared" si="7042"/>
        <v>1</v>
      </c>
      <c r="BP405" s="147">
        <f t="shared" si="7042"/>
        <v>1</v>
      </c>
      <c r="BQ405" s="148">
        <f t="shared" si="7042"/>
        <v>1</v>
      </c>
      <c r="BR405" s="147">
        <f t="shared" si="7042"/>
        <v>1</v>
      </c>
      <c r="BS405" s="148">
        <f t="shared" si="7042"/>
        <v>1</v>
      </c>
      <c r="BT405" s="147">
        <f t="shared" si="7042"/>
        <v>1</v>
      </c>
      <c r="BU405" s="148">
        <f t="shared" si="7042"/>
        <v>1</v>
      </c>
      <c r="BV405" s="147">
        <f t="shared" si="7042"/>
        <v>1</v>
      </c>
      <c r="BW405" s="148">
        <f t="shared" si="7042"/>
        <v>1</v>
      </c>
      <c r="BX405" s="147">
        <f t="shared" si="7042"/>
        <v>0.99999999999999978</v>
      </c>
      <c r="BY405" s="148">
        <f t="shared" si="7042"/>
        <v>1</v>
      </c>
      <c r="BZ405" s="147">
        <f t="shared" si="7042"/>
        <v>1.0000000000000002</v>
      </c>
      <c r="CA405" s="148">
        <f t="shared" si="7042"/>
        <v>0.99999999999999989</v>
      </c>
      <c r="CB405" s="147">
        <f t="shared" si="7042"/>
        <v>0.99999999999999989</v>
      </c>
      <c r="CC405" s="148">
        <f t="shared" si="7042"/>
        <v>1</v>
      </c>
      <c r="CD405" s="147">
        <f t="shared" si="7042"/>
        <v>1</v>
      </c>
      <c r="CE405" s="148">
        <f t="shared" si="7042"/>
        <v>1</v>
      </c>
      <c r="CF405" s="147">
        <f t="shared" si="7042"/>
        <v>1</v>
      </c>
      <c r="CG405" s="148">
        <f t="shared" si="7042"/>
        <v>1</v>
      </c>
      <c r="CH405" s="147">
        <f t="shared" si="7042"/>
        <v>1.0000000000000002</v>
      </c>
      <c r="CI405" s="148">
        <f t="shared" si="7042"/>
        <v>0.99999999999999989</v>
      </c>
      <c r="CJ405" s="147">
        <f t="shared" si="7042"/>
        <v>0.99999999999999989</v>
      </c>
      <c r="CK405" s="148">
        <f t="shared" si="7042"/>
        <v>1</v>
      </c>
    </row>
    <row r="406" spans="1:89" ht="13.8" thickTop="1" x14ac:dyDescent="0.25">
      <c r="A406" s="178"/>
    </row>
    <row r="408" spans="1:89" x14ac:dyDescent="0.25">
      <c r="A408" s="299">
        <f>+A377+1</f>
        <v>45274</v>
      </c>
      <c r="B408" s="299"/>
      <c r="C408" s="299"/>
      <c r="D408" s="299"/>
      <c r="BI408" s="298">
        <f>+BI377+1</f>
        <v>45274</v>
      </c>
      <c r="BJ408" s="298"/>
      <c r="BK408" s="298"/>
      <c r="BL408" s="298"/>
    </row>
    <row r="409" spans="1:89" ht="13.8" thickBot="1" x14ac:dyDescent="0.3">
      <c r="AE409" t="s">
        <v>84</v>
      </c>
    </row>
    <row r="410" spans="1:89" ht="14.4" thickTop="1" thickBot="1" x14ac:dyDescent="0.3">
      <c r="A410" s="290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0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0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35">
      <c r="A411" s="291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68" t="s">
        <v>14</v>
      </c>
      <c r="AC411" s="169" t="s">
        <v>15</v>
      </c>
      <c r="AE411" s="291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68" t="s">
        <v>14</v>
      </c>
      <c r="BG411" s="169" t="s">
        <v>15</v>
      </c>
      <c r="BI411" s="291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8" thickTop="1" x14ac:dyDescent="0.25">
      <c r="A412" s="119" t="s">
        <v>16</v>
      </c>
      <c r="B412" s="120"/>
      <c r="C412" s="177"/>
      <c r="D412" s="121"/>
      <c r="E412" s="172"/>
      <c r="F412" s="120"/>
      <c r="G412" s="122"/>
      <c r="H412" s="121"/>
      <c r="I412" s="172"/>
      <c r="J412" s="120"/>
      <c r="K412" s="122"/>
      <c r="L412" s="121"/>
      <c r="M412" s="120"/>
      <c r="N412" s="171"/>
      <c r="O412" s="173"/>
      <c r="P412" s="120"/>
      <c r="Q412" s="122"/>
      <c r="R412" s="121"/>
      <c r="S412" s="172"/>
      <c r="T412" s="120"/>
      <c r="U412" s="122"/>
      <c r="V412" s="121"/>
      <c r="W412" s="172"/>
      <c r="X412" s="120"/>
      <c r="Y412" s="122"/>
      <c r="Z412" s="21"/>
      <c r="AA412" s="176"/>
      <c r="AB412" s="162">
        <f t="shared" ref="AB412:AB435" si="7043">B412+D412+F412+H412+J412+L412+N412+P412+R412+T412+V412+X412+Z412</f>
        <v>0</v>
      </c>
      <c r="AC412" s="163">
        <f>C412+E412+G412+I412+K412+M412+O412+Q412+S412+U412+W412+Y412+AA412</f>
        <v>0</v>
      </c>
      <c r="AE412" s="254" t="str">
        <f>$AE$9</f>
        <v>07:00 - 07:59</v>
      </c>
      <c r="AF412" s="120">
        <f t="shared" ref="AF412:AO413" si="7044">SUMIF($A$9:$A$32,$AE412,B$412:B$435)</f>
        <v>4950</v>
      </c>
      <c r="AG412" s="177">
        <f t="shared" si="7044"/>
        <v>1811</v>
      </c>
      <c r="AH412" s="121">
        <f t="shared" si="7044"/>
        <v>2160</v>
      </c>
      <c r="AI412" s="172">
        <f t="shared" si="7044"/>
        <v>1681</v>
      </c>
      <c r="AJ412" s="120">
        <f t="shared" si="7044"/>
        <v>2949</v>
      </c>
      <c r="AK412" s="122">
        <f t="shared" si="7044"/>
        <v>1437</v>
      </c>
      <c r="AL412" s="121">
        <f t="shared" si="7044"/>
        <v>3875</v>
      </c>
      <c r="AM412" s="172">
        <f t="shared" si="7044"/>
        <v>2655</v>
      </c>
      <c r="AN412" s="120">
        <f t="shared" si="7044"/>
        <v>354</v>
      </c>
      <c r="AO412" s="122">
        <f t="shared" si="7044"/>
        <v>1273</v>
      </c>
      <c r="AP412" s="121">
        <f t="shared" ref="AP412:AY413" si="7045">SUMIF($A$9:$A$32,$AE412,L$412:L$435)</f>
        <v>1287</v>
      </c>
      <c r="AQ412" s="120">
        <f t="shared" si="7045"/>
        <v>4444</v>
      </c>
      <c r="AR412" s="171">
        <f t="shared" si="7045"/>
        <v>3398</v>
      </c>
      <c r="AS412" s="173">
        <f t="shared" si="7045"/>
        <v>4839</v>
      </c>
      <c r="AT412" s="120">
        <f t="shared" si="7045"/>
        <v>2719</v>
      </c>
      <c r="AU412" s="122">
        <f t="shared" si="7045"/>
        <v>2319</v>
      </c>
      <c r="AV412" s="121">
        <f t="shared" si="7045"/>
        <v>3603</v>
      </c>
      <c r="AW412" s="172">
        <f t="shared" si="7045"/>
        <v>2425</v>
      </c>
      <c r="AX412" s="120">
        <f t="shared" si="7045"/>
        <v>480</v>
      </c>
      <c r="AY412" s="122">
        <f t="shared" si="7045"/>
        <v>2085</v>
      </c>
      <c r="AZ412" s="121">
        <f t="shared" ref="AZ412:BE413" si="7046">SUMIF($A$9:$A$32,$AE412,V$412:V$435)</f>
        <v>1760</v>
      </c>
      <c r="BA412" s="172">
        <f t="shared" si="7046"/>
        <v>4101</v>
      </c>
      <c r="BB412" s="120">
        <f t="shared" si="7046"/>
        <v>2150</v>
      </c>
      <c r="BC412" s="122">
        <f t="shared" si="7046"/>
        <v>2221</v>
      </c>
      <c r="BD412" s="21">
        <f t="shared" si="7046"/>
        <v>5443</v>
      </c>
      <c r="BE412" s="176">
        <f t="shared" si="7046"/>
        <v>3716</v>
      </c>
      <c r="BF412" s="162">
        <f>AF412+AH412+AJ412+AL412+AN412+AP412+AR412+AT412+AV412+AX412+AZ412+BB412+BD412</f>
        <v>35128</v>
      </c>
      <c r="BG412" s="163">
        <f>AG412+AI412+AK412+AM412+AO412+AQ412+AS412+AU412+AW412+AY412+BA412+BC412+BE412</f>
        <v>35007</v>
      </c>
      <c r="BI412" s="119" t="s">
        <v>16</v>
      </c>
      <c r="BJ412" s="123">
        <f>B412/B436</f>
        <v>0</v>
      </c>
      <c r="BK412" s="124">
        <f t="shared" ref="BK412" si="7047">C412/C436</f>
        <v>0</v>
      </c>
      <c r="BL412" s="125">
        <f t="shared" ref="BL412" si="7048">D412/D436</f>
        <v>0</v>
      </c>
      <c r="BM412" s="126">
        <f t="shared" ref="BM412" si="7049">E412/E436</f>
        <v>0</v>
      </c>
      <c r="BN412" s="123">
        <f t="shared" ref="BN412" si="7050">F412/F436</f>
        <v>0</v>
      </c>
      <c r="BO412" s="124">
        <f t="shared" ref="BO412" si="7051">G412/G436</f>
        <v>0</v>
      </c>
      <c r="BP412" s="125">
        <f t="shared" ref="BP412" si="7052">H412/H436</f>
        <v>0</v>
      </c>
      <c r="BQ412" s="126">
        <f t="shared" ref="BQ412" si="7053">I412/I436</f>
        <v>0</v>
      </c>
      <c r="BR412" s="123">
        <f t="shared" ref="BR412" si="7054">J412/J436</f>
        <v>0</v>
      </c>
      <c r="BS412" s="124">
        <f t="shared" ref="BS412" si="7055">K412/K436</f>
        <v>0</v>
      </c>
      <c r="BT412" s="125">
        <f t="shared" ref="BT412" si="7056">L412/L436</f>
        <v>0</v>
      </c>
      <c r="BU412" s="123">
        <f t="shared" ref="BU412" si="7057">M412/M436</f>
        <v>0</v>
      </c>
      <c r="BV412" s="127">
        <f t="shared" ref="BV412" si="7058">N412/N436</f>
        <v>0</v>
      </c>
      <c r="BW412" s="128">
        <f t="shared" ref="BW412" si="7059">O412/O436</f>
        <v>0</v>
      </c>
      <c r="BX412" s="123">
        <f t="shared" ref="BX412" si="7060">P412/P436</f>
        <v>0</v>
      </c>
      <c r="BY412" s="124">
        <f t="shared" ref="BY412" si="7061">Q412/Q436</f>
        <v>0</v>
      </c>
      <c r="BZ412" s="125">
        <f t="shared" ref="BZ412" si="7062">R412/R436</f>
        <v>0</v>
      </c>
      <c r="CA412" s="126">
        <f t="shared" ref="CA412" si="7063">S412/S436</f>
        <v>0</v>
      </c>
      <c r="CB412" s="123">
        <f t="shared" ref="CB412" si="7064">T412/T436</f>
        <v>0</v>
      </c>
      <c r="CC412" s="124">
        <f t="shared" ref="CC412" si="7065">U412/U436</f>
        <v>0</v>
      </c>
      <c r="CD412" s="125">
        <f t="shared" ref="CD412" si="7066">V412/V436</f>
        <v>0</v>
      </c>
      <c r="CE412" s="126">
        <f t="shared" ref="CE412" si="7067">W412/W436</f>
        <v>0</v>
      </c>
      <c r="CF412" s="123">
        <f t="shared" ref="CF412" si="7068">X412/X436</f>
        <v>0</v>
      </c>
      <c r="CG412" s="124">
        <f t="shared" ref="CG412" si="7069">Y412/Y436</f>
        <v>0</v>
      </c>
      <c r="CH412" s="125">
        <f t="shared" ref="CH412" si="7070">Z412/Z436</f>
        <v>0</v>
      </c>
      <c r="CI412" s="123">
        <f t="shared" ref="CI412" si="7071">AA412/AA436</f>
        <v>0</v>
      </c>
      <c r="CJ412" s="129">
        <f t="shared" ref="CJ412" si="7072">AB412/AB436</f>
        <v>0</v>
      </c>
      <c r="CK412" s="130">
        <f t="shared" ref="CK412" si="7073">AC412/AC436</f>
        <v>0</v>
      </c>
    </row>
    <row r="413" spans="1:89" x14ac:dyDescent="0.25">
      <c r="A413" s="131" t="s">
        <v>17</v>
      </c>
      <c r="B413" s="180">
        <v>579</v>
      </c>
      <c r="C413" s="181">
        <v>0</v>
      </c>
      <c r="D413" s="182">
        <v>463</v>
      </c>
      <c r="E413" s="183">
        <v>0</v>
      </c>
      <c r="F413" s="180">
        <v>617</v>
      </c>
      <c r="G413" s="184">
        <v>8</v>
      </c>
      <c r="H413" s="182">
        <v>702</v>
      </c>
      <c r="I413" s="183">
        <v>33</v>
      </c>
      <c r="J413" s="180">
        <v>24</v>
      </c>
      <c r="K413" s="184">
        <v>29</v>
      </c>
      <c r="L413" s="182">
        <v>58</v>
      </c>
      <c r="M413" s="180">
        <v>123</v>
      </c>
      <c r="N413" s="185">
        <v>234</v>
      </c>
      <c r="O413" s="186">
        <v>222</v>
      </c>
      <c r="P413" s="180">
        <v>111</v>
      </c>
      <c r="Q413" s="184">
        <v>85</v>
      </c>
      <c r="R413" s="182">
        <v>63</v>
      </c>
      <c r="S413" s="183">
        <v>149</v>
      </c>
      <c r="T413" s="180">
        <v>1</v>
      </c>
      <c r="U413" s="184">
        <v>63</v>
      </c>
      <c r="V413" s="182">
        <v>31</v>
      </c>
      <c r="W413" s="183">
        <v>158</v>
      </c>
      <c r="X413" s="180">
        <v>8</v>
      </c>
      <c r="Y413" s="184">
        <v>76</v>
      </c>
      <c r="Z413" s="182">
        <v>2</v>
      </c>
      <c r="AA413" s="180">
        <v>0</v>
      </c>
      <c r="AB413" s="162">
        <f t="shared" si="7043"/>
        <v>2893</v>
      </c>
      <c r="AC413" s="165">
        <f t="shared" ref="AC413:AC435" si="7074">SUM(C413,E413,G413,I413,K413,M413,O413,Q413,S413,U413,W413,Y413,AA413)</f>
        <v>946</v>
      </c>
      <c r="AE413" s="256" t="str">
        <f>$AE$10</f>
        <v>08:00 - 08:59</v>
      </c>
      <c r="AF413" s="120">
        <f t="shared" si="7044"/>
        <v>4015</v>
      </c>
      <c r="AG413" s="181">
        <f t="shared" si="7044"/>
        <v>1683</v>
      </c>
      <c r="AH413" s="182">
        <f t="shared" si="7044"/>
        <v>1738</v>
      </c>
      <c r="AI413" s="183">
        <f t="shared" si="7044"/>
        <v>1504</v>
      </c>
      <c r="AJ413" s="180">
        <f t="shared" si="7044"/>
        <v>2110</v>
      </c>
      <c r="AK413" s="184">
        <f t="shared" si="7044"/>
        <v>1177</v>
      </c>
      <c r="AL413" s="182">
        <f t="shared" si="7044"/>
        <v>3547</v>
      </c>
      <c r="AM413" s="183">
        <f t="shared" si="7044"/>
        <v>2563</v>
      </c>
      <c r="AN413" s="180">
        <f t="shared" si="7044"/>
        <v>306</v>
      </c>
      <c r="AO413" s="184">
        <f t="shared" si="7044"/>
        <v>1040</v>
      </c>
      <c r="AP413" s="182">
        <f t="shared" si="7045"/>
        <v>1071</v>
      </c>
      <c r="AQ413" s="180">
        <f t="shared" si="7045"/>
        <v>4152</v>
      </c>
      <c r="AR413" s="185">
        <f t="shared" si="7045"/>
        <v>2531</v>
      </c>
      <c r="AS413" s="186">
        <f t="shared" si="7045"/>
        <v>4248</v>
      </c>
      <c r="AT413" s="180">
        <f t="shared" si="7045"/>
        <v>2239</v>
      </c>
      <c r="AU413" s="184">
        <f t="shared" si="7045"/>
        <v>2196</v>
      </c>
      <c r="AV413" s="182">
        <f t="shared" si="7045"/>
        <v>2831</v>
      </c>
      <c r="AW413" s="183">
        <f t="shared" si="7045"/>
        <v>2057</v>
      </c>
      <c r="AX413" s="180">
        <f t="shared" si="7045"/>
        <v>369</v>
      </c>
      <c r="AY413" s="184">
        <f t="shared" si="7045"/>
        <v>1465</v>
      </c>
      <c r="AZ413" s="182">
        <f t="shared" si="7046"/>
        <v>1295</v>
      </c>
      <c r="BA413" s="183">
        <f t="shared" si="7046"/>
        <v>3628</v>
      </c>
      <c r="BB413" s="180">
        <f t="shared" si="7046"/>
        <v>1875</v>
      </c>
      <c r="BC413" s="184">
        <f t="shared" si="7046"/>
        <v>1967</v>
      </c>
      <c r="BD413" s="182">
        <f t="shared" si="7046"/>
        <v>4426</v>
      </c>
      <c r="BE413" s="180">
        <f t="shared" si="7046"/>
        <v>3205</v>
      </c>
      <c r="BF413" s="164">
        <f>SUM(AF413,AH413,AJ413,AL413,AN413,AP413,AR413,AT413,AV413,AX413,AZ413,BB413,BD413)</f>
        <v>28353</v>
      </c>
      <c r="BG413" s="165">
        <f>SUM(AG413,AI413,AK413,AM413,AO413,AQ413,AS413,AU413,AW413,AY413,BA413,BC413,BE413)</f>
        <v>30885</v>
      </c>
      <c r="BI413" s="131" t="s">
        <v>17</v>
      </c>
      <c r="BJ413" s="123">
        <f>B413/B436</f>
        <v>1.3156100886162236E-2</v>
      </c>
      <c r="BK413" s="124">
        <f t="shared" ref="BK413" si="7075">C413/C436</f>
        <v>0</v>
      </c>
      <c r="BL413" s="125">
        <f t="shared" ref="BL413" si="7076">D413/D436</f>
        <v>1.967868072084325E-2</v>
      </c>
      <c r="BM413" s="126">
        <f t="shared" ref="BM413" si="7077">E413/E436</f>
        <v>0</v>
      </c>
      <c r="BN413" s="123">
        <f t="shared" ref="BN413" si="7078">F413/F436</f>
        <v>2.3135475645880987E-2</v>
      </c>
      <c r="BO413" s="124">
        <f t="shared" ref="BO413" si="7079">G413/G436</f>
        <v>3.2760032760032761E-4</v>
      </c>
      <c r="BP413" s="125">
        <f t="shared" ref="BP413" si="7080">H413/H436</f>
        <v>1.4830777031309418E-2</v>
      </c>
      <c r="BQ413" s="126">
        <f t="shared" ref="BQ413" si="7081">I413/I436</f>
        <v>6.2806897339271438E-4</v>
      </c>
      <c r="BR413" s="123">
        <f t="shared" ref="BR413" si="7082">J413/J436</f>
        <v>2.8083313831032061E-3</v>
      </c>
      <c r="BS413" s="124">
        <f t="shared" ref="BS413" si="7083">K413/K436</f>
        <v>3.1669760838702633E-3</v>
      </c>
      <c r="BT413" s="125">
        <f t="shared" ref="BT413" si="7084">L413/L436</f>
        <v>1.97218538542623E-3</v>
      </c>
      <c r="BU413" s="123">
        <f t="shared" ref="BU413" si="7085">M413/M436</f>
        <v>3.7735849056603774E-3</v>
      </c>
      <c r="BV413" s="127">
        <f t="shared" ref="BV413" si="7086">N413/N436</f>
        <v>4.9402525017945365E-3</v>
      </c>
      <c r="BW413" s="128">
        <f t="shared" ref="BW413" si="7087">O413/O436</f>
        <v>4.6223999000562181E-3</v>
      </c>
      <c r="BX413" s="123">
        <f t="shared" ref="BX413" si="7088">P413/P436</f>
        <v>4.0189724465042181E-3</v>
      </c>
      <c r="BY413" s="124">
        <f t="shared" ref="BY413" si="7089">Q413/Q436</f>
        <v>3.162320026786711E-3</v>
      </c>
      <c r="BZ413" s="125">
        <f t="shared" ref="BZ413" si="7090">R413/R436</f>
        <v>1.8119589289309443E-3</v>
      </c>
      <c r="CA413" s="126">
        <f t="shared" ref="CA413" si="7091">S413/S436</f>
        <v>4.371680896634686E-3</v>
      </c>
      <c r="CB413" s="123">
        <f t="shared" ref="CB413" si="7092">T413/T436</f>
        <v>9.3923170846247768E-5</v>
      </c>
      <c r="CC413" s="124">
        <f t="shared" ref="CC413" si="7093">U413/U436</f>
        <v>5.7434588385449903E-3</v>
      </c>
      <c r="CD413" s="125">
        <f t="shared" ref="CD413" si="7094">V413/V436</f>
        <v>8.8351811212129849E-4</v>
      </c>
      <c r="CE413" s="126">
        <f t="shared" ref="CE413" si="7095">W413/W436</f>
        <v>3.6635132628454834E-3</v>
      </c>
      <c r="CF413" s="123">
        <f t="shared" ref="CF413" si="7096">X413/X436</f>
        <v>2.7729636048526865E-4</v>
      </c>
      <c r="CG413" s="124">
        <f t="shared" ref="CG413" si="7097">Y413/Y436</f>
        <v>4.3854587420657822E-3</v>
      </c>
      <c r="CH413" s="125">
        <f t="shared" ref="CH413" si="7098">Z413/Z436</f>
        <v>3.462483986011565E-5</v>
      </c>
      <c r="CI413" s="123">
        <f t="shared" ref="CI413" si="7099">AA413/AA436</f>
        <v>0</v>
      </c>
      <c r="CJ413" s="129">
        <f t="shared" ref="CJ413" si="7100">AB413/AB436</f>
        <v>6.862019563752977E-3</v>
      </c>
      <c r="CK413" s="130">
        <f t="shared" ref="CK413" si="7101">AC413/AC436</f>
        <v>2.2494192170784658E-3</v>
      </c>
    </row>
    <row r="414" spans="1:89" ht="13.8" thickBot="1" x14ac:dyDescent="0.3">
      <c r="A414" s="139" t="s">
        <v>18</v>
      </c>
      <c r="B414" s="187">
        <v>2569</v>
      </c>
      <c r="C414" s="188">
        <v>616</v>
      </c>
      <c r="D414" s="189">
        <v>1615</v>
      </c>
      <c r="E414" s="190">
        <v>469</v>
      </c>
      <c r="F414" s="187">
        <v>2145</v>
      </c>
      <c r="G414" s="191">
        <v>474</v>
      </c>
      <c r="H414" s="189">
        <v>2450</v>
      </c>
      <c r="I414" s="190">
        <v>952</v>
      </c>
      <c r="J414" s="187">
        <v>106</v>
      </c>
      <c r="K414" s="191">
        <v>333</v>
      </c>
      <c r="L414" s="189">
        <v>513</v>
      </c>
      <c r="M414" s="187">
        <v>1550</v>
      </c>
      <c r="N414" s="192">
        <v>1756</v>
      </c>
      <c r="O414" s="193">
        <v>2031</v>
      </c>
      <c r="P414" s="187">
        <v>967</v>
      </c>
      <c r="Q414" s="191">
        <v>999</v>
      </c>
      <c r="R414" s="189">
        <v>1525</v>
      </c>
      <c r="S414" s="190">
        <v>1101</v>
      </c>
      <c r="T414" s="187">
        <v>146</v>
      </c>
      <c r="U414" s="191">
        <v>674</v>
      </c>
      <c r="V414" s="189">
        <v>712</v>
      </c>
      <c r="W414" s="190">
        <v>1644</v>
      </c>
      <c r="X414" s="187">
        <v>1036</v>
      </c>
      <c r="Y414" s="191">
        <v>923</v>
      </c>
      <c r="Z414" s="189">
        <v>2793</v>
      </c>
      <c r="AA414" s="187">
        <v>1839</v>
      </c>
      <c r="AB414" s="162">
        <f t="shared" si="7043"/>
        <v>18333</v>
      </c>
      <c r="AC414" s="165">
        <f t="shared" si="7074"/>
        <v>13605</v>
      </c>
      <c r="AE414" s="254"/>
      <c r="AF414" s="120"/>
      <c r="AG414" s="188"/>
      <c r="AH414" s="189"/>
      <c r="AI414" s="190"/>
      <c r="AJ414" s="187"/>
      <c r="AK414" s="191"/>
      <c r="AL414" s="189"/>
      <c r="AM414" s="190"/>
      <c r="AN414" s="187"/>
      <c r="AO414" s="191"/>
      <c r="AP414" s="189"/>
      <c r="AQ414" s="187"/>
      <c r="AR414" s="192"/>
      <c r="AS414" s="193"/>
      <c r="AT414" s="187"/>
      <c r="AU414" s="191"/>
      <c r="AV414" s="189"/>
      <c r="AW414" s="190"/>
      <c r="AX414" s="187"/>
      <c r="AY414" s="191"/>
      <c r="AZ414" s="189"/>
      <c r="BA414" s="190"/>
      <c r="BB414" s="187"/>
      <c r="BC414" s="191"/>
      <c r="BD414" s="189"/>
      <c r="BE414" s="187"/>
      <c r="BF414" s="164"/>
      <c r="BG414" s="165"/>
      <c r="BI414" s="139" t="s">
        <v>18</v>
      </c>
      <c r="BJ414" s="123">
        <f>B414/B436</f>
        <v>5.8373097023403771E-2</v>
      </c>
      <c r="BK414" s="124">
        <f t="shared" ref="BK414" si="7102">C414/C436</f>
        <v>1.5264149073248093E-2</v>
      </c>
      <c r="BL414" s="125">
        <f t="shared" ref="BL414" si="7103">D414/D436</f>
        <v>6.8641618497109827E-2</v>
      </c>
      <c r="BM414" s="126">
        <f t="shared" ref="BM414" si="7104">E414/E436</f>
        <v>2.225068792105513E-2</v>
      </c>
      <c r="BN414" s="123">
        <f t="shared" ref="BN414" si="7105">F414/F436</f>
        <v>8.0430462334545733E-2</v>
      </c>
      <c r="BO414" s="124">
        <f t="shared" ref="BO414" si="7106">G414/G436</f>
        <v>1.9410319410319409E-2</v>
      </c>
      <c r="BP414" s="125">
        <f t="shared" ref="BP414" si="7107">H414/H436</f>
        <v>5.1759834368530024E-2</v>
      </c>
      <c r="BQ414" s="126">
        <f t="shared" ref="BQ414" si="7108">I414/I436</f>
        <v>1.8118838262723154E-2</v>
      </c>
      <c r="BR414" s="123">
        <f t="shared" ref="BR414" si="7109">J414/J436</f>
        <v>1.2403463608705827E-2</v>
      </c>
      <c r="BS414" s="124">
        <f t="shared" ref="BS414" si="7110">K414/K436</f>
        <v>3.6365621928579228E-2</v>
      </c>
      <c r="BT414" s="125">
        <f t="shared" ref="BT414" si="7111">L414/L436</f>
        <v>1.7443639702131999E-2</v>
      </c>
      <c r="BU414" s="123">
        <f t="shared" ref="BU414" si="7112">M414/M436</f>
        <v>4.7553305721736459E-2</v>
      </c>
      <c r="BV414" s="127">
        <f t="shared" ref="BV414" si="7113">N414/N436</f>
        <v>3.7073005953637633E-2</v>
      </c>
      <c r="BW414" s="128">
        <f t="shared" ref="BW414" si="7114">O414/O436</f>
        <v>4.2288712599162968E-2</v>
      </c>
      <c r="BX414" s="123">
        <f t="shared" ref="BX414" si="7115">P414/P436</f>
        <v>3.5012129331257469E-2</v>
      </c>
      <c r="BY414" s="124">
        <f t="shared" ref="BY414" si="7116">Q414/Q436</f>
        <v>3.7166561255999105E-2</v>
      </c>
      <c r="BZ414" s="125">
        <f t="shared" ref="BZ414" si="7117">R414/R436</f>
        <v>4.3860910581264921E-2</v>
      </c>
      <c r="CA414" s="126">
        <f t="shared" ref="CA414" si="7118">S414/S436</f>
        <v>3.2303494410703286E-2</v>
      </c>
      <c r="CB414" s="123">
        <f t="shared" ref="CB414" si="7119">T414/T436</f>
        <v>1.3712782943552174E-2</v>
      </c>
      <c r="CC414" s="124">
        <f t="shared" ref="CC414" si="7120">U414/U436</f>
        <v>6.1445892971100376E-2</v>
      </c>
      <c r="CD414" s="125">
        <f t="shared" ref="CD414" si="7121">V414/V436</f>
        <v>2.0292415994527888E-2</v>
      </c>
      <c r="CE414" s="126">
        <f t="shared" ref="CE414" si="7122">W414/W436</f>
        <v>3.8119087367835279E-2</v>
      </c>
      <c r="CF414" s="123">
        <f t="shared" ref="CF414" si="7123">X414/X436</f>
        <v>3.5909878682842289E-2</v>
      </c>
      <c r="CG414" s="124">
        <f t="shared" ref="CG414" si="7124">Y414/Y436</f>
        <v>5.3260242354298902E-2</v>
      </c>
      <c r="CH414" s="125">
        <f t="shared" ref="CH414" si="7125">Z414/Z436</f>
        <v>4.8353588864651499E-2</v>
      </c>
      <c r="CI414" s="123">
        <f t="shared" ref="CI414" si="7126">AA414/AA436</f>
        <v>3.0655620197036125E-2</v>
      </c>
      <c r="CJ414" s="129">
        <f t="shared" ref="CJ414" si="7127">AB414/AB436</f>
        <v>4.3484757919904367E-2</v>
      </c>
      <c r="CK414" s="130">
        <f t="shared" ref="CK414" si="7128">AC414/AC436</f>
        <v>3.235026263039379E-2</v>
      </c>
    </row>
    <row r="415" spans="1:89" ht="14.4" thickTop="1" thickBot="1" x14ac:dyDescent="0.3">
      <c r="A415" s="131" t="s">
        <v>19</v>
      </c>
      <c r="B415" s="180">
        <v>4658</v>
      </c>
      <c r="C415" s="181">
        <v>1730</v>
      </c>
      <c r="D415" s="182">
        <v>2117</v>
      </c>
      <c r="E415" s="183">
        <v>1325</v>
      </c>
      <c r="F415" s="180">
        <v>2897</v>
      </c>
      <c r="G415" s="184">
        <v>1314</v>
      </c>
      <c r="H415" s="182">
        <v>3892</v>
      </c>
      <c r="I415" s="183">
        <v>2267</v>
      </c>
      <c r="J415" s="180">
        <v>256</v>
      </c>
      <c r="K415" s="184">
        <v>860</v>
      </c>
      <c r="L415" s="182">
        <v>1174</v>
      </c>
      <c r="M415" s="180">
        <v>3074</v>
      </c>
      <c r="N415" s="185">
        <v>2857</v>
      </c>
      <c r="O415" s="186">
        <v>3828</v>
      </c>
      <c r="P415" s="180">
        <v>2179</v>
      </c>
      <c r="Q415" s="184">
        <v>1916</v>
      </c>
      <c r="R415" s="182">
        <v>2635</v>
      </c>
      <c r="S415" s="183">
        <v>2016</v>
      </c>
      <c r="T415" s="180">
        <v>385</v>
      </c>
      <c r="U415" s="184">
        <v>1425</v>
      </c>
      <c r="V415" s="182">
        <v>1529</v>
      </c>
      <c r="W415" s="183">
        <v>3265</v>
      </c>
      <c r="X415" s="180">
        <v>1919</v>
      </c>
      <c r="Y415" s="184">
        <v>1781</v>
      </c>
      <c r="Z415" s="182">
        <v>4059</v>
      </c>
      <c r="AA415" s="180">
        <v>3097</v>
      </c>
      <c r="AB415" s="162">
        <f t="shared" si="7043"/>
        <v>30557</v>
      </c>
      <c r="AC415" s="165">
        <f t="shared" si="7074"/>
        <v>27898</v>
      </c>
      <c r="AE415" s="251" t="s">
        <v>13</v>
      </c>
      <c r="AF415" s="14">
        <f t="shared" ref="AF415:BG415" si="7129">SUM(AF412:AF414)</f>
        <v>8965</v>
      </c>
      <c r="AG415" s="1">
        <f t="shared" si="7129"/>
        <v>3494</v>
      </c>
      <c r="AH415" s="14">
        <f t="shared" si="7129"/>
        <v>3898</v>
      </c>
      <c r="AI415" s="1">
        <f t="shared" si="7129"/>
        <v>3185</v>
      </c>
      <c r="AJ415" s="14">
        <f t="shared" si="7129"/>
        <v>5059</v>
      </c>
      <c r="AK415" s="1">
        <f t="shared" si="7129"/>
        <v>2614</v>
      </c>
      <c r="AL415" s="14">
        <f t="shared" si="7129"/>
        <v>7422</v>
      </c>
      <c r="AM415" s="1">
        <f t="shared" si="7129"/>
        <v>5218</v>
      </c>
      <c r="AN415" s="14">
        <f t="shared" si="7129"/>
        <v>660</v>
      </c>
      <c r="AO415" s="1">
        <f t="shared" si="7129"/>
        <v>2313</v>
      </c>
      <c r="AP415" s="14">
        <f t="shared" si="7129"/>
        <v>2358</v>
      </c>
      <c r="AQ415" s="1">
        <f t="shared" si="7129"/>
        <v>8596</v>
      </c>
      <c r="AR415" s="14">
        <f t="shared" si="7129"/>
        <v>5929</v>
      </c>
      <c r="AS415" s="1">
        <f t="shared" si="7129"/>
        <v>9087</v>
      </c>
      <c r="AT415" s="14">
        <f t="shared" si="7129"/>
        <v>4958</v>
      </c>
      <c r="AU415" s="1">
        <f t="shared" si="7129"/>
        <v>4515</v>
      </c>
      <c r="AV415" s="14">
        <f t="shared" si="7129"/>
        <v>6434</v>
      </c>
      <c r="AW415" s="1">
        <f t="shared" si="7129"/>
        <v>4482</v>
      </c>
      <c r="AX415" s="14">
        <f t="shared" si="7129"/>
        <v>849</v>
      </c>
      <c r="AY415" s="1">
        <f t="shared" si="7129"/>
        <v>3550</v>
      </c>
      <c r="AZ415" s="14">
        <f t="shared" si="7129"/>
        <v>3055</v>
      </c>
      <c r="BA415" s="1">
        <f t="shared" si="7129"/>
        <v>7729</v>
      </c>
      <c r="BB415" s="14">
        <f t="shared" si="7129"/>
        <v>4025</v>
      </c>
      <c r="BC415" s="1">
        <f t="shared" si="7129"/>
        <v>4188</v>
      </c>
      <c r="BD415" s="14">
        <f t="shared" si="7129"/>
        <v>9869</v>
      </c>
      <c r="BE415" s="1">
        <f t="shared" si="7129"/>
        <v>6921</v>
      </c>
      <c r="BF415" s="166">
        <f t="shared" si="7129"/>
        <v>63481</v>
      </c>
      <c r="BG415" s="167">
        <f t="shared" si="7129"/>
        <v>65892</v>
      </c>
      <c r="BI415" s="131" t="s">
        <v>19</v>
      </c>
      <c r="BJ415" s="123">
        <f>B415/B436</f>
        <v>0.10583958191320154</v>
      </c>
      <c r="BK415" s="124">
        <f t="shared" ref="BK415" si="7130">C415/C436</f>
        <v>4.2868470611557144E-2</v>
      </c>
      <c r="BL415" s="125">
        <f t="shared" ref="BL415" si="7131">D415/D436</f>
        <v>8.9977898673920434E-2</v>
      </c>
      <c r="BM415" s="126">
        <f t="shared" ref="BM415" si="7132">E415/E436</f>
        <v>6.2861751589334852E-2</v>
      </c>
      <c r="BN415" s="123">
        <f t="shared" ref="BN415" si="7133">F415/F436</f>
        <v>0.10862799505043309</v>
      </c>
      <c r="BO415" s="124">
        <f t="shared" ref="BO415" si="7134">G415/G436</f>
        <v>5.3808353808353811E-2</v>
      </c>
      <c r="BP415" s="125">
        <f t="shared" ref="BP415" si="7135">H415/H436</f>
        <v>8.2224194025436265E-2</v>
      </c>
      <c r="BQ415" s="126">
        <f t="shared" ref="BQ415" si="7136">I415/I436</f>
        <v>4.3146435232766171E-2</v>
      </c>
      <c r="BR415" s="123">
        <f t="shared" ref="BR415" si="7137">J415/J436</f>
        <v>2.9955534753100865E-2</v>
      </c>
      <c r="BS415" s="124">
        <f t="shared" ref="BS415" si="7138">K415/K436</f>
        <v>9.3917221797531938E-2</v>
      </c>
      <c r="BT415" s="125">
        <f t="shared" ref="BT415" si="7139">L415/L436</f>
        <v>3.9919752456730934E-2</v>
      </c>
      <c r="BU415" s="123">
        <f t="shared" ref="BU415" si="7140">M415/M436</f>
        <v>9.4308943089430899E-2</v>
      </c>
      <c r="BV415" s="127">
        <f t="shared" ref="BV415" si="7141">N415/N436</f>
        <v>6.0317527340286281E-2</v>
      </c>
      <c r="BW415" s="128">
        <f t="shared" ref="BW415" si="7142">O415/O436</f>
        <v>7.9705165844212625E-2</v>
      </c>
      <c r="BX415" s="123">
        <f t="shared" ref="BX415" si="7143">P415/P436</f>
        <v>7.8894963612006222E-2</v>
      </c>
      <c r="BY415" s="124">
        <f t="shared" ref="BY415" si="7144">Q415/Q436</f>
        <v>7.128241378027457E-2</v>
      </c>
      <c r="BZ415" s="125">
        <f t="shared" ref="BZ415" si="7145">R415/R436</f>
        <v>7.5785901233857741E-2</v>
      </c>
      <c r="CA415" s="126">
        <f t="shared" ref="CA415" si="7146">S415/S436</f>
        <v>5.9149722735674676E-2</v>
      </c>
      <c r="CB415" s="123">
        <f t="shared" ref="CB415" si="7147">T415/T436</f>
        <v>3.6160420775805391E-2</v>
      </c>
      <c r="CC415" s="124">
        <f t="shared" ref="CC415" si="7148">U415/U436</f>
        <v>0.12991156896708908</v>
      </c>
      <c r="CD415" s="125">
        <f t="shared" ref="CD415" si="7149">V415/V436</f>
        <v>4.3577393336563401E-2</v>
      </c>
      <c r="CE415" s="126">
        <f t="shared" ref="CE415" si="7150">W415/W436</f>
        <v>7.5704878501205719E-2</v>
      </c>
      <c r="CF415" s="123">
        <f t="shared" ref="CF415" si="7151">X415/X436</f>
        <v>6.6516464471403816E-2</v>
      </c>
      <c r="CG415" s="124">
        <f t="shared" ref="CG415" si="7152">Y415/Y436</f>
        <v>0.10276976341604155</v>
      </c>
      <c r="CH415" s="125">
        <f t="shared" ref="CH415" si="7153">Z415/Z436</f>
        <v>7.027111249610471E-2</v>
      </c>
      <c r="CI415" s="123">
        <f t="shared" ref="CI415" si="7154">AA415/AA436</f>
        <v>5.162613145743386E-2</v>
      </c>
      <c r="CJ415" s="129">
        <f t="shared" ref="CJ415" si="7155">AB415/AB436</f>
        <v>7.2479340411199342E-2</v>
      </c>
      <c r="CK415" s="130">
        <f t="shared" ref="CK415" si="7156">AC415/AC436</f>
        <v>6.6336466509571923E-2</v>
      </c>
    </row>
    <row r="416" spans="1:89" ht="13.8" thickTop="1" x14ac:dyDescent="0.25">
      <c r="A416" s="139" t="s">
        <v>20</v>
      </c>
      <c r="B416" s="266">
        <v>4950</v>
      </c>
      <c r="C416" s="267">
        <v>1811</v>
      </c>
      <c r="D416" s="268">
        <v>2160</v>
      </c>
      <c r="E416" s="269">
        <v>1681</v>
      </c>
      <c r="F416" s="266">
        <v>2949</v>
      </c>
      <c r="G416" s="270">
        <v>1437</v>
      </c>
      <c r="H416" s="268">
        <v>3875</v>
      </c>
      <c r="I416" s="269">
        <v>2655</v>
      </c>
      <c r="J416" s="266">
        <v>354</v>
      </c>
      <c r="K416" s="270">
        <v>1273</v>
      </c>
      <c r="L416" s="268">
        <v>1287</v>
      </c>
      <c r="M416" s="266">
        <v>4444</v>
      </c>
      <c r="N416" s="271">
        <v>3398</v>
      </c>
      <c r="O416" s="272">
        <v>4839</v>
      </c>
      <c r="P416" s="266">
        <v>2719</v>
      </c>
      <c r="Q416" s="270">
        <v>2319</v>
      </c>
      <c r="R416" s="268">
        <v>3603</v>
      </c>
      <c r="S416" s="269">
        <v>2425</v>
      </c>
      <c r="T416" s="266">
        <v>480</v>
      </c>
      <c r="U416" s="270">
        <v>2085</v>
      </c>
      <c r="V416" s="268">
        <v>1760</v>
      </c>
      <c r="W416" s="269">
        <v>4101</v>
      </c>
      <c r="X416" s="266">
        <v>2150</v>
      </c>
      <c r="Y416" s="270">
        <v>2221</v>
      </c>
      <c r="Z416" s="268">
        <v>5443</v>
      </c>
      <c r="AA416" s="266">
        <v>3716</v>
      </c>
      <c r="AB416" s="162">
        <f t="shared" si="7043"/>
        <v>35128</v>
      </c>
      <c r="AC416" s="165">
        <f t="shared" si="7074"/>
        <v>35007</v>
      </c>
      <c r="BI416" s="139" t="s">
        <v>20</v>
      </c>
      <c r="BJ416" s="123">
        <f>B416/B436</f>
        <v>0.11247443762781185</v>
      </c>
      <c r="BK416" s="124">
        <f t="shared" ref="BK416" si="7157">C416/C436</f>
        <v>4.487560709683814E-2</v>
      </c>
      <c r="BL416" s="125">
        <f t="shared" ref="BL416" si="7158">D416/D436</f>
        <v>9.180550833049983E-2</v>
      </c>
      <c r="BM416" s="126">
        <f t="shared" ref="BM416" si="7159">E416/E436</f>
        <v>7.9751399563525949E-2</v>
      </c>
      <c r="BN416" s="123">
        <f t="shared" ref="BN416" si="7160">F416/F436</f>
        <v>0.11057782444036147</v>
      </c>
      <c r="BO416" s="124">
        <f t="shared" ref="BO416" si="7161">G416/G436</f>
        <v>5.8845208845208843E-2</v>
      </c>
      <c r="BP416" s="125">
        <f t="shared" ref="BP416" si="7162">H416/H436</f>
        <v>8.186504415430769E-2</v>
      </c>
      <c r="BQ416" s="126">
        <f t="shared" ref="BQ416" si="7163">I416/I436</f>
        <v>5.0531003768413837E-2</v>
      </c>
      <c r="BR416" s="123">
        <f t="shared" ref="BR416" si="7164">J416/J436</f>
        <v>4.1422887900772289E-2</v>
      </c>
      <c r="BS416" s="124">
        <f t="shared" ref="BS416" si="7165">K416/K436</f>
        <v>0.13901932947471879</v>
      </c>
      <c r="BT416" s="125">
        <f t="shared" ref="BT416" si="7166">L416/L436</f>
        <v>4.3762113638682036E-2</v>
      </c>
      <c r="BU416" s="123">
        <f t="shared" ref="BU416" si="7167">M416/M436</f>
        <v>0.13633992943703022</v>
      </c>
      <c r="BV416" s="127">
        <f t="shared" ref="BV416" si="7168">N416/N436</f>
        <v>7.1739222226913826E-2</v>
      </c>
      <c r="BW416" s="128">
        <f t="shared" ref="BW416" si="7169">O416/O436</f>
        <v>0.1007558248485227</v>
      </c>
      <c r="BX416" s="123">
        <f t="shared" ref="BX416" si="7170">P416/P436</f>
        <v>9.8446721459864592E-2</v>
      </c>
      <c r="BY416" s="124">
        <f t="shared" ref="BY416" si="7171">Q416/Q436</f>
        <v>8.627553108374568E-2</v>
      </c>
      <c r="BZ416" s="125">
        <f t="shared" ref="BZ416" si="7172">R416/R436</f>
        <v>0.10362679398314591</v>
      </c>
      <c r="CA416" s="126">
        <f t="shared" ref="CA416" si="7173">S416/S436</f>
        <v>7.1149840096235664E-2</v>
      </c>
      <c r="CB416" s="123">
        <f t="shared" ref="CB416" si="7174">T416/T436</f>
        <v>4.5083122006198927E-2</v>
      </c>
      <c r="CC416" s="124">
        <f t="shared" ref="CC416" si="7175">U416/U436</f>
        <v>0.19008113775184612</v>
      </c>
      <c r="CD416" s="125">
        <f t="shared" ref="CD416" si="7176">V416/V436</f>
        <v>5.0161028301080171E-2</v>
      </c>
      <c r="CE416" s="126">
        <f t="shared" ref="CE416" si="7177">W416/W436</f>
        <v>9.5089037284362826E-2</v>
      </c>
      <c r="CF416" s="123">
        <f t="shared" ref="CF416" si="7178">X416/X436</f>
        <v>7.452339688041594E-2</v>
      </c>
      <c r="CG416" s="124">
        <f t="shared" ref="CG416" si="7179">Y416/Y436</f>
        <v>0.12815926139642239</v>
      </c>
      <c r="CH416" s="125">
        <f t="shared" ref="CH416" si="7180">Z416/Z436</f>
        <v>9.4231501679304733E-2</v>
      </c>
      <c r="CI416" s="123">
        <f t="shared" ref="CI416" si="7181">AA416/AA436</f>
        <v>6.1944689859807632E-2</v>
      </c>
      <c r="CJ416" s="129">
        <f t="shared" ref="CJ416" si="7182">AB416/AB436</f>
        <v>8.3321473638269819E-2</v>
      </c>
      <c r="CK416" s="130">
        <f t="shared" ref="CK416" si="7183">AC416/AC436</f>
        <v>8.3240400139815915E-2</v>
      </c>
    </row>
    <row r="417" spans="1:89" ht="13.8" thickBot="1" x14ac:dyDescent="0.3">
      <c r="A417" s="131" t="s">
        <v>21</v>
      </c>
      <c r="B417" s="273">
        <v>4015</v>
      </c>
      <c r="C417" s="274">
        <v>1683</v>
      </c>
      <c r="D417" s="275">
        <v>1738</v>
      </c>
      <c r="E417" s="276">
        <v>1504</v>
      </c>
      <c r="F417" s="273">
        <v>2110</v>
      </c>
      <c r="G417" s="277">
        <v>1177</v>
      </c>
      <c r="H417" s="275">
        <v>3547</v>
      </c>
      <c r="I417" s="276">
        <v>2563</v>
      </c>
      <c r="J417" s="273">
        <v>306</v>
      </c>
      <c r="K417" s="277">
        <v>1040</v>
      </c>
      <c r="L417" s="275">
        <v>1071</v>
      </c>
      <c r="M417" s="273">
        <v>4152</v>
      </c>
      <c r="N417" s="278">
        <v>2531</v>
      </c>
      <c r="O417" s="279">
        <v>4248</v>
      </c>
      <c r="P417" s="273">
        <v>2239</v>
      </c>
      <c r="Q417" s="277">
        <v>2196</v>
      </c>
      <c r="R417" s="275">
        <v>2831</v>
      </c>
      <c r="S417" s="276">
        <v>2057</v>
      </c>
      <c r="T417" s="273">
        <v>369</v>
      </c>
      <c r="U417" s="277">
        <v>1465</v>
      </c>
      <c r="V417" s="275">
        <v>1295</v>
      </c>
      <c r="W417" s="276">
        <v>3628</v>
      </c>
      <c r="X417" s="273">
        <v>1875</v>
      </c>
      <c r="Y417" s="277">
        <v>1967</v>
      </c>
      <c r="Z417" s="275">
        <v>4426</v>
      </c>
      <c r="AA417" s="273">
        <v>3205</v>
      </c>
      <c r="AB417" s="162">
        <f t="shared" si="7043"/>
        <v>28353</v>
      </c>
      <c r="AC417" s="165">
        <f t="shared" si="7074"/>
        <v>30885</v>
      </c>
      <c r="AE417" t="s">
        <v>85</v>
      </c>
      <c r="BI417" s="131" t="s">
        <v>21</v>
      </c>
      <c r="BJ417" s="123">
        <f>B417/B436</f>
        <v>9.1229266075891838E-2</v>
      </c>
      <c r="BK417" s="124">
        <f t="shared" ref="BK417" si="7184">C417/C436</f>
        <v>4.1703835860838534E-2</v>
      </c>
      <c r="BL417" s="125">
        <f t="shared" ref="BL417" si="7185">D417/D436</f>
        <v>7.3869432165929949E-2</v>
      </c>
      <c r="BM417" s="126">
        <f t="shared" ref="BM417" si="7186">E417/E436</f>
        <v>7.1354018407818576E-2</v>
      </c>
      <c r="BN417" s="123">
        <f t="shared" ref="BN417" si="7187">F417/F436</f>
        <v>7.9118077168247772E-2</v>
      </c>
      <c r="BO417" s="124">
        <f t="shared" ref="BO417" si="7188">G417/G436</f>
        <v>4.8198198198198199E-2</v>
      </c>
      <c r="BP417" s="125">
        <f t="shared" ref="BP417" si="7189">H417/H436</f>
        <v>7.4935564287826925E-2</v>
      </c>
      <c r="BQ417" s="126">
        <f t="shared" ref="BQ417" si="7190">I417/I436</f>
        <v>4.8780023600167484E-2</v>
      </c>
      <c r="BR417" s="123">
        <f t="shared" ref="BR417" si="7191">J417/J436</f>
        <v>3.5806225134565876E-2</v>
      </c>
      <c r="BS417" s="124">
        <f t="shared" ref="BS417" si="7192">K417/K436</f>
        <v>0.11357431473189909</v>
      </c>
      <c r="BT417" s="125">
        <f t="shared" ref="BT417" si="7193">L417/L436</f>
        <v>3.6417423237784352E-2</v>
      </c>
      <c r="BU417" s="123">
        <f t="shared" ref="BU417" si="7194">M417/M436</f>
        <v>0.12738150023009664</v>
      </c>
      <c r="BV417" s="127">
        <f t="shared" ref="BV417" si="7195">N417/N436</f>
        <v>5.3434953342059707E-2</v>
      </c>
      <c r="BW417" s="128">
        <f t="shared" ref="BW417" si="7196">O417/O436</f>
        <v>8.845024673621088E-2</v>
      </c>
      <c r="BX417" s="123">
        <f t="shared" ref="BX417" si="7197">P417/P436</f>
        <v>8.1067381150657161E-2</v>
      </c>
      <c r="BY417" s="124">
        <f t="shared" ref="BY417" si="7198">Q417/Q436</f>
        <v>8.1699467986160193E-2</v>
      </c>
      <c r="BZ417" s="125">
        <f t="shared" ref="BZ417" si="7199">R417/R436</f>
        <v>8.1423106790531802E-2</v>
      </c>
      <c r="CA417" s="126">
        <f t="shared" ref="CA417" si="7200">S417/S436</f>
        <v>6.0352668485755365E-2</v>
      </c>
      <c r="CB417" s="123">
        <f t="shared" ref="CB417" si="7201">T417/T436</f>
        <v>3.4657650042265425E-2</v>
      </c>
      <c r="CC417" s="124">
        <f t="shared" ref="CC417" si="7202">U417/U436</f>
        <v>0.13355820949949859</v>
      </c>
      <c r="CD417" s="125">
        <f t="shared" ref="CD417" si="7203">V417/V436</f>
        <v>3.6908256619260692E-2</v>
      </c>
      <c r="CE417" s="126">
        <f t="shared" ref="CE417" si="7204">W417/W436</f>
        <v>8.4121684288629192E-2</v>
      </c>
      <c r="CF417" s="123">
        <f t="shared" ref="CF417" si="7205">X417/X436</f>
        <v>6.4991334488734842E-2</v>
      </c>
      <c r="CG417" s="124">
        <f t="shared" ref="CG417" si="7206">Y417/Y436</f>
        <v>0.11350259665320254</v>
      </c>
      <c r="CH417" s="125">
        <f t="shared" ref="CH417" si="7207">Z417/Z436</f>
        <v>7.6624770610435933E-2</v>
      </c>
      <c r="CI417" s="123">
        <f t="shared" ref="CI417" si="7208">AA417/AA436</f>
        <v>5.3426461517944959E-2</v>
      </c>
      <c r="CJ417" s="129">
        <f t="shared" ref="CJ417" si="7209">AB417/AB436</f>
        <v>6.7251586827199505E-2</v>
      </c>
      <c r="CK417" s="130">
        <f t="shared" ref="CK417" si="7210">AC417/AC436</f>
        <v>7.3439019576605091E-2</v>
      </c>
    </row>
    <row r="418" spans="1:89" ht="14.4" thickTop="1" thickBot="1" x14ac:dyDescent="0.3">
      <c r="A418" s="139" t="s">
        <v>22</v>
      </c>
      <c r="B418" s="187">
        <v>2770</v>
      </c>
      <c r="C418" s="188">
        <v>1367</v>
      </c>
      <c r="D418" s="189">
        <v>1475</v>
      </c>
      <c r="E418" s="190">
        <v>1011</v>
      </c>
      <c r="F418" s="187">
        <v>1515</v>
      </c>
      <c r="G418" s="191">
        <v>897</v>
      </c>
      <c r="H418" s="189">
        <v>2910</v>
      </c>
      <c r="I418" s="190">
        <v>2211</v>
      </c>
      <c r="J418" s="187">
        <v>311</v>
      </c>
      <c r="K418" s="191">
        <v>772</v>
      </c>
      <c r="L418" s="189">
        <v>970</v>
      </c>
      <c r="M418" s="187">
        <v>2424</v>
      </c>
      <c r="N418" s="192">
        <v>2157</v>
      </c>
      <c r="O418" s="193">
        <v>3386</v>
      </c>
      <c r="P418" s="187">
        <v>1349</v>
      </c>
      <c r="Q418" s="191">
        <v>1406</v>
      </c>
      <c r="R418" s="189">
        <v>2123</v>
      </c>
      <c r="S418" s="190">
        <v>1639</v>
      </c>
      <c r="T418" s="187">
        <v>302</v>
      </c>
      <c r="U418" s="191">
        <v>826</v>
      </c>
      <c r="V418" s="189">
        <v>1128</v>
      </c>
      <c r="W418" s="190">
        <v>2792</v>
      </c>
      <c r="X418" s="187">
        <v>1556</v>
      </c>
      <c r="Y418" s="191">
        <v>1223</v>
      </c>
      <c r="Z418" s="189">
        <v>3612</v>
      </c>
      <c r="AA418" s="187">
        <v>2891</v>
      </c>
      <c r="AB418" s="162">
        <f t="shared" si="7043"/>
        <v>22178</v>
      </c>
      <c r="AC418" s="165">
        <f t="shared" si="7074"/>
        <v>22845</v>
      </c>
      <c r="AE418" s="290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39" t="s">
        <v>22</v>
      </c>
      <c r="BJ418" s="123">
        <f>B418/B436</f>
        <v>6.2940240854351279E-2</v>
      </c>
      <c r="BK418" s="124">
        <f t="shared" ref="BK418" si="7211">C418/C436</f>
        <v>3.3873525621964516E-2</v>
      </c>
      <c r="BL418" s="125">
        <f t="shared" ref="BL418" si="7212">D418/D436</f>
        <v>6.2691261475688542E-2</v>
      </c>
      <c r="BM418" s="126">
        <f t="shared" ref="BM418" si="7213">E418/E436</f>
        <v>4.7964702533447194E-2</v>
      </c>
      <c r="BN418" s="123">
        <f t="shared" ref="BN418" si="7214">F418/F436</f>
        <v>5.6807529341182647E-2</v>
      </c>
      <c r="BO418" s="124">
        <f t="shared" ref="BO418" si="7215">G418/G436</f>
        <v>3.6732186732186735E-2</v>
      </c>
      <c r="BP418" s="125">
        <f t="shared" ref="BP418" si="7216">H418/H436</f>
        <v>6.1478007352009124E-2</v>
      </c>
      <c r="BQ418" s="126">
        <f t="shared" ref="BQ418" si="7217">I418/I436</f>
        <v>4.2080621217311862E-2</v>
      </c>
      <c r="BR418" s="123">
        <f t="shared" ref="BR418" si="7218">J418/J436</f>
        <v>3.6391294172712377E-2</v>
      </c>
      <c r="BS418" s="124">
        <f t="shared" ref="BS418" si="7219">K418/K436</f>
        <v>8.4307087474063555E-2</v>
      </c>
      <c r="BT418" s="125">
        <f t="shared" ref="BT418" si="7220">L418/L436</f>
        <v>3.2983100411438676E-2</v>
      </c>
      <c r="BU418" s="123">
        <f t="shared" ref="BU418" si="7221">M418/M436</f>
        <v>7.4367234238380125E-2</v>
      </c>
      <c r="BV418" s="127">
        <f t="shared" ref="BV418" si="7222">N418/N436</f>
        <v>4.5538994215259893E-2</v>
      </c>
      <c r="BW418" s="128">
        <f t="shared" ref="BW418" si="7223">O418/O436</f>
        <v>7.050200928644304E-2</v>
      </c>
      <c r="BX418" s="123">
        <f t="shared" ref="BX418" si="7224">P418/P436</f>
        <v>4.8843187660668377E-2</v>
      </c>
      <c r="BY418" s="124">
        <f t="shared" ref="BY418" si="7225">Q418/Q436</f>
        <v>5.2308493619554301E-2</v>
      </c>
      <c r="BZ418" s="125">
        <f t="shared" ref="BZ418" si="7226">R418/R436</f>
        <v>6.1060139779688806E-2</v>
      </c>
      <c r="CA418" s="126">
        <f t="shared" ref="CA418" si="7227">S418/S436</f>
        <v>4.8088489862981545E-2</v>
      </c>
      <c r="CB418" s="123">
        <f t="shared" ref="CB418" si="7228">T418/T436</f>
        <v>2.8364797595566826E-2</v>
      </c>
      <c r="CC418" s="124">
        <f t="shared" ref="CC418" si="7229">U418/U436</f>
        <v>7.5303126994256536E-2</v>
      </c>
      <c r="CD418" s="125">
        <f t="shared" ref="CD418" si="7230">V418/V436</f>
        <v>3.2148659047510471E-2</v>
      </c>
      <c r="CE418" s="126">
        <f t="shared" ref="CE418" si="7231">W418/W436</f>
        <v>6.4737525505472085E-2</v>
      </c>
      <c r="CF418" s="123">
        <f t="shared" ref="CF418" si="7232">X418/X436</f>
        <v>5.3934142114384749E-2</v>
      </c>
      <c r="CG418" s="124">
        <f t="shared" ref="CG418" si="7233">Y418/Y436</f>
        <v>7.0571263704558573E-2</v>
      </c>
      <c r="CH418" s="125">
        <f t="shared" ref="CH418" si="7234">Z418/Z436</f>
        <v>6.2532460787368863E-2</v>
      </c>
      <c r="CI418" s="123">
        <f t="shared" ref="CI418" si="7235">AA418/AA436</f>
        <v>4.8192168564236776E-2</v>
      </c>
      <c r="CJ418" s="129">
        <f t="shared" ref="CJ418" si="7236">AB418/AB436</f>
        <v>5.2604863423751647E-2</v>
      </c>
      <c r="CK418" s="130">
        <f t="shared" ref="CK418" si="7237">AC418/AC436</f>
        <v>5.4321334053020663E-2</v>
      </c>
    </row>
    <row r="419" spans="1:89" ht="15" thickTop="1" thickBot="1" x14ac:dyDescent="0.35">
      <c r="A419" s="131" t="s">
        <v>23</v>
      </c>
      <c r="B419" s="180">
        <v>2285</v>
      </c>
      <c r="C419" s="181">
        <v>1568</v>
      </c>
      <c r="D419" s="182">
        <v>1212</v>
      </c>
      <c r="E419" s="183">
        <v>741</v>
      </c>
      <c r="F419" s="180">
        <v>1595</v>
      </c>
      <c r="G419" s="184">
        <v>800</v>
      </c>
      <c r="H419" s="182">
        <v>2711</v>
      </c>
      <c r="I419" s="183">
        <v>2059</v>
      </c>
      <c r="J419" s="180">
        <v>307</v>
      </c>
      <c r="K419" s="184">
        <v>801</v>
      </c>
      <c r="L419" s="182">
        <v>900</v>
      </c>
      <c r="M419" s="180">
        <v>2111</v>
      </c>
      <c r="N419" s="185">
        <v>1800</v>
      </c>
      <c r="O419" s="186">
        <v>2557</v>
      </c>
      <c r="P419" s="180">
        <v>1253</v>
      </c>
      <c r="Q419" s="184">
        <v>1118</v>
      </c>
      <c r="R419" s="182">
        <v>1878</v>
      </c>
      <c r="S419" s="183">
        <v>1386</v>
      </c>
      <c r="T419" s="180">
        <v>297</v>
      </c>
      <c r="U419" s="184">
        <v>482</v>
      </c>
      <c r="V419" s="182">
        <v>917</v>
      </c>
      <c r="W419" s="183">
        <v>3159</v>
      </c>
      <c r="X419" s="180">
        <v>1354</v>
      </c>
      <c r="Y419" s="184">
        <v>875</v>
      </c>
      <c r="Z419" s="182">
        <v>3156</v>
      </c>
      <c r="AA419" s="180">
        <v>2371</v>
      </c>
      <c r="AB419" s="162">
        <f t="shared" si="7043"/>
        <v>19665</v>
      </c>
      <c r="AC419" s="165">
        <f t="shared" si="7074"/>
        <v>20028</v>
      </c>
      <c r="AE419" s="291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68" t="s">
        <v>14</v>
      </c>
      <c r="BG419" s="169" t="s">
        <v>15</v>
      </c>
      <c r="BI419" s="131" t="s">
        <v>23</v>
      </c>
      <c r="BJ419" s="123">
        <f>B419/B436</f>
        <v>5.1920018177686891E-2</v>
      </c>
      <c r="BK419" s="124">
        <f t="shared" ref="BK419" si="7238">C419/C436</f>
        <v>3.8854197640995146E-2</v>
      </c>
      <c r="BL419" s="125">
        <f t="shared" ref="BL419" si="7239">D419/D436</f>
        <v>5.1513090785447128E-2</v>
      </c>
      <c r="BM419" s="126">
        <f t="shared" ref="BM419" si="7240">E419/E436</f>
        <v>3.5155138058639339E-2</v>
      </c>
      <c r="BN419" s="123">
        <f t="shared" ref="BN419" si="7241">F419/F436</f>
        <v>5.9807266864149389E-2</v>
      </c>
      <c r="BO419" s="124">
        <f t="shared" ref="BO419" si="7242">G419/G436</f>
        <v>3.276003276003276E-2</v>
      </c>
      <c r="BP419" s="125">
        <f t="shared" ref="BP419" si="7243">H419/H436</f>
        <v>5.7273841213504033E-2</v>
      </c>
      <c r="BQ419" s="126">
        <f t="shared" ref="BQ419" si="7244">I419/I436</f>
        <v>3.9187697461078759E-2</v>
      </c>
      <c r="BR419" s="123">
        <f t="shared" ref="BR419" si="7245">J419/J436</f>
        <v>3.5923238942195179E-2</v>
      </c>
      <c r="BS419" s="124">
        <f t="shared" ref="BS419" si="7246">K419/K436</f>
        <v>8.7474063557933815E-2</v>
      </c>
      <c r="BT419" s="125">
        <f t="shared" ref="BT419" si="7247">L419/L436</f>
        <v>3.0602876670407019E-2</v>
      </c>
      <c r="BU419" s="123">
        <f t="shared" ref="BU419" si="7248">M419/M436</f>
        <v>6.4764534437797214E-2</v>
      </c>
      <c r="BV419" s="127">
        <f t="shared" ref="BV419" si="7249">N419/N436</f>
        <v>3.8001942321496431E-2</v>
      </c>
      <c r="BW419" s="128">
        <f t="shared" ref="BW419" si="7250">O419/O436</f>
        <v>5.3240885335332208E-2</v>
      </c>
      <c r="BX419" s="123">
        <f t="shared" ref="BX419" si="7251">P419/P436</f>
        <v>4.5367319598826894E-2</v>
      </c>
      <c r="BY419" s="124">
        <f t="shared" ref="BY419" si="7252">Q419/Q436</f>
        <v>4.1593809293500504E-2</v>
      </c>
      <c r="BZ419" s="125">
        <f t="shared" ref="BZ419" si="7253">R419/R436</f>
        <v>5.4013632833846241E-2</v>
      </c>
      <c r="CA419" s="126">
        <f t="shared" ref="CA419" si="7254">S419/S436</f>
        <v>4.0665434380776341E-2</v>
      </c>
      <c r="CB419" s="123">
        <f t="shared" ref="CB419" si="7255">T419/T436</f>
        <v>2.7895181741335588E-2</v>
      </c>
      <c r="CC419" s="124">
        <f t="shared" ref="CC419" si="7256">U419/U436</f>
        <v>4.3942018415534689E-2</v>
      </c>
      <c r="CD419" s="125">
        <f t="shared" ref="CD419" si="7257">V419/V436</f>
        <v>2.6135035768233249E-2</v>
      </c>
      <c r="CE419" s="126">
        <f t="shared" ref="CE419" si="7258">W419/W436</f>
        <v>7.3247078464106843E-2</v>
      </c>
      <c r="CF419" s="123">
        <f t="shared" ref="CF419" si="7259">X419/X436</f>
        <v>4.6932409012131714E-2</v>
      </c>
      <c r="CG419" s="124">
        <f t="shared" ref="CG419" si="7260">Y419/Y436</f>
        <v>5.0490478938257359E-2</v>
      </c>
      <c r="CH419" s="125">
        <f t="shared" ref="CH419" si="7261">Z419/Z436</f>
        <v>5.463799729926249E-2</v>
      </c>
      <c r="CI419" s="123">
        <f t="shared" ref="CI419" si="7262">AA419/AA436</f>
        <v>3.9523912717331508E-2</v>
      </c>
      <c r="CJ419" s="129">
        <f t="shared" ref="CJ419" si="7263">AB419/AB436</f>
        <v>4.6644180684826231E-2</v>
      </c>
      <c r="CK419" s="130">
        <f t="shared" ref="CK419" si="7264">AC419/AC436</f>
        <v>4.7623010655018512E-2</v>
      </c>
    </row>
    <row r="420" spans="1:89" ht="13.8" thickTop="1" x14ac:dyDescent="0.25">
      <c r="A420" s="139" t="s">
        <v>24</v>
      </c>
      <c r="B420" s="194">
        <v>2113</v>
      </c>
      <c r="C420" s="188">
        <v>1405</v>
      </c>
      <c r="D420" s="189">
        <v>1185</v>
      </c>
      <c r="E420" s="190">
        <v>669</v>
      </c>
      <c r="F420" s="187">
        <v>1468</v>
      </c>
      <c r="G420" s="191">
        <v>660</v>
      </c>
      <c r="H420" s="189">
        <v>2329</v>
      </c>
      <c r="I420" s="190">
        <v>2156</v>
      </c>
      <c r="J420" s="187">
        <v>278</v>
      </c>
      <c r="K420" s="191">
        <v>594</v>
      </c>
      <c r="L420" s="189">
        <v>730</v>
      </c>
      <c r="M420" s="187">
        <v>1800</v>
      </c>
      <c r="N420" s="192">
        <v>1637</v>
      </c>
      <c r="O420" s="195">
        <v>2493</v>
      </c>
      <c r="P420" s="187">
        <v>1135</v>
      </c>
      <c r="Q420" s="191">
        <v>891</v>
      </c>
      <c r="R420" s="189">
        <v>1652</v>
      </c>
      <c r="S420" s="190">
        <v>1306</v>
      </c>
      <c r="T420" s="187">
        <v>319</v>
      </c>
      <c r="U420" s="191">
        <v>421</v>
      </c>
      <c r="V420" s="189">
        <v>882</v>
      </c>
      <c r="W420" s="196">
        <v>2521</v>
      </c>
      <c r="X420" s="187">
        <v>1183</v>
      </c>
      <c r="Y420" s="191">
        <v>708</v>
      </c>
      <c r="Z420" s="189">
        <v>3041</v>
      </c>
      <c r="AA420" s="187">
        <v>2891</v>
      </c>
      <c r="AB420" s="162">
        <f t="shared" si="7043"/>
        <v>17952</v>
      </c>
      <c r="AC420" s="165">
        <f t="shared" si="7074"/>
        <v>18515</v>
      </c>
      <c r="AE420" s="254" t="str">
        <f>$AE$17</f>
        <v>17:00 - 17:59</v>
      </c>
      <c r="AF420" s="120">
        <f t="shared" ref="AF420:AO421" si="7265">SUMIF($A$9:$A$32,$AE420,B$412:B$435)</f>
        <v>2127</v>
      </c>
      <c r="AG420" s="177">
        <f t="shared" si="7265"/>
        <v>4810</v>
      </c>
      <c r="AH420" s="121">
        <f t="shared" si="7265"/>
        <v>1752</v>
      </c>
      <c r="AI420" s="172">
        <f t="shared" si="7265"/>
        <v>1885</v>
      </c>
      <c r="AJ420" s="120">
        <f t="shared" si="7265"/>
        <v>1528</v>
      </c>
      <c r="AK420" s="122">
        <f t="shared" si="7265"/>
        <v>2881</v>
      </c>
      <c r="AL420" s="121">
        <f t="shared" si="7265"/>
        <v>3027</v>
      </c>
      <c r="AM420" s="172">
        <f t="shared" si="7265"/>
        <v>5283</v>
      </c>
      <c r="AN420" s="120">
        <f t="shared" si="7265"/>
        <v>1250</v>
      </c>
      <c r="AO420" s="122">
        <f t="shared" si="7265"/>
        <v>383</v>
      </c>
      <c r="AP420" s="121">
        <f t="shared" ref="AP420:AY421" si="7266">SUMIF($A$9:$A$32,$AE420,L$412:L$435)</f>
        <v>3766</v>
      </c>
      <c r="AQ420" s="120">
        <f t="shared" si="7266"/>
        <v>1280</v>
      </c>
      <c r="AR420" s="171">
        <f t="shared" si="7266"/>
        <v>4367</v>
      </c>
      <c r="AS420" s="173">
        <f t="shared" si="7266"/>
        <v>2806</v>
      </c>
      <c r="AT420" s="120">
        <f t="shared" si="7266"/>
        <v>2236</v>
      </c>
      <c r="AU420" s="122">
        <f t="shared" si="7266"/>
        <v>2085</v>
      </c>
      <c r="AV420" s="121">
        <f t="shared" si="7266"/>
        <v>2362</v>
      </c>
      <c r="AW420" s="172">
        <f t="shared" si="7266"/>
        <v>3274</v>
      </c>
      <c r="AX420" s="120">
        <f t="shared" si="7266"/>
        <v>1511</v>
      </c>
      <c r="AY420" s="122">
        <f t="shared" si="7266"/>
        <v>395</v>
      </c>
      <c r="AZ420" s="121">
        <f t="shared" ref="AZ420:BE421" si="7267">SUMIF($A$9:$A$32,$AE420,V$412:V$435)</f>
        <v>3856</v>
      </c>
      <c r="BA420" s="172">
        <f t="shared" si="7267"/>
        <v>2367</v>
      </c>
      <c r="BB420" s="120">
        <f t="shared" si="7267"/>
        <v>2945</v>
      </c>
      <c r="BC420" s="122">
        <f t="shared" si="7267"/>
        <v>958</v>
      </c>
      <c r="BD420" s="21">
        <f t="shared" si="7267"/>
        <v>3993</v>
      </c>
      <c r="BE420" s="176">
        <f t="shared" si="7267"/>
        <v>5638</v>
      </c>
      <c r="BF420" s="162">
        <f>AF420+AH420+AJ420+AL420+AN420+AP420+AR420+AT420+AV420+AX420+AZ420+BB420+BD420</f>
        <v>34720</v>
      </c>
      <c r="BG420" s="163">
        <f>AG420+AI420+AK420+AM420+AO420+AQ420+AS420+AU420+AW420+AY420+BA420+BC420+BE420</f>
        <v>34045</v>
      </c>
      <c r="BI420" s="139" t="s">
        <v>24</v>
      </c>
      <c r="BJ420" s="123">
        <f>B420/B436</f>
        <v>4.8011815496478073E-2</v>
      </c>
      <c r="BK420" s="124">
        <f t="shared" ref="BK420" si="7268">C420/C436</f>
        <v>3.4815145207651901E-2</v>
      </c>
      <c r="BL420" s="125">
        <f t="shared" ref="BL420" si="7269">D420/D436</f>
        <v>5.0365521931315882E-2</v>
      </c>
      <c r="BM420" s="126">
        <f t="shared" ref="BM420" si="7270">E420/E436</f>
        <v>3.1739254198690579E-2</v>
      </c>
      <c r="BN420" s="123">
        <f t="shared" ref="BN420" si="7271">F420/F436</f>
        <v>5.504518354643969E-2</v>
      </c>
      <c r="BO420" s="124">
        <f t="shared" ref="BO420" si="7272">G420/G436</f>
        <v>2.7027027027027029E-2</v>
      </c>
      <c r="BP420" s="125">
        <f t="shared" ref="BP420" si="7273">H420/H436</f>
        <v>4.9203532344614866E-2</v>
      </c>
      <c r="BQ420" s="126">
        <f t="shared" ref="BQ420" si="7274">I420/I436</f>
        <v>4.1033839594990677E-2</v>
      </c>
      <c r="BR420" s="123">
        <f t="shared" ref="BR420" si="7275">J420/J436</f>
        <v>3.2529838520945473E-2</v>
      </c>
      <c r="BS420" s="124">
        <f t="shared" ref="BS420" si="7276">K420/K436</f>
        <v>6.4868406683411595E-2</v>
      </c>
      <c r="BT420" s="125">
        <f t="shared" ref="BT420" si="7277">L420/L436</f>
        <v>2.4822333299330136E-2</v>
      </c>
      <c r="BU420" s="123">
        <f t="shared" ref="BU420" si="7278">M420/M436</f>
        <v>5.5223193741371378E-2</v>
      </c>
      <c r="BV420" s="127">
        <f t="shared" ref="BV420" si="7279">N420/N436</f>
        <v>3.4560655322383144E-2</v>
      </c>
      <c r="BW420" s="128">
        <f t="shared" ref="BW420" si="7280">O420/O436</f>
        <v>5.1908301580361048E-2</v>
      </c>
      <c r="BX420" s="123">
        <f t="shared" ref="BX420" si="7281">P420/P436</f>
        <v>4.1094898439480068E-2</v>
      </c>
      <c r="BY420" s="124">
        <f t="shared" ref="BY420" si="7282">Q420/Q436</f>
        <v>3.3148554633728934E-2</v>
      </c>
      <c r="BZ420" s="125">
        <f t="shared" ref="BZ420" si="7283">R420/R436</f>
        <v>4.7513589691966979E-2</v>
      </c>
      <c r="CA420" s="126">
        <f t="shared" ref="CA420" si="7284">S420/S436</f>
        <v>3.831822316110671E-2</v>
      </c>
      <c r="CB420" s="123">
        <f t="shared" ref="CB420" si="7285">T420/T436</f>
        <v>2.9961491499953037E-2</v>
      </c>
      <c r="CC420" s="124">
        <f t="shared" ref="CC420" si="7286">U420/U436</f>
        <v>3.8380891603610176E-2</v>
      </c>
      <c r="CD420" s="125">
        <f t="shared" ref="CD420" si="7287">V420/V436</f>
        <v>2.5137515319064042E-2</v>
      </c>
      <c r="CE420" s="126">
        <f t="shared" ref="CE420" si="7288">W420/W436</f>
        <v>5.8453904655907996E-2</v>
      </c>
      <c r="CF420" s="123">
        <f t="shared" ref="CF420" si="7289">X420/X436</f>
        <v>4.1005199306759096E-2</v>
      </c>
      <c r="CG420" s="124">
        <f t="shared" ref="CG420" si="7290">Y420/Y436</f>
        <v>4.0854010386612807E-2</v>
      </c>
      <c r="CH420" s="125">
        <f t="shared" ref="CH420" si="7291">Z420/Z436</f>
        <v>5.2647069007305841E-2</v>
      </c>
      <c r="CI420" s="123">
        <f t="shared" ref="CI420" si="7292">AA420/AA436</f>
        <v>4.8192168564236776E-2</v>
      </c>
      <c r="CJ420" s="129">
        <f t="shared" ref="CJ420" si="7293">AB420/AB436</f>
        <v>4.2581049156064102E-2</v>
      </c>
      <c r="CK420" s="130">
        <f t="shared" ref="CK420" si="7294">AC420/AC436</f>
        <v>4.402536660064249E-2</v>
      </c>
    </row>
    <row r="421" spans="1:89" x14ac:dyDescent="0.25">
      <c r="A421" s="131" t="s">
        <v>25</v>
      </c>
      <c r="B421" s="197">
        <v>2010</v>
      </c>
      <c r="C421" s="181">
        <v>1696</v>
      </c>
      <c r="D421" s="182">
        <v>1081</v>
      </c>
      <c r="E421" s="183">
        <v>722</v>
      </c>
      <c r="F421" s="180">
        <v>1207</v>
      </c>
      <c r="G421" s="184">
        <v>781</v>
      </c>
      <c r="H421" s="182">
        <v>2377</v>
      </c>
      <c r="I421" s="183">
        <v>2102</v>
      </c>
      <c r="J421" s="180">
        <v>307</v>
      </c>
      <c r="K421" s="181">
        <v>464</v>
      </c>
      <c r="L421" s="182">
        <v>971</v>
      </c>
      <c r="M421" s="180">
        <v>1640</v>
      </c>
      <c r="N421" s="185">
        <v>1807</v>
      </c>
      <c r="O421" s="198">
        <v>2260</v>
      </c>
      <c r="P421" s="180">
        <v>1201</v>
      </c>
      <c r="Q421" s="181">
        <v>970</v>
      </c>
      <c r="R421" s="182">
        <v>1770</v>
      </c>
      <c r="S421" s="183">
        <v>1249</v>
      </c>
      <c r="T421" s="189">
        <v>305</v>
      </c>
      <c r="U421" s="180">
        <v>380</v>
      </c>
      <c r="V421" s="182">
        <v>955</v>
      </c>
      <c r="W421" s="199">
        <v>2565</v>
      </c>
      <c r="X421" s="180">
        <v>1203</v>
      </c>
      <c r="Y421" s="184">
        <v>681</v>
      </c>
      <c r="Z421" s="182">
        <v>2773</v>
      </c>
      <c r="AA421" s="180">
        <v>2856</v>
      </c>
      <c r="AB421" s="162">
        <f t="shared" si="7043"/>
        <v>17967</v>
      </c>
      <c r="AC421" s="165">
        <f t="shared" si="7074"/>
        <v>18366</v>
      </c>
      <c r="AE421" s="256" t="str">
        <f>$AE$18</f>
        <v>18:00 - 18:59</v>
      </c>
      <c r="AF421" s="120">
        <f t="shared" si="7265"/>
        <v>2125</v>
      </c>
      <c r="AG421" s="181">
        <f t="shared" si="7265"/>
        <v>4562</v>
      </c>
      <c r="AH421" s="182">
        <f t="shared" si="7265"/>
        <v>1588</v>
      </c>
      <c r="AI421" s="183">
        <f t="shared" si="7265"/>
        <v>1860</v>
      </c>
      <c r="AJ421" s="180">
        <f t="shared" si="7265"/>
        <v>1276</v>
      </c>
      <c r="AK421" s="184">
        <f t="shared" si="7265"/>
        <v>2624</v>
      </c>
      <c r="AL421" s="182">
        <f t="shared" si="7265"/>
        <v>2919</v>
      </c>
      <c r="AM421" s="183">
        <f t="shared" si="7265"/>
        <v>5832</v>
      </c>
      <c r="AN421" s="180">
        <f t="shared" si="7265"/>
        <v>928</v>
      </c>
      <c r="AO421" s="184">
        <f t="shared" si="7265"/>
        <v>416</v>
      </c>
      <c r="AP421" s="182">
        <f t="shared" si="7266"/>
        <v>3772</v>
      </c>
      <c r="AQ421" s="180">
        <f t="shared" si="7266"/>
        <v>1085</v>
      </c>
      <c r="AR421" s="185">
        <f t="shared" si="7266"/>
        <v>4574</v>
      </c>
      <c r="AS421" s="186">
        <f t="shared" si="7266"/>
        <v>2953</v>
      </c>
      <c r="AT421" s="180">
        <f t="shared" si="7266"/>
        <v>2326</v>
      </c>
      <c r="AU421" s="184">
        <f t="shared" si="7266"/>
        <v>2262</v>
      </c>
      <c r="AV421" s="182">
        <f t="shared" si="7266"/>
        <v>2534</v>
      </c>
      <c r="AW421" s="183">
        <f t="shared" si="7266"/>
        <v>3201</v>
      </c>
      <c r="AX421" s="180">
        <f t="shared" si="7266"/>
        <v>1655</v>
      </c>
      <c r="AY421" s="184">
        <f t="shared" si="7266"/>
        <v>380</v>
      </c>
      <c r="AZ421" s="182">
        <f t="shared" si="7267"/>
        <v>3979</v>
      </c>
      <c r="BA421" s="183">
        <f t="shared" si="7267"/>
        <v>2457</v>
      </c>
      <c r="BB421" s="180">
        <f t="shared" si="7267"/>
        <v>2967</v>
      </c>
      <c r="BC421" s="184">
        <f t="shared" si="7267"/>
        <v>1000</v>
      </c>
      <c r="BD421" s="182">
        <f t="shared" si="7267"/>
        <v>3636</v>
      </c>
      <c r="BE421" s="180">
        <f t="shared" si="7267"/>
        <v>5963</v>
      </c>
      <c r="BF421" s="164">
        <f>SUM(AF421,AH421,AJ421,AL421,AN421,AP421,AR421,AT421,AV421,AX421,AZ421,BB421,BD421)</f>
        <v>34279</v>
      </c>
      <c r="BG421" s="165">
        <f>SUM(AG421,AI421,AK421,AM421,AO421,AQ421,AS421,AU421,AW421,AY421,BA421,BC421,BE421)</f>
        <v>34595</v>
      </c>
      <c r="BI421" s="131" t="s">
        <v>25</v>
      </c>
      <c r="BJ421" s="123">
        <f>B421/B436</f>
        <v>4.5671438309475121E-2</v>
      </c>
      <c r="BK421" s="124">
        <f t="shared" ref="BK421" si="7295">C421/C436</f>
        <v>4.2025968876994745E-2</v>
      </c>
      <c r="BL421" s="125">
        <f t="shared" ref="BL421" si="7296">D421/D436</f>
        <v>4.5945256715402921E-2</v>
      </c>
      <c r="BM421" s="126">
        <f t="shared" ref="BM421" si="7297">E421/E436</f>
        <v>3.4253724262263974E-2</v>
      </c>
      <c r="BN421" s="123">
        <f t="shared" ref="BN421" si="7298">F421/F436</f>
        <v>4.5258539877760698E-2</v>
      </c>
      <c r="BO421" s="124">
        <f t="shared" ref="BO421" si="7299">G421/G436</f>
        <v>3.1981981981981981E-2</v>
      </c>
      <c r="BP421" s="125">
        <f t="shared" ref="BP421" si="7300">H421/H436</f>
        <v>5.02176025689779E-2</v>
      </c>
      <c r="BQ421" s="126">
        <f t="shared" ref="BQ421" si="7301">I421/I436</f>
        <v>4.0006090365802598E-2</v>
      </c>
      <c r="BR421" s="123">
        <f t="shared" ref="BR421" si="7302">J421/J436</f>
        <v>3.5923238942195179E-2</v>
      </c>
      <c r="BS421" s="124">
        <f t="shared" ref="BS421" si="7303">K421/K436</f>
        <v>5.0671617341924213E-2</v>
      </c>
      <c r="BT421" s="125">
        <f t="shared" ref="BT421" si="7304">L421/L436</f>
        <v>3.3017103607739129E-2</v>
      </c>
      <c r="BU421" s="123">
        <f t="shared" ref="BU421" si="7305">M421/M436</f>
        <v>5.0314465408805034E-2</v>
      </c>
      <c r="BV421" s="127">
        <f t="shared" ref="BV421" si="7306">N421/N436</f>
        <v>3.8149727652746698E-2</v>
      </c>
      <c r="BW421" s="128">
        <f t="shared" ref="BW421" si="7307">O421/O436</f>
        <v>4.705686384741916E-2</v>
      </c>
      <c r="BX421" s="123">
        <f t="shared" ref="BX421" si="7308">P421/P436</f>
        <v>4.3484557731996089E-2</v>
      </c>
      <c r="BY421" s="124">
        <f t="shared" ref="BY421" si="7309">Q421/Q436</f>
        <v>3.6087652070389525E-2</v>
      </c>
      <c r="BZ421" s="125">
        <f t="shared" ref="BZ421" si="7310">R421/R436</f>
        <v>5.0907417527107479E-2</v>
      </c>
      <c r="CA421" s="126">
        <f t="shared" ref="CA421" si="7311">S421/S436</f>
        <v>3.6645835167092099E-2</v>
      </c>
      <c r="CB421" s="123">
        <f t="shared" ref="CB421" si="7312">T421/T436</f>
        <v>2.8646567108105571E-2</v>
      </c>
      <c r="CC421" s="124">
        <f t="shared" ref="CC421" si="7313">U421/U436</f>
        <v>3.4643085057890419E-2</v>
      </c>
      <c r="CD421" s="125">
        <f t="shared" ref="CD421" si="7314">V421/V436</f>
        <v>2.7218057970188388E-2</v>
      </c>
      <c r="CE421" s="126">
        <f t="shared" ref="CE421" si="7315">W421/W436</f>
        <v>5.9474123539232052E-2</v>
      </c>
      <c r="CF421" s="123">
        <f t="shared" ref="CF421" si="7316">X421/X436</f>
        <v>4.1698440207972268E-2</v>
      </c>
      <c r="CG421" s="124">
        <f t="shared" ref="CG421" si="7317">Y421/Y436</f>
        <v>3.9296018465089441E-2</v>
      </c>
      <c r="CH421" s="125">
        <f t="shared" ref="CH421" si="7318">Z421/Z436</f>
        <v>4.8007340466050347E-2</v>
      </c>
      <c r="CI421" s="123">
        <f t="shared" ref="CI421" si="7319">AA421/AA436</f>
        <v>4.7608728266848921E-2</v>
      </c>
      <c r="CJ421" s="129">
        <f t="shared" ref="CJ421" si="7320">AB421/AB436</f>
        <v>4.2616628241254659E-2</v>
      </c>
      <c r="CK421" s="130">
        <f t="shared" ref="CK421" si="7321">AC421/AC436</f>
        <v>4.3671071184844715E-2</v>
      </c>
    </row>
    <row r="422" spans="1:89" ht="13.8" thickBot="1" x14ac:dyDescent="0.3">
      <c r="A422" s="139" t="s">
        <v>26</v>
      </c>
      <c r="B422" s="194">
        <v>2009</v>
      </c>
      <c r="C422" s="188">
        <v>1527</v>
      </c>
      <c r="D422" s="189">
        <v>972</v>
      </c>
      <c r="E422" s="190">
        <v>764</v>
      </c>
      <c r="F422" s="187">
        <v>1325</v>
      </c>
      <c r="G422" s="191">
        <v>737</v>
      </c>
      <c r="H422" s="189">
        <v>2481</v>
      </c>
      <c r="I422" s="190">
        <v>2039</v>
      </c>
      <c r="J422" s="187">
        <v>345</v>
      </c>
      <c r="K422" s="188">
        <v>397</v>
      </c>
      <c r="L422" s="189">
        <v>955</v>
      </c>
      <c r="M422" s="187">
        <v>1594</v>
      </c>
      <c r="N422" s="192">
        <v>1753</v>
      </c>
      <c r="O422" s="195">
        <v>2110</v>
      </c>
      <c r="P422" s="187">
        <v>1150</v>
      </c>
      <c r="Q422" s="188">
        <v>1075</v>
      </c>
      <c r="R422" s="189">
        <v>1649</v>
      </c>
      <c r="S422" s="190">
        <v>1307</v>
      </c>
      <c r="T422" s="187">
        <v>281</v>
      </c>
      <c r="U422" s="191">
        <v>419</v>
      </c>
      <c r="V422" s="189">
        <v>1050</v>
      </c>
      <c r="W422" s="196">
        <v>2362</v>
      </c>
      <c r="X422" s="187">
        <v>1293</v>
      </c>
      <c r="Y422" s="191">
        <v>563</v>
      </c>
      <c r="Z422" s="189">
        <v>2878</v>
      </c>
      <c r="AA422" s="187">
        <v>2746</v>
      </c>
      <c r="AB422" s="162">
        <f t="shared" si="7043"/>
        <v>18141</v>
      </c>
      <c r="AC422" s="165">
        <f t="shared" si="7074"/>
        <v>17640</v>
      </c>
      <c r="AE422" s="254"/>
      <c r="AF422" s="120"/>
      <c r="AG422" s="188"/>
      <c r="AH422" s="189"/>
      <c r="AI422" s="190"/>
      <c r="AJ422" s="187"/>
      <c r="AK422" s="191"/>
      <c r="AL422" s="189"/>
      <c r="AM422" s="190"/>
      <c r="AN422" s="187"/>
      <c r="AO422" s="191"/>
      <c r="AP422" s="189"/>
      <c r="AQ422" s="187"/>
      <c r="AR422" s="192"/>
      <c r="AS422" s="193"/>
      <c r="AT422" s="187"/>
      <c r="AU422" s="191"/>
      <c r="AV422" s="189"/>
      <c r="AW422" s="190"/>
      <c r="AX422" s="187"/>
      <c r="AY422" s="191"/>
      <c r="AZ422" s="189"/>
      <c r="BA422" s="190"/>
      <c r="BB422" s="187"/>
      <c r="BC422" s="191"/>
      <c r="BD422" s="189"/>
      <c r="BE422" s="187"/>
      <c r="BF422" s="164"/>
      <c r="BG422" s="165"/>
      <c r="BI422" s="139" t="s">
        <v>26</v>
      </c>
      <c r="BJ422" s="123">
        <f>B422/B436</f>
        <v>4.5648716200863443E-2</v>
      </c>
      <c r="BK422" s="124">
        <f t="shared" ref="BK422" si="7322">C422/C436</f>
        <v>3.7838239666964021E-2</v>
      </c>
      <c r="BL422" s="125">
        <f t="shared" ref="BL422" si="7323">D422/D436</f>
        <v>4.1312478748724922E-2</v>
      </c>
      <c r="BM422" s="126">
        <f t="shared" ref="BM422" si="7324">E422/E436</f>
        <v>3.6246323180567419E-2</v>
      </c>
      <c r="BN422" s="123">
        <f t="shared" ref="BN422" si="7325">F422/F436</f>
        <v>4.9683152724136641E-2</v>
      </c>
      <c r="BO422" s="124">
        <f t="shared" ref="BO422" si="7326">G422/G436</f>
        <v>3.0180180180180181E-2</v>
      </c>
      <c r="BP422" s="125">
        <f t="shared" ref="BP422" si="7327">H422/H436</f>
        <v>5.2414754721764482E-2</v>
      </c>
      <c r="BQ422" s="126">
        <f t="shared" ref="BQ422" si="7328">I422/I436</f>
        <v>3.8807049598416507E-2</v>
      </c>
      <c r="BR422" s="123">
        <f t="shared" ref="BR422" si="7329">J422/J436</f>
        <v>4.0369763632108591E-2</v>
      </c>
      <c r="BS422" s="124">
        <f t="shared" ref="BS422" si="7330">K422/K436</f>
        <v>4.3354810527465329E-2</v>
      </c>
      <c r="BT422" s="125">
        <f t="shared" ref="BT422" si="7331">L422/L436</f>
        <v>3.2473052466931891E-2</v>
      </c>
      <c r="BU422" s="123">
        <f t="shared" ref="BU422" si="7332">M422/M436</f>
        <v>4.8903206013192209E-2</v>
      </c>
      <c r="BV422" s="127">
        <f t="shared" ref="BV422" si="7333">N422/N436</f>
        <v>3.7009669383101802E-2</v>
      </c>
      <c r="BW422" s="128">
        <f t="shared" ref="BW422" si="7334">O422/O436</f>
        <v>4.3933620671705496E-2</v>
      </c>
      <c r="BX422" s="123">
        <f t="shared" ref="BX422" si="7335">P422/P436</f>
        <v>4.1638002824142803E-2</v>
      </c>
      <c r="BY422" s="124">
        <f t="shared" ref="BY422" si="7336">Q422/Q436</f>
        <v>3.9994047397596634E-2</v>
      </c>
      <c r="BZ422" s="125">
        <f t="shared" ref="BZ422" si="7337">R422/R436</f>
        <v>4.7427305933446462E-2</v>
      </c>
      <c r="CA422" s="126">
        <f t="shared" ref="CA422" si="7338">S422/S436</f>
        <v>3.8347563301352583E-2</v>
      </c>
      <c r="CB422" s="123">
        <f t="shared" ref="CB422" si="7339">T422/T436</f>
        <v>2.6392411007795623E-2</v>
      </c>
      <c r="CC422" s="124">
        <f t="shared" ref="CC422" si="7340">U422/U436</f>
        <v>3.8198559576989699E-2</v>
      </c>
      <c r="CD422" s="125">
        <f t="shared" ref="CD422" si="7341">V422/V436</f>
        <v>2.9925613475076239E-2</v>
      </c>
      <c r="CE422" s="126">
        <f t="shared" ref="CE422" si="7342">W422/W436</f>
        <v>5.4767204600259689E-2</v>
      </c>
      <c r="CF422" s="123">
        <f t="shared" ref="CF422" si="7343">X422/X436</f>
        <v>4.4818024263431545E-2</v>
      </c>
      <c r="CG422" s="124">
        <f t="shared" ref="CG422" si="7344">Y422/Y436</f>
        <v>3.2487016733987302E-2</v>
      </c>
      <c r="CH422" s="125">
        <f t="shared" ref="CH422" si="7345">Z422/Z436</f>
        <v>4.9825144558706416E-2</v>
      </c>
      <c r="CI422" s="123">
        <f t="shared" ref="CI422" si="7346">AA422/AA436</f>
        <v>4.5775058760772806E-2</v>
      </c>
      <c r="CJ422" s="129">
        <f t="shared" ref="CJ422" si="7347">AB422/AB436</f>
        <v>4.3029345629465178E-2</v>
      </c>
      <c r="CK422" s="130">
        <f t="shared" ref="CK422" si="7348">AC422/AC436</f>
        <v>4.1944772715924034E-2</v>
      </c>
    </row>
    <row r="423" spans="1:89" ht="14.4" thickTop="1" thickBot="1" x14ac:dyDescent="0.3">
      <c r="A423" s="131" t="s">
        <v>27</v>
      </c>
      <c r="B423" s="197">
        <v>1810</v>
      </c>
      <c r="C423" s="181">
        <v>1731</v>
      </c>
      <c r="D423" s="182">
        <v>880</v>
      </c>
      <c r="E423" s="183">
        <v>783</v>
      </c>
      <c r="F423" s="180">
        <v>1196</v>
      </c>
      <c r="G423" s="184">
        <v>804</v>
      </c>
      <c r="H423" s="182">
        <v>2415</v>
      </c>
      <c r="I423" s="183">
        <v>2225</v>
      </c>
      <c r="J423" s="180">
        <v>475</v>
      </c>
      <c r="K423" s="181">
        <v>352</v>
      </c>
      <c r="L423" s="182">
        <v>1197</v>
      </c>
      <c r="M423" s="180">
        <v>1314</v>
      </c>
      <c r="N423" s="185">
        <v>1941</v>
      </c>
      <c r="O423" s="198">
        <v>1875</v>
      </c>
      <c r="P423" s="180">
        <v>1177</v>
      </c>
      <c r="Q423" s="181">
        <v>990</v>
      </c>
      <c r="R423" s="182">
        <v>1372</v>
      </c>
      <c r="S423" s="183">
        <v>1466</v>
      </c>
      <c r="T423" s="180">
        <v>400</v>
      </c>
      <c r="U423" s="184">
        <v>368</v>
      </c>
      <c r="V423" s="182">
        <v>1340</v>
      </c>
      <c r="W423" s="199">
        <v>1922</v>
      </c>
      <c r="X423" s="180">
        <v>1157</v>
      </c>
      <c r="Y423" s="184">
        <v>514</v>
      </c>
      <c r="Z423" s="182">
        <v>2660</v>
      </c>
      <c r="AA423" s="180">
        <v>3119</v>
      </c>
      <c r="AB423" s="162">
        <f t="shared" si="7043"/>
        <v>18020</v>
      </c>
      <c r="AC423" s="165">
        <f t="shared" si="7074"/>
        <v>17463</v>
      </c>
      <c r="AE423" s="251" t="s">
        <v>13</v>
      </c>
      <c r="AF423" s="14">
        <f t="shared" ref="AF423:BG423" si="7349">SUM(AF420:AF422)</f>
        <v>4252</v>
      </c>
      <c r="AG423" s="1">
        <f t="shared" si="7349"/>
        <v>9372</v>
      </c>
      <c r="AH423" s="14">
        <f t="shared" si="7349"/>
        <v>3340</v>
      </c>
      <c r="AI423" s="1">
        <f t="shared" si="7349"/>
        <v>3745</v>
      </c>
      <c r="AJ423" s="14">
        <f t="shared" si="7349"/>
        <v>2804</v>
      </c>
      <c r="AK423" s="1">
        <f t="shared" si="7349"/>
        <v>5505</v>
      </c>
      <c r="AL423" s="14">
        <f t="shared" si="7349"/>
        <v>5946</v>
      </c>
      <c r="AM423" s="1">
        <f t="shared" si="7349"/>
        <v>11115</v>
      </c>
      <c r="AN423" s="14">
        <f t="shared" si="7349"/>
        <v>2178</v>
      </c>
      <c r="AO423" s="1">
        <f t="shared" si="7349"/>
        <v>799</v>
      </c>
      <c r="AP423" s="14">
        <f t="shared" si="7349"/>
        <v>7538</v>
      </c>
      <c r="AQ423" s="1">
        <f t="shared" si="7349"/>
        <v>2365</v>
      </c>
      <c r="AR423" s="14">
        <f t="shared" si="7349"/>
        <v>8941</v>
      </c>
      <c r="AS423" s="1">
        <f t="shared" si="7349"/>
        <v>5759</v>
      </c>
      <c r="AT423" s="14">
        <f t="shared" si="7349"/>
        <v>4562</v>
      </c>
      <c r="AU423" s="1">
        <f t="shared" si="7349"/>
        <v>4347</v>
      </c>
      <c r="AV423" s="14">
        <f t="shared" si="7349"/>
        <v>4896</v>
      </c>
      <c r="AW423" s="1">
        <f t="shared" si="7349"/>
        <v>6475</v>
      </c>
      <c r="AX423" s="14">
        <f t="shared" si="7349"/>
        <v>3166</v>
      </c>
      <c r="AY423" s="1">
        <f t="shared" si="7349"/>
        <v>775</v>
      </c>
      <c r="AZ423" s="14">
        <f t="shared" si="7349"/>
        <v>7835</v>
      </c>
      <c r="BA423" s="1">
        <f t="shared" si="7349"/>
        <v>4824</v>
      </c>
      <c r="BB423" s="14">
        <f t="shared" si="7349"/>
        <v>5912</v>
      </c>
      <c r="BC423" s="1">
        <f t="shared" si="7349"/>
        <v>1958</v>
      </c>
      <c r="BD423" s="14">
        <f t="shared" si="7349"/>
        <v>7629</v>
      </c>
      <c r="BE423" s="1">
        <f t="shared" si="7349"/>
        <v>11601</v>
      </c>
      <c r="BF423" s="166">
        <f t="shared" si="7349"/>
        <v>68999</v>
      </c>
      <c r="BG423" s="167">
        <f t="shared" si="7349"/>
        <v>68640</v>
      </c>
      <c r="BI423" s="131" t="s">
        <v>27</v>
      </c>
      <c r="BJ423" s="123">
        <f>B423/B436</f>
        <v>4.1127016587139284E-2</v>
      </c>
      <c r="BK423" s="124">
        <f t="shared" ref="BK423" si="7350">C423/C436</f>
        <v>4.289325007433839E-2</v>
      </c>
      <c r="BL423" s="125">
        <f t="shared" ref="BL423" si="7351">D423/D436</f>
        <v>3.7402244134648079E-2</v>
      </c>
      <c r="BM423" s="126">
        <f t="shared" ref="BM423" si="7352">E423/E436</f>
        <v>3.7147736976942784E-2</v>
      </c>
      <c r="BN423" s="123">
        <f t="shared" ref="BN423" si="7353">F423/F436</f>
        <v>4.4846075968352772E-2</v>
      </c>
      <c r="BO423" s="124">
        <f t="shared" ref="BO423" si="7354">G423/G436</f>
        <v>3.2923832923832927E-2</v>
      </c>
      <c r="BP423" s="125">
        <f t="shared" ref="BP423" si="7355">H423/H436</f>
        <v>5.1020408163265307E-2</v>
      </c>
      <c r="BQ423" s="126">
        <f t="shared" ref="BQ423" si="7356">I423/I436</f>
        <v>4.2347074721175437E-2</v>
      </c>
      <c r="BR423" s="123">
        <f t="shared" ref="BR423" si="7357">J423/J436</f>
        <v>5.5581558623917622E-2</v>
      </c>
      <c r="BS423" s="124">
        <f t="shared" ref="BS423" si="7358">K423/K436</f>
        <v>3.844053729387354E-2</v>
      </c>
      <c r="BT423" s="125">
        <f t="shared" ref="BT423" si="7359">L423/L436</f>
        <v>4.0701825971641334E-2</v>
      </c>
      <c r="BU423" s="123">
        <f t="shared" ref="BU423" si="7360">M423/M436</f>
        <v>4.0312931431201106E-2</v>
      </c>
      <c r="BV423" s="127">
        <f t="shared" ref="BV423" si="7361">N423/N436</f>
        <v>4.0978761136680322E-2</v>
      </c>
      <c r="BW423" s="128">
        <f t="shared" ref="BW423" si="7362">O423/O436</f>
        <v>3.904053969642076E-2</v>
      </c>
      <c r="BX423" s="123">
        <f t="shared" ref="BX423" si="7363">P423/P436</f>
        <v>4.2615590716535721E-2</v>
      </c>
      <c r="BY423" s="124">
        <f t="shared" ref="BY423" si="7364">Q423/Q436</f>
        <v>3.6831727370809926E-2</v>
      </c>
      <c r="BZ423" s="125">
        <f t="shared" ref="BZ423" si="7365">R423/R436</f>
        <v>3.9460438896718339E-2</v>
      </c>
      <c r="CA423" s="126">
        <f t="shared" ref="CA423" si="7366">S423/S436</f>
        <v>4.3012645600445973E-2</v>
      </c>
      <c r="CB423" s="123">
        <f t="shared" ref="CB423" si="7367">T423/T436</f>
        <v>3.7569268338499107E-2</v>
      </c>
      <c r="CC423" s="124">
        <f t="shared" ref="CC423" si="7368">U423/U436</f>
        <v>3.3549092898167564E-2</v>
      </c>
      <c r="CD423" s="125">
        <f t="shared" ref="CD423" si="7369">V423/V436</f>
        <v>3.819078291104968E-2</v>
      </c>
      <c r="CE423" s="126">
        <f t="shared" ref="CE423" si="7370">W423/W436</f>
        <v>4.4565015767019107E-2</v>
      </c>
      <c r="CF423" s="123">
        <f t="shared" ref="CF423" si="7371">X423/X436</f>
        <v>4.0103986135181978E-2</v>
      </c>
      <c r="CG423" s="124">
        <f t="shared" ref="CG423" si="7372">Y423/Y436</f>
        <v>2.9659549913444893E-2</v>
      </c>
      <c r="CH423" s="125">
        <f t="shared" ref="CH423" si="7373">Z423/Z436</f>
        <v>4.6051037013953813E-2</v>
      </c>
      <c r="CI423" s="123">
        <f t="shared" ref="CI423" si="7374">AA423/AA436</f>
        <v>5.1992865358649089E-2</v>
      </c>
      <c r="CJ423" s="129">
        <f t="shared" ref="CJ423" si="7375">AB423/AB436</f>
        <v>4.274234100892798E-2</v>
      </c>
      <c r="CK423" s="130">
        <f t="shared" ref="CK423" si="7376">AC423/AC436</f>
        <v>4.1523898295815272E-2</v>
      </c>
    </row>
    <row r="424" spans="1:89" ht="13.8" thickTop="1" x14ac:dyDescent="0.25">
      <c r="A424" s="139" t="s">
        <v>28</v>
      </c>
      <c r="B424" s="194">
        <v>1773</v>
      </c>
      <c r="C424" s="188">
        <v>2299</v>
      </c>
      <c r="D424" s="189">
        <v>1054</v>
      </c>
      <c r="E424" s="190">
        <v>1081</v>
      </c>
      <c r="F424" s="187">
        <v>1100</v>
      </c>
      <c r="G424" s="191">
        <v>1264</v>
      </c>
      <c r="H424" s="189">
        <v>2232</v>
      </c>
      <c r="I424" s="190">
        <v>3160</v>
      </c>
      <c r="J424" s="187">
        <v>579</v>
      </c>
      <c r="K424" s="188">
        <v>367</v>
      </c>
      <c r="L424" s="189">
        <v>1994</v>
      </c>
      <c r="M424" s="187">
        <v>1229</v>
      </c>
      <c r="N424" s="192">
        <v>2646</v>
      </c>
      <c r="O424" s="195">
        <v>1955</v>
      </c>
      <c r="P424" s="187">
        <v>1442</v>
      </c>
      <c r="Q424" s="188">
        <v>1170</v>
      </c>
      <c r="R424" s="189">
        <v>1655</v>
      </c>
      <c r="S424" s="190">
        <v>1665</v>
      </c>
      <c r="T424" s="187">
        <v>609</v>
      </c>
      <c r="U424" s="191">
        <v>303</v>
      </c>
      <c r="V424" s="189">
        <v>2082</v>
      </c>
      <c r="W424" s="196">
        <v>1853</v>
      </c>
      <c r="X424" s="187">
        <v>1571</v>
      </c>
      <c r="Y424" s="191">
        <v>591</v>
      </c>
      <c r="Z424" s="189">
        <v>2929</v>
      </c>
      <c r="AA424" s="187">
        <v>3734</v>
      </c>
      <c r="AB424" s="162">
        <f t="shared" si="7043"/>
        <v>21666</v>
      </c>
      <c r="AC424" s="165">
        <f t="shared" si="7074"/>
        <v>20671</v>
      </c>
      <c r="BI424" s="139" t="s">
        <v>28</v>
      </c>
      <c r="BJ424" s="123">
        <f>B424/B436</f>
        <v>4.0286298568507156E-2</v>
      </c>
      <c r="BK424" s="124">
        <f t="shared" ref="BK424" si="7377">C424/C436</f>
        <v>5.6967984934086627E-2</v>
      </c>
      <c r="BL424" s="125">
        <f t="shared" ref="BL424" si="7378">D424/D436</f>
        <v>4.4797687861271675E-2</v>
      </c>
      <c r="BM424" s="126">
        <f t="shared" ref="BM424" si="7379">E424/E436</f>
        <v>5.1285700730619603E-2</v>
      </c>
      <c r="BN424" s="123">
        <f t="shared" ref="BN424" si="7380">F424/F436</f>
        <v>4.1246390940792681E-2</v>
      </c>
      <c r="BO424" s="124">
        <f t="shared" ref="BO424" si="7381">G424/G436</f>
        <v>5.176085176085176E-2</v>
      </c>
      <c r="BP424" s="125">
        <f t="shared" ref="BP424" si="7382">H424/H436</f>
        <v>4.7154265432881225E-2</v>
      </c>
      <c r="BQ424" s="126">
        <f t="shared" ref="BQ424" si="7383">I424/I436</f>
        <v>6.0142362300635681E-2</v>
      </c>
      <c r="BR424" s="123">
        <f t="shared" ref="BR424" si="7384">J424/J436</f>
        <v>6.7750994617364849E-2</v>
      </c>
      <c r="BS424" s="124">
        <f t="shared" ref="BS424" si="7385">K424/K436</f>
        <v>4.0078628371737465E-2</v>
      </c>
      <c r="BT424" s="125">
        <f t="shared" ref="BT424" si="7386">L424/L436</f>
        <v>6.7802373423101775E-2</v>
      </c>
      <c r="BU424" s="123">
        <f t="shared" ref="BU424" si="7387">M424/M436</f>
        <v>3.7705169504525231E-2</v>
      </c>
      <c r="BV424" s="127">
        <f t="shared" ref="BV424" si="7388">N424/N436</f>
        <v>5.5862855212599753E-2</v>
      </c>
      <c r="BW424" s="128">
        <f t="shared" ref="BW424" si="7389">O424/O436</f>
        <v>4.0706269390134713E-2</v>
      </c>
      <c r="BX424" s="123">
        <f t="shared" ref="BX424" si="7390">P424/P436</f>
        <v>5.2210434845577317E-2</v>
      </c>
      <c r="BY424" s="124">
        <f t="shared" ref="BY424" si="7391">Q424/Q436</f>
        <v>4.3528405074593546E-2</v>
      </c>
      <c r="BZ424" s="125">
        <f t="shared" ref="BZ424" si="7392">R424/R436</f>
        <v>4.7599873450487502E-2</v>
      </c>
      <c r="CA424" s="126">
        <f t="shared" ref="CA424" si="7393">S424/S436</f>
        <v>4.8851333509374172E-2</v>
      </c>
      <c r="CB424" s="123">
        <f t="shared" ref="CB424" si="7394">T424/T436</f>
        <v>5.7199211045364892E-2</v>
      </c>
      <c r="CC424" s="124">
        <f t="shared" ref="CC424" si="7395">U424/U436</f>
        <v>2.7623302033002096E-2</v>
      </c>
      <c r="CD424" s="125">
        <f t="shared" ref="CD424" si="7396">V424/V436</f>
        <v>5.9338216433436883E-2</v>
      </c>
      <c r="CE424" s="126">
        <f t="shared" ref="CE424" si="7397">W424/W436</f>
        <v>4.2965127063624563E-2</v>
      </c>
      <c r="CF424" s="123">
        <f t="shared" ref="CF424" si="7398">X424/X436</f>
        <v>5.4454072790294628E-2</v>
      </c>
      <c r="CG424" s="124">
        <f t="shared" ref="CG424" si="7399">Y424/Y436</f>
        <v>3.4102712060011538E-2</v>
      </c>
      <c r="CH424" s="125">
        <f t="shared" ref="CH424" si="7400">Z424/Z436</f>
        <v>5.0708077975139362E-2</v>
      </c>
      <c r="CI424" s="123">
        <f t="shared" ref="CI424" si="7401">AA424/AA436</f>
        <v>6.2244744869892815E-2</v>
      </c>
      <c r="CJ424" s="129">
        <f t="shared" ref="CJ424" si="7402">AB424/AB436</f>
        <v>5.139043064924715E-2</v>
      </c>
      <c r="CK424" s="130">
        <f t="shared" ref="CK424" si="7403">AC424/AC436</f>
        <v>4.9151949932588757E-2</v>
      </c>
    </row>
    <row r="425" spans="1:89" x14ac:dyDescent="0.25">
      <c r="A425" s="131" t="s">
        <v>29</v>
      </c>
      <c r="B425" s="197">
        <v>2069</v>
      </c>
      <c r="C425" s="181">
        <v>2807</v>
      </c>
      <c r="D425" s="182">
        <v>1517</v>
      </c>
      <c r="E425" s="183">
        <v>1279</v>
      </c>
      <c r="F425" s="180">
        <v>1341</v>
      </c>
      <c r="G425" s="184">
        <v>1796</v>
      </c>
      <c r="H425" s="182">
        <v>2682</v>
      </c>
      <c r="I425" s="183">
        <v>4019</v>
      </c>
      <c r="J425" s="180">
        <v>882</v>
      </c>
      <c r="K425" s="181">
        <v>379</v>
      </c>
      <c r="L425" s="182">
        <v>2662</v>
      </c>
      <c r="M425" s="180">
        <v>1146</v>
      </c>
      <c r="N425" s="185">
        <v>3664</v>
      </c>
      <c r="O425" s="198">
        <v>2347</v>
      </c>
      <c r="P425" s="180">
        <v>2007</v>
      </c>
      <c r="Q425" s="181">
        <v>1383</v>
      </c>
      <c r="R425" s="182">
        <v>1873</v>
      </c>
      <c r="S425" s="183">
        <v>2396</v>
      </c>
      <c r="T425" s="180">
        <v>1301</v>
      </c>
      <c r="U425" s="184">
        <v>352</v>
      </c>
      <c r="V425" s="182">
        <v>3003</v>
      </c>
      <c r="W425" s="199">
        <v>2224</v>
      </c>
      <c r="X425" s="180">
        <v>2124</v>
      </c>
      <c r="Y425" s="184">
        <v>741</v>
      </c>
      <c r="Z425" s="182">
        <v>3479</v>
      </c>
      <c r="AA425" s="180">
        <v>4209</v>
      </c>
      <c r="AB425" s="162">
        <f t="shared" si="7043"/>
        <v>28604</v>
      </c>
      <c r="AC425" s="165">
        <f t="shared" si="7074"/>
        <v>25078</v>
      </c>
      <c r="BI425" s="131" t="s">
        <v>29</v>
      </c>
      <c r="BJ425" s="123">
        <f>B425/B436</f>
        <v>4.7012042717564193E-2</v>
      </c>
      <c r="BK425" s="124">
        <f t="shared" ref="BK425" si="7404">C425/C436</f>
        <v>6.955595202696005E-2</v>
      </c>
      <c r="BL425" s="125">
        <f t="shared" ref="BL425" si="7405">D425/D436</f>
        <v>6.4476368582114932E-2</v>
      </c>
      <c r="BM425" s="126">
        <f t="shared" ref="BM425" si="7406">E425/E436</f>
        <v>6.0679381345478699E-2</v>
      </c>
      <c r="BN425" s="123">
        <f t="shared" ref="BN425" si="7407">F425/F436</f>
        <v>5.0283100228729984E-2</v>
      </c>
      <c r="BO425" s="124">
        <f t="shared" ref="BO425" si="7408">G425/G436</f>
        <v>7.354627354627355E-2</v>
      </c>
      <c r="BP425" s="125">
        <f t="shared" ref="BP425" si="7409">H425/H436</f>
        <v>5.6661173786284699E-2</v>
      </c>
      <c r="BQ425" s="126">
        <f t="shared" ref="BQ425" si="7410">I425/I436</f>
        <v>7.6491188001979363E-2</v>
      </c>
      <c r="BR425" s="123">
        <f t="shared" ref="BR425" si="7411">J425/J436</f>
        <v>0.10320617832904283</v>
      </c>
      <c r="BS425" s="124">
        <f t="shared" ref="BS425" si="7412">K425/K436</f>
        <v>4.1389101234028614E-2</v>
      </c>
      <c r="BT425" s="125">
        <f t="shared" ref="BT425" si="7413">L425/L436</f>
        <v>9.0516508551803876E-2</v>
      </c>
      <c r="BU425" s="123">
        <f t="shared" ref="BU425" si="7414">M425/M436</f>
        <v>3.5158766682006445E-2</v>
      </c>
      <c r="BV425" s="127">
        <f t="shared" ref="BV425" si="7415">N425/N436</f>
        <v>7.7355064814423849E-2</v>
      </c>
      <c r="BW425" s="128">
        <f t="shared" ref="BW425" si="7416">O425/O436</f>
        <v>4.886834488933308E-2</v>
      </c>
      <c r="BX425" s="123">
        <f t="shared" ref="BX425" si="7417">P425/P436</f>
        <v>7.2667366667873559E-2</v>
      </c>
      <c r="BY425" s="124">
        <f t="shared" ref="BY425" si="7418">Q425/Q436</f>
        <v>5.1452807024070839E-2</v>
      </c>
      <c r="BZ425" s="125">
        <f t="shared" ref="BZ425" si="7419">R425/R436</f>
        <v>5.3869826569645375E-2</v>
      </c>
      <c r="CA425" s="126">
        <f t="shared" ref="CA425" si="7420">S425/S436</f>
        <v>7.0298976029105426E-2</v>
      </c>
      <c r="CB425" s="123">
        <f t="shared" ref="CB425" si="7421">T425/T436</f>
        <v>0.12219404527096835</v>
      </c>
      <c r="CC425" s="124">
        <f t="shared" ref="CC425" si="7422">U425/U436</f>
        <v>3.2090436685203755E-2</v>
      </c>
      <c r="CD425" s="125">
        <f t="shared" ref="CD425" si="7423">V425/V436</f>
        <v>8.5587254538718044E-2</v>
      </c>
      <c r="CE425" s="126">
        <f t="shared" ref="CE425" si="7424">W425/W436</f>
        <v>5.15674271934706E-2</v>
      </c>
      <c r="CF425" s="123">
        <f t="shared" ref="CF425" si="7425">X425/X436</f>
        <v>7.3622183708838815E-2</v>
      </c>
      <c r="CG425" s="124">
        <f t="shared" ref="CG425" si="7426">Y425/Y436</f>
        <v>4.275822273514137E-2</v>
      </c>
      <c r="CH425" s="125">
        <f t="shared" ref="CH425" si="7427">Z425/Z436</f>
        <v>6.022990893667117E-2</v>
      </c>
      <c r="CI425" s="123">
        <f t="shared" ref="CI425" si="7428">AA425/AA436</f>
        <v>7.0162863191585129E-2</v>
      </c>
      <c r="CJ425" s="129">
        <f t="shared" ref="CJ425" si="7429">AB425/AB436</f>
        <v>6.7846943519388234E-2</v>
      </c>
      <c r="CK425" s="130">
        <f t="shared" ref="CK425" si="7430">AC425/AC436</f>
        <v>5.9631009646822157E-2</v>
      </c>
    </row>
    <row r="426" spans="1:89" x14ac:dyDescent="0.25">
      <c r="A426" s="139" t="s">
        <v>30</v>
      </c>
      <c r="B426" s="280">
        <v>2127</v>
      </c>
      <c r="C426" s="267">
        <v>4810</v>
      </c>
      <c r="D426" s="268">
        <v>1752</v>
      </c>
      <c r="E426" s="269">
        <v>1885</v>
      </c>
      <c r="F426" s="266">
        <v>1528</v>
      </c>
      <c r="G426" s="270">
        <v>2881</v>
      </c>
      <c r="H426" s="268">
        <v>3027</v>
      </c>
      <c r="I426" s="269">
        <v>5283</v>
      </c>
      <c r="J426" s="266">
        <v>1250</v>
      </c>
      <c r="K426" s="267">
        <v>383</v>
      </c>
      <c r="L426" s="268">
        <v>3766</v>
      </c>
      <c r="M426" s="266">
        <v>1280</v>
      </c>
      <c r="N426" s="271">
        <v>4367</v>
      </c>
      <c r="O426" s="281">
        <v>2806</v>
      </c>
      <c r="P426" s="266">
        <v>2236</v>
      </c>
      <c r="Q426" s="267">
        <v>2085</v>
      </c>
      <c r="R426" s="268">
        <v>2362</v>
      </c>
      <c r="S426" s="269">
        <v>3274</v>
      </c>
      <c r="T426" s="266">
        <v>1511</v>
      </c>
      <c r="U426" s="270">
        <v>395</v>
      </c>
      <c r="V426" s="268">
        <v>3856</v>
      </c>
      <c r="W426" s="282">
        <v>2367</v>
      </c>
      <c r="X426" s="266">
        <v>2945</v>
      </c>
      <c r="Y426" s="270">
        <v>958</v>
      </c>
      <c r="Z426" s="268">
        <v>3993</v>
      </c>
      <c r="AA426" s="266">
        <v>5638</v>
      </c>
      <c r="AB426" s="162">
        <f t="shared" si="7043"/>
        <v>34720</v>
      </c>
      <c r="AC426" s="165">
        <f t="shared" si="7074"/>
        <v>34045</v>
      </c>
      <c r="BI426" s="139" t="s">
        <v>30</v>
      </c>
      <c r="BJ426" s="123">
        <f>B426/B436</f>
        <v>4.8329925017041579E-2</v>
      </c>
      <c r="BK426" s="124">
        <f t="shared" ref="BK426" si="7431">C426/C436</f>
        <v>0.11918921597779761</v>
      </c>
      <c r="BL426" s="125">
        <f t="shared" ref="BL426" si="7432">D426/D436</f>
        <v>7.4464467868072079E-2</v>
      </c>
      <c r="BM426" s="126">
        <f t="shared" ref="BM426" si="7433">E426/E436</f>
        <v>8.942973716671411E-2</v>
      </c>
      <c r="BN426" s="123">
        <f t="shared" ref="BN426" si="7434">F426/F436</f>
        <v>5.7294986688664742E-2</v>
      </c>
      <c r="BO426" s="124">
        <f t="shared" ref="BO426" si="7435">G426/G436</f>
        <v>0.11797706797706797</v>
      </c>
      <c r="BP426" s="125">
        <f t="shared" ref="BP426" si="7436">H426/H436</f>
        <v>6.3949803523894025E-2</v>
      </c>
      <c r="BQ426" s="126">
        <f t="shared" ref="BQ426" si="7437">I426/I436</f>
        <v>0.10054813292223364</v>
      </c>
      <c r="BR426" s="123">
        <f t="shared" ref="BR426" si="7438">J426/J436</f>
        <v>0.14626725953662531</v>
      </c>
      <c r="BS426" s="124">
        <f t="shared" ref="BS426" si="7439">K426/K436</f>
        <v>4.1825925521458994E-2</v>
      </c>
      <c r="BT426" s="125">
        <f t="shared" ref="BT426" si="7440">L426/L436</f>
        <v>0.12805603726750314</v>
      </c>
      <c r="BU426" s="123">
        <f t="shared" ref="BU426" si="7441">M426/M436</f>
        <v>3.9269826660530756E-2</v>
      </c>
      <c r="BV426" s="127">
        <f t="shared" ref="BV426" si="7442">N426/N436</f>
        <v>9.2196934509986062E-2</v>
      </c>
      <c r="BW426" s="128">
        <f t="shared" ref="BW426" si="7443">O426/O436</f>
        <v>5.8425469007016888E-2</v>
      </c>
      <c r="BX426" s="123">
        <f t="shared" ref="BX426" si="7444">P426/P436</f>
        <v>8.0958760273724603E-2</v>
      </c>
      <c r="BY426" s="124">
        <f t="shared" ref="BY426" si="7445">Q426/Q436</f>
        <v>7.7569850068826968E-2</v>
      </c>
      <c r="BZ426" s="125">
        <f t="shared" ref="BZ426" si="7446">R426/R436</f>
        <v>6.7934079208490317E-2</v>
      </c>
      <c r="CA426" s="126">
        <f t="shared" ref="CA426" si="7447">S426/S436</f>
        <v>9.6059619164979612E-2</v>
      </c>
      <c r="CB426" s="123">
        <f t="shared" ref="CB426" si="7448">T426/T436</f>
        <v>0.14191791114868038</v>
      </c>
      <c r="CC426" s="124">
        <f t="shared" ref="CC426" si="7449">U426/U436</f>
        <v>3.6010575257543989E-2</v>
      </c>
      <c r="CD426" s="125">
        <f t="shared" ref="CD426" si="7450">V426/V436</f>
        <v>0.10989825291418474</v>
      </c>
      <c r="CE426" s="126">
        <f t="shared" ref="CE426" si="7451">W426/W436</f>
        <v>5.4883138564273792E-2</v>
      </c>
      <c r="CF426" s="123">
        <f t="shared" ref="CF426" si="7452">X426/X436</f>
        <v>0.10207972270363952</v>
      </c>
      <c r="CG426" s="124">
        <f t="shared" ref="CG426" si="7453">Y426/Y436</f>
        <v>5.5279861511829197E-2</v>
      </c>
      <c r="CH426" s="125">
        <f t="shared" ref="CH426" si="7454">Z426/Z436</f>
        <v>6.912849278072089E-2</v>
      </c>
      <c r="CI426" s="123">
        <f t="shared" ref="CI426" si="7455">AA426/AA436</f>
        <v>9.39838970477921E-2</v>
      </c>
      <c r="CJ426" s="129">
        <f t="shared" ref="CJ426" si="7456">AB426/AB436</f>
        <v>8.2353722521086539E-2</v>
      </c>
      <c r="CK426" s="130">
        <f t="shared" ref="CK426" si="7457">AC426/AC436</f>
        <v>8.0952935777416871E-2</v>
      </c>
    </row>
    <row r="427" spans="1:89" x14ac:dyDescent="0.25">
      <c r="A427" s="131" t="s">
        <v>31</v>
      </c>
      <c r="B427" s="283">
        <v>2125</v>
      </c>
      <c r="C427" s="274">
        <v>4562</v>
      </c>
      <c r="D427" s="275">
        <v>1588</v>
      </c>
      <c r="E427" s="276">
        <v>1860</v>
      </c>
      <c r="F427" s="273">
        <v>1276</v>
      </c>
      <c r="G427" s="277">
        <v>2624</v>
      </c>
      <c r="H427" s="275">
        <v>2919</v>
      </c>
      <c r="I427" s="276">
        <v>5832</v>
      </c>
      <c r="J427" s="273">
        <v>928</v>
      </c>
      <c r="K427" s="274">
        <v>416</v>
      </c>
      <c r="L427" s="275">
        <v>3772</v>
      </c>
      <c r="M427" s="273">
        <v>1085</v>
      </c>
      <c r="N427" s="278">
        <v>4574</v>
      </c>
      <c r="O427" s="284">
        <v>2953</v>
      </c>
      <c r="P427" s="273">
        <v>2326</v>
      </c>
      <c r="Q427" s="274">
        <v>2262</v>
      </c>
      <c r="R427" s="275">
        <v>2534</v>
      </c>
      <c r="S427" s="276">
        <v>3201</v>
      </c>
      <c r="T427" s="273">
        <v>1655</v>
      </c>
      <c r="U427" s="277">
        <v>380</v>
      </c>
      <c r="V427" s="275">
        <v>3979</v>
      </c>
      <c r="W427" s="285">
        <v>2457</v>
      </c>
      <c r="X427" s="273">
        <v>2967</v>
      </c>
      <c r="Y427" s="277">
        <v>1000</v>
      </c>
      <c r="Z427" s="275">
        <v>3636</v>
      </c>
      <c r="AA427" s="273">
        <v>5963</v>
      </c>
      <c r="AB427" s="162">
        <f t="shared" si="7043"/>
        <v>34279</v>
      </c>
      <c r="AC427" s="165">
        <f t="shared" si="7074"/>
        <v>34595</v>
      </c>
      <c r="BI427" s="131" t="s">
        <v>31</v>
      </c>
      <c r="BJ427" s="123">
        <f>B427/B436</f>
        <v>4.8284480799818223E-2</v>
      </c>
      <c r="BK427" s="124">
        <f t="shared" ref="BK427" si="7458">C427/C436</f>
        <v>0.11304390920804837</v>
      </c>
      <c r="BL427" s="125">
        <f t="shared" ref="BL427" si="7459">D427/D436</f>
        <v>6.7494049642978574E-2</v>
      </c>
      <c r="BM427" s="126">
        <f t="shared" ref="BM427" si="7460">E427/E436</f>
        <v>8.8243666382009672E-2</v>
      </c>
      <c r="BN427" s="123">
        <f t="shared" ref="BN427" si="7461">F427/F436</f>
        <v>4.7845813491319507E-2</v>
      </c>
      <c r="BO427" s="124">
        <f t="shared" ref="BO427" si="7462">G427/G436</f>
        <v>0.10745290745290745</v>
      </c>
      <c r="BP427" s="125">
        <f t="shared" ref="BP427" si="7463">H427/H436</f>
        <v>6.1668145519077198E-2</v>
      </c>
      <c r="BQ427" s="126">
        <f t="shared" ref="BQ427" si="7464">I427/I436</f>
        <v>0.11099691675231244</v>
      </c>
      <c r="BR427" s="123">
        <f t="shared" ref="BR427" si="7465">J427/J436</f>
        <v>0.10858881347999064</v>
      </c>
      <c r="BS427" s="124">
        <f t="shared" ref="BS427" si="7466">K427/K436</f>
        <v>4.5429725892759634E-2</v>
      </c>
      <c r="BT427" s="125">
        <f t="shared" ref="BT427" si="7467">L427/L436</f>
        <v>0.12826005644530586</v>
      </c>
      <c r="BU427" s="123">
        <f t="shared" ref="BU427" si="7468">M427/M436</f>
        <v>3.3287314005215521E-2</v>
      </c>
      <c r="BV427" s="127">
        <f t="shared" ref="BV427" si="7469">N427/N436</f>
        <v>9.656715787695816E-2</v>
      </c>
      <c r="BW427" s="128">
        <f t="shared" ref="BW427" si="7470">O427/O436</f>
        <v>6.1486247319216272E-2</v>
      </c>
      <c r="BX427" s="123">
        <f t="shared" ref="BX427" si="7471">P427/P436</f>
        <v>8.4217386581700998E-2</v>
      </c>
      <c r="BY427" s="124">
        <f t="shared" ref="BY427" si="7472">Q427/Q436</f>
        <v>8.4154916477547526E-2</v>
      </c>
      <c r="BZ427" s="125">
        <f t="shared" ref="BZ427" si="7473">R427/R436</f>
        <v>7.2881014697000202E-2</v>
      </c>
      <c r="CA427" s="126">
        <f t="shared" ref="CA427" si="7474">S427/S436</f>
        <v>9.3917788927031065E-2</v>
      </c>
      <c r="CB427" s="123">
        <f t="shared" ref="CB427" si="7475">T427/T436</f>
        <v>0.15544284775054007</v>
      </c>
      <c r="CC427" s="124">
        <f t="shared" ref="CC427" si="7476">U427/U436</f>
        <v>3.4643085057890419E-2</v>
      </c>
      <c r="CD427" s="125">
        <f t="shared" ref="CD427" si="7477">V427/V436</f>
        <v>0.11340382477840796</v>
      </c>
      <c r="CE427" s="126">
        <f t="shared" ref="CE427" si="7478">W427/W436</f>
        <v>5.6969949916527547E-2</v>
      </c>
      <c r="CF427" s="123">
        <f t="shared" ref="CF427" si="7479">X427/X436</f>
        <v>0.102842287694974</v>
      </c>
      <c r="CG427" s="124">
        <f t="shared" ref="CG427" si="7480">Y427/Y436</f>
        <v>5.770340450086555E-2</v>
      </c>
      <c r="CH427" s="125">
        <f t="shared" ref="CH427" si="7481">Z427/Z436</f>
        <v>6.294795886569024E-2</v>
      </c>
      <c r="CI427" s="123">
        <f t="shared" ref="CI427" si="7482">AA427/AA436</f>
        <v>9.9401556952107881E-2</v>
      </c>
      <c r="CJ427" s="129">
        <f t="shared" ref="CJ427" si="7483">AB427/AB436</f>
        <v>8.1307697416484026E-2</v>
      </c>
      <c r="CK427" s="130">
        <f t="shared" ref="CK427" si="7484">AC427/AC436</f>
        <v>8.2260737647811333E-2</v>
      </c>
    </row>
    <row r="428" spans="1:89" x14ac:dyDescent="0.25">
      <c r="A428" s="139" t="s">
        <v>32</v>
      </c>
      <c r="B428" s="194">
        <v>2509</v>
      </c>
      <c r="C428" s="188">
        <v>4112</v>
      </c>
      <c r="D428" s="189">
        <v>1170</v>
      </c>
      <c r="E428" s="190">
        <v>1885</v>
      </c>
      <c r="F428" s="187">
        <v>937</v>
      </c>
      <c r="G428" s="191">
        <v>2410</v>
      </c>
      <c r="H428" s="189">
        <v>2694</v>
      </c>
      <c r="I428" s="190">
        <v>4982</v>
      </c>
      <c r="J428" s="187">
        <v>635</v>
      </c>
      <c r="K428" s="188">
        <v>284</v>
      </c>
      <c r="L428" s="189">
        <v>2896</v>
      </c>
      <c r="M428" s="187">
        <v>1205</v>
      </c>
      <c r="N428" s="192">
        <v>3900</v>
      </c>
      <c r="O428" s="195">
        <v>2832</v>
      </c>
      <c r="P428" s="187">
        <v>1642</v>
      </c>
      <c r="Q428" s="188">
        <v>2120</v>
      </c>
      <c r="R428" s="189">
        <v>2021</v>
      </c>
      <c r="S428" s="190">
        <v>2929</v>
      </c>
      <c r="T428" s="187">
        <v>1178</v>
      </c>
      <c r="U428" s="191">
        <v>286</v>
      </c>
      <c r="V428" s="189">
        <v>3712</v>
      </c>
      <c r="W428" s="196">
        <v>2367</v>
      </c>
      <c r="X428" s="187">
        <v>2013</v>
      </c>
      <c r="Y428" s="191">
        <v>898</v>
      </c>
      <c r="Z428" s="189">
        <v>3291</v>
      </c>
      <c r="AA428" s="187">
        <v>4691</v>
      </c>
      <c r="AB428" s="162">
        <f t="shared" si="7043"/>
        <v>28598</v>
      </c>
      <c r="AC428" s="165">
        <f t="shared" si="7074"/>
        <v>31001</v>
      </c>
      <c r="BI428" s="139" t="s">
        <v>32</v>
      </c>
      <c r="BJ428" s="123">
        <f>B428/B436</f>
        <v>5.7009770506703021E-2</v>
      </c>
      <c r="BK428" s="124">
        <f t="shared" ref="BK428" si="7485">C428/C436</f>
        <v>0.10189315095648727</v>
      </c>
      <c r="BL428" s="125">
        <f t="shared" ref="BL428" si="7486">D428/D436</f>
        <v>4.9727983679020739E-2</v>
      </c>
      <c r="BM428" s="126">
        <f t="shared" ref="BM428" si="7487">E428/E436</f>
        <v>8.942973716671411E-2</v>
      </c>
      <c r="BN428" s="123">
        <f t="shared" ref="BN428" si="7488">F428/F436</f>
        <v>3.513442573774795E-2</v>
      </c>
      <c r="BO428" s="124">
        <f t="shared" ref="BO428" si="7489">G428/G436</f>
        <v>9.8689598689598687E-2</v>
      </c>
      <c r="BP428" s="125">
        <f t="shared" ref="BP428" si="7490">H428/H436</f>
        <v>5.6914691342375458E-2</v>
      </c>
      <c r="BQ428" s="126">
        <f t="shared" ref="BQ428" si="7491">I428/I436</f>
        <v>9.4819382589166765E-2</v>
      </c>
      <c r="BR428" s="123">
        <f t="shared" ref="BR428" si="7492">J428/J436</f>
        <v>7.430376784460567E-2</v>
      </c>
      <c r="BS428" s="124">
        <f t="shared" ref="BS428" si="7493">K428/K436</f>
        <v>3.1014524407557059E-2</v>
      </c>
      <c r="BT428" s="125">
        <f t="shared" ref="BT428" si="7494">L428/L436</f>
        <v>9.8473256486109689E-2</v>
      </c>
      <c r="BU428" s="123">
        <f t="shared" ref="BU428" si="7495">M428/M436</f>
        <v>3.696886025464028E-2</v>
      </c>
      <c r="BV428" s="127">
        <f t="shared" ref="BV428" si="7496">N428/N436</f>
        <v>8.2337541696575603E-2</v>
      </c>
      <c r="BW428" s="128">
        <f t="shared" ref="BW428" si="7497">O428/O436</f>
        <v>5.896683115747392E-2</v>
      </c>
      <c r="BX428" s="123">
        <f t="shared" ref="BX428" si="7498">P428/P436</f>
        <v>5.9451826641080417E-2</v>
      </c>
      <c r="BY428" s="124">
        <f t="shared" ref="BY428" si="7499">Q428/Q436</f>
        <v>7.8871981844562664E-2</v>
      </c>
      <c r="BZ428" s="125">
        <f t="shared" ref="BZ428" si="7500">R428/R436</f>
        <v>5.8126491989991085E-2</v>
      </c>
      <c r="CA428" s="126">
        <f t="shared" ref="CA428" si="7501">S428/S436</f>
        <v>8.5937270780154326E-2</v>
      </c>
      <c r="CB428" s="123">
        <f t="shared" ref="CB428" si="7502">T428/T436</f>
        <v>0.11064149525687987</v>
      </c>
      <c r="CC428" s="124">
        <f t="shared" ref="CC428" si="7503">U428/U436</f>
        <v>2.6073479806728053E-2</v>
      </c>
      <c r="CD428" s="125">
        <f t="shared" ref="CD428" si="7504">V428/V436</f>
        <v>0.10579416878046</v>
      </c>
      <c r="CE428" s="126">
        <f t="shared" ref="CE428" si="7505">W428/W436</f>
        <v>5.4883138564273792E-2</v>
      </c>
      <c r="CF428" s="123">
        <f t="shared" ref="CF428" si="7506">X428/X436</f>
        <v>6.9774696707105718E-2</v>
      </c>
      <c r="CG428" s="124">
        <f t="shared" ref="CG428" si="7507">Y428/Y436</f>
        <v>5.1817657241777268E-2</v>
      </c>
      <c r="CH428" s="125">
        <f t="shared" ref="CH428" si="7508">Z428/Z436</f>
        <v>5.6975173989820299E-2</v>
      </c>
      <c r="CI428" s="123">
        <f t="shared" ref="CI428" si="7509">AA428/AA436</f>
        <v>7.8197669572755008E-2</v>
      </c>
      <c r="CJ428" s="129">
        <f t="shared" ref="CJ428" si="7510">AB428/AB436</f>
        <v>6.7832711885312008E-2</v>
      </c>
      <c r="CK428" s="130">
        <f t="shared" ref="CK428" si="7511">AC428/AC436</f>
        <v>7.3714846880179194E-2</v>
      </c>
    </row>
    <row r="429" spans="1:89" x14ac:dyDescent="0.25">
      <c r="A429" s="131" t="s">
        <v>33</v>
      </c>
      <c r="B429" s="197">
        <v>2574</v>
      </c>
      <c r="C429" s="181">
        <v>3149</v>
      </c>
      <c r="D429" s="182">
        <v>1008</v>
      </c>
      <c r="E429" s="183">
        <v>1523</v>
      </c>
      <c r="F429" s="180">
        <v>1015</v>
      </c>
      <c r="G429" s="184">
        <v>1959</v>
      </c>
      <c r="H429" s="182">
        <v>2575</v>
      </c>
      <c r="I429" s="183">
        <v>3906</v>
      </c>
      <c r="J429" s="180">
        <v>622</v>
      </c>
      <c r="K429" s="181">
        <v>214</v>
      </c>
      <c r="L429" s="182">
        <v>2339</v>
      </c>
      <c r="M429" s="180">
        <v>1271</v>
      </c>
      <c r="N429" s="185">
        <v>3202</v>
      </c>
      <c r="O429" s="198">
        <v>2744</v>
      </c>
      <c r="P429" s="180">
        <v>1422</v>
      </c>
      <c r="Q429" s="181">
        <v>1876</v>
      </c>
      <c r="R429" s="182">
        <v>1738</v>
      </c>
      <c r="S429" s="183">
        <v>2330</v>
      </c>
      <c r="T429" s="180">
        <v>637</v>
      </c>
      <c r="U429" s="184">
        <v>343</v>
      </c>
      <c r="V429" s="182">
        <v>3293</v>
      </c>
      <c r="W429" s="199">
        <v>2141</v>
      </c>
      <c r="X429" s="180">
        <v>1465</v>
      </c>
      <c r="Y429" s="184">
        <v>870</v>
      </c>
      <c r="Z429" s="182">
        <v>3091</v>
      </c>
      <c r="AA429" s="180">
        <v>3716</v>
      </c>
      <c r="AB429" s="162">
        <f t="shared" si="7043"/>
        <v>24981</v>
      </c>
      <c r="AC429" s="165">
        <f t="shared" si="7074"/>
        <v>26042</v>
      </c>
      <c r="BI429" s="131" t="s">
        <v>33</v>
      </c>
      <c r="BJ429" s="123">
        <f>B429/B436</f>
        <v>5.8486707566462168E-2</v>
      </c>
      <c r="BK429" s="124">
        <f t="shared" ref="BK429" si="7512">C429/C436</f>
        <v>7.8030528298146495E-2</v>
      </c>
      <c r="BL429" s="125">
        <f t="shared" ref="BL429" si="7513">D429/D436</f>
        <v>4.2842570554233253E-2</v>
      </c>
      <c r="BM429" s="126">
        <f t="shared" ref="BM429" si="7514">E429/E436</f>
        <v>7.2255432204193948E-2</v>
      </c>
      <c r="BN429" s="123">
        <f t="shared" ref="BN429" si="7515">F429/F436</f>
        <v>3.8059169822640522E-2</v>
      </c>
      <c r="BO429" s="124">
        <f t="shared" ref="BO429" si="7516">G429/G436</f>
        <v>8.0221130221130227E-2</v>
      </c>
      <c r="BP429" s="125">
        <f t="shared" ref="BP429" si="7517">H429/H436</f>
        <v>5.4400642244475432E-2</v>
      </c>
      <c r="BQ429" s="126">
        <f t="shared" ref="BQ429" si="7518">I429/I436</f>
        <v>7.4340527577937646E-2</v>
      </c>
      <c r="BR429" s="123">
        <f t="shared" ref="BR429" si="7519">J429/J436</f>
        <v>7.2782588345424754E-2</v>
      </c>
      <c r="BS429" s="124">
        <f t="shared" ref="BS429" si="7520">K429/K436</f>
        <v>2.3370099377525391E-2</v>
      </c>
      <c r="BT429" s="125">
        <f t="shared" ref="BT429" si="7521">L429/L436</f>
        <v>7.9533476146757792E-2</v>
      </c>
      <c r="BU429" s="123">
        <f t="shared" ref="BU429" si="7522">M429/M436</f>
        <v>3.8993710691823898E-2</v>
      </c>
      <c r="BV429" s="127">
        <f t="shared" ref="BV429" si="7523">N429/N436</f>
        <v>6.7601232951906426E-2</v>
      </c>
      <c r="BW429" s="128">
        <f t="shared" ref="BW429" si="7524">O429/O436</f>
        <v>5.7134528494388576E-2</v>
      </c>
      <c r="BX429" s="123">
        <f t="shared" ref="BX429" si="7525">P429/P436</f>
        <v>5.1486295666027013E-2</v>
      </c>
      <c r="BY429" s="124">
        <f t="shared" ref="BY429" si="7526">Q429/Q436</f>
        <v>6.9794263179433755E-2</v>
      </c>
      <c r="BZ429" s="125">
        <f t="shared" ref="BZ429" si="7527">R429/R436</f>
        <v>4.9987057436221921E-2</v>
      </c>
      <c r="CA429" s="126">
        <f t="shared" ref="CA429" si="7528">S429/S436</f>
        <v>6.8362526772877977E-2</v>
      </c>
      <c r="CB429" s="123">
        <f t="shared" ref="CB429" si="7529">T429/T436</f>
        <v>5.9829059829059832E-2</v>
      </c>
      <c r="CC429" s="124">
        <f t="shared" ref="CC429" si="7530">U429/U436</f>
        <v>3.1269942565411615E-2</v>
      </c>
      <c r="CD429" s="125">
        <f t="shared" ref="CD429" si="7531">V429/V436</f>
        <v>9.3852423974691485E-2</v>
      </c>
      <c r="CE429" s="126">
        <f t="shared" ref="CE429" si="7532">W429/W436</f>
        <v>4.9642923390836577E-2</v>
      </c>
      <c r="CF429" s="123">
        <f t="shared" ref="CF429" si="7533">X429/X436</f>
        <v>5.0779896013864817E-2</v>
      </c>
      <c r="CG429" s="124">
        <f t="shared" ref="CG429" si="7534">Y429/Y436</f>
        <v>5.0201961915753032E-2</v>
      </c>
      <c r="CH429" s="125">
        <f t="shared" ref="CH429" si="7535">Z429/Z436</f>
        <v>5.3512690003808733E-2</v>
      </c>
      <c r="CI429" s="123">
        <f t="shared" ref="CI429" si="7536">AA429/AA436</f>
        <v>6.1944689859807632E-2</v>
      </c>
      <c r="CJ429" s="129">
        <f t="shared" ref="CJ429" si="7537">AB429/AB436</f>
        <v>5.9253408476361256E-2</v>
      </c>
      <c r="CK429" s="130">
        <f t="shared" ref="CK429" si="7538">AC429/AC436</f>
        <v>6.1923229652386266E-2</v>
      </c>
    </row>
    <row r="430" spans="1:89" x14ac:dyDescent="0.25">
      <c r="A430" s="139" t="s">
        <v>34</v>
      </c>
      <c r="B430" s="194">
        <v>1065</v>
      </c>
      <c r="C430" s="188">
        <v>2334</v>
      </c>
      <c r="D430" s="189">
        <v>527</v>
      </c>
      <c r="E430" s="190">
        <v>1116</v>
      </c>
      <c r="F430" s="187">
        <v>435</v>
      </c>
      <c r="G430" s="191">
        <v>1625</v>
      </c>
      <c r="H430" s="189">
        <v>1425</v>
      </c>
      <c r="I430" s="190">
        <v>2932</v>
      </c>
      <c r="J430" s="187">
        <v>519</v>
      </c>
      <c r="K430" s="188">
        <v>145</v>
      </c>
      <c r="L430" s="189">
        <v>1582</v>
      </c>
      <c r="M430" s="187">
        <v>935</v>
      </c>
      <c r="N430" s="192">
        <v>2566</v>
      </c>
      <c r="O430" s="195">
        <v>2184</v>
      </c>
      <c r="P430" s="187">
        <v>884</v>
      </c>
      <c r="Q430" s="188">
        <v>1648</v>
      </c>
      <c r="R430" s="189">
        <v>1249</v>
      </c>
      <c r="S430" s="190">
        <v>1912</v>
      </c>
      <c r="T430" s="187">
        <v>414</v>
      </c>
      <c r="U430" s="191">
        <v>291</v>
      </c>
      <c r="V430" s="189">
        <v>3008</v>
      </c>
      <c r="W430" s="196">
        <v>1536</v>
      </c>
      <c r="X430" s="187">
        <v>956</v>
      </c>
      <c r="Y430" s="191">
        <v>681</v>
      </c>
      <c r="Z430" s="189">
        <v>2400</v>
      </c>
      <c r="AA430" s="187">
        <v>3114</v>
      </c>
      <c r="AB430" s="162">
        <f t="shared" si="7043"/>
        <v>17030</v>
      </c>
      <c r="AC430" s="165">
        <f t="shared" si="7074"/>
        <v>20453</v>
      </c>
      <c r="BI430" s="139" t="s">
        <v>34</v>
      </c>
      <c r="BJ430" s="123">
        <f>B430/B436</f>
        <v>2.419904567143831E-2</v>
      </c>
      <c r="BK430" s="124">
        <f t="shared" ref="BK430" si="7539">C430/C436</f>
        <v>5.7835266131430273E-2</v>
      </c>
      <c r="BL430" s="125">
        <f t="shared" ref="BL430" si="7540">D430/D436</f>
        <v>2.2398843930635837E-2</v>
      </c>
      <c r="BM430" s="126">
        <f t="shared" ref="BM430" si="7541">E430/E436</f>
        <v>5.2946199829205808E-2</v>
      </c>
      <c r="BN430" s="123">
        <f t="shared" ref="BN430" si="7542">F430/F436</f>
        <v>1.6311072781131652E-2</v>
      </c>
      <c r="BO430" s="124">
        <f t="shared" ref="BO430" si="7543">G430/G436</f>
        <v>6.6543816543816539E-2</v>
      </c>
      <c r="BP430" s="125">
        <f t="shared" ref="BP430" si="7544">H430/H436</f>
        <v>3.0105209785777666E-2</v>
      </c>
      <c r="BQ430" s="126">
        <f t="shared" ref="BQ430" si="7545">I430/I436</f>
        <v>5.5802976666286017E-2</v>
      </c>
      <c r="BR430" s="123">
        <f t="shared" ref="BR430" si="7546">J430/J436</f>
        <v>6.0730166159606837E-2</v>
      </c>
      <c r="BS430" s="124">
        <f t="shared" ref="BS430" si="7547">K430/K436</f>
        <v>1.5834880419351317E-2</v>
      </c>
      <c r="BT430" s="125">
        <f t="shared" ref="BT430" si="7548">L430/L436</f>
        <v>5.3793056547315449E-2</v>
      </c>
      <c r="BU430" s="123">
        <f t="shared" ref="BU430" si="7549">M430/M436</f>
        <v>2.8685381193434577E-2</v>
      </c>
      <c r="BV430" s="127">
        <f t="shared" ref="BV430" si="7550">N430/N436</f>
        <v>5.4173879998311025E-2</v>
      </c>
      <c r="BW430" s="128">
        <f t="shared" ref="BW430" si="7551">O430/O436</f>
        <v>4.5474420638390904E-2</v>
      </c>
      <c r="BX430" s="123">
        <f t="shared" ref="BX430" si="7552">P430/P436</f>
        <v>3.2006951736123682E-2</v>
      </c>
      <c r="BY430" s="124">
        <f t="shared" ref="BY430" si="7553">Q430/Q436</f>
        <v>6.1311804754641167E-2</v>
      </c>
      <c r="BZ430" s="125">
        <f t="shared" ref="BZ430" si="7554">R430/R436</f>
        <v>3.5922804797376973E-2</v>
      </c>
      <c r="CA430" s="126">
        <f t="shared" ref="CA430" si="7555">S430/S436</f>
        <v>5.6098348150104158E-2</v>
      </c>
      <c r="CB430" s="123">
        <f t="shared" ref="CB430" si="7556">T430/T436</f>
        <v>3.888419273034658E-2</v>
      </c>
      <c r="CC430" s="124">
        <f t="shared" ref="CC430" si="7557">U430/U436</f>
        <v>2.6529309873279242E-2</v>
      </c>
      <c r="CD430" s="125">
        <f t="shared" ref="CD430" si="7558">V430/V436</f>
        <v>8.5729757460027936E-2</v>
      </c>
      <c r="CE430" s="126">
        <f t="shared" ref="CE430" si="7559">W430/W436</f>
        <v>3.5614913745130775E-2</v>
      </c>
      <c r="CF430" s="123">
        <f t="shared" ref="CF430" si="7560">X430/X436</f>
        <v>3.3136915077989604E-2</v>
      </c>
      <c r="CG430" s="124">
        <f t="shared" ref="CG430" si="7561">Y430/Y436</f>
        <v>3.9296018465089441E-2</v>
      </c>
      <c r="CH430" s="125">
        <f t="shared" ref="CH430" si="7562">Z430/Z436</f>
        <v>4.1549807832138776E-2</v>
      </c>
      <c r="CI430" s="123">
        <f t="shared" ref="CI430" si="7563">AA430/AA436</f>
        <v>5.1909516744736532E-2</v>
      </c>
      <c r="CJ430" s="129">
        <f t="shared" ref="CJ430" si="7564">AB430/AB436</f>
        <v>4.0394121386350915E-2</v>
      </c>
      <c r="CK430" s="130">
        <f t="shared" ref="CK430" si="7565">AC430/AC436</f>
        <v>4.8633584827596048E-2</v>
      </c>
    </row>
    <row r="431" spans="1:89" x14ac:dyDescent="0.25">
      <c r="A431" s="131" t="s">
        <v>35</v>
      </c>
      <c r="B431" s="197">
        <v>0</v>
      </c>
      <c r="C431" s="181">
        <v>1149</v>
      </c>
      <c r="D431" s="182">
        <v>14</v>
      </c>
      <c r="E431" s="183">
        <v>780</v>
      </c>
      <c r="F431" s="180">
        <v>13</v>
      </c>
      <c r="G431" s="184">
        <v>772</v>
      </c>
      <c r="H431" s="182">
        <v>91</v>
      </c>
      <c r="I431" s="183">
        <v>1166</v>
      </c>
      <c r="J431" s="180">
        <v>62</v>
      </c>
      <c r="K431" s="181">
        <v>54</v>
      </c>
      <c r="L431" s="182">
        <v>572</v>
      </c>
      <c r="M431" s="180">
        <v>218</v>
      </c>
      <c r="N431" s="185">
        <v>576</v>
      </c>
      <c r="O431" s="198">
        <v>357</v>
      </c>
      <c r="P431" s="180">
        <v>180</v>
      </c>
      <c r="Q431" s="181">
        <v>370</v>
      </c>
      <c r="R431" s="182">
        <v>236</v>
      </c>
      <c r="S431" s="183">
        <v>275</v>
      </c>
      <c r="T431" s="180">
        <v>57</v>
      </c>
      <c r="U431" s="184">
        <v>11</v>
      </c>
      <c r="V431" s="182">
        <v>555</v>
      </c>
      <c r="W431" s="199">
        <v>66</v>
      </c>
      <c r="X431" s="180">
        <v>75</v>
      </c>
      <c r="Y431" s="184">
        <v>59</v>
      </c>
      <c r="Z431" s="182">
        <v>100</v>
      </c>
      <c r="AA431" s="180">
        <v>193</v>
      </c>
      <c r="AB431" s="162">
        <f t="shared" si="7043"/>
        <v>2531</v>
      </c>
      <c r="AC431" s="165">
        <f t="shared" si="7074"/>
        <v>5470</v>
      </c>
      <c r="BI431" s="131" t="s">
        <v>35</v>
      </c>
      <c r="BJ431" s="123">
        <f>B431/B436</f>
        <v>0</v>
      </c>
      <c r="BK431" s="124">
        <f t="shared" ref="BK431" si="7566">C431/C436</f>
        <v>2.847160273565269E-2</v>
      </c>
      <c r="BL431" s="125">
        <f t="shared" ref="BL431" si="7567">D431/D436</f>
        <v>5.9503570214212856E-4</v>
      </c>
      <c r="BM431" s="126">
        <f t="shared" ref="BM431" si="7568">E431/E436</f>
        <v>3.7005408482778251E-2</v>
      </c>
      <c r="BN431" s="123">
        <f t="shared" ref="BN431" si="7569">F431/F436</f>
        <v>4.8745734748209529E-4</v>
      </c>
      <c r="BO431" s="124">
        <f t="shared" ref="BO431" si="7570">G431/G436</f>
        <v>3.1613431613431615E-2</v>
      </c>
      <c r="BP431" s="125">
        <f t="shared" ref="BP431" si="7571">H431/H436</f>
        <v>1.922508133688258E-3</v>
      </c>
      <c r="BQ431" s="126">
        <f t="shared" ref="BQ431" si="7572">I431/I436</f>
        <v>2.2191770393209242E-2</v>
      </c>
      <c r="BR431" s="123">
        <f t="shared" ref="BR431" si="7573">J431/J436</f>
        <v>7.2548560730166158E-3</v>
      </c>
      <c r="BS431" s="124">
        <f t="shared" ref="BS431" si="7574">K431/K436</f>
        <v>5.8971278803101454E-3</v>
      </c>
      <c r="BT431" s="125">
        <f t="shared" ref="BT431" si="7575">L431/L436</f>
        <v>1.9449828283858682E-2</v>
      </c>
      <c r="BU431" s="123">
        <f t="shared" ref="BU431" si="7576">M431/M436</f>
        <v>6.6881423531216441E-3</v>
      </c>
      <c r="BV431" s="127">
        <f t="shared" ref="BV431" si="7577">N431/N436</f>
        <v>1.2160621542878858E-2</v>
      </c>
      <c r="BW431" s="128">
        <f t="shared" ref="BW431" si="7578">O431/O436</f>
        <v>7.433318758198513E-3</v>
      </c>
      <c r="BX431" s="123">
        <f t="shared" ref="BX431" si="7579">P431/P436</f>
        <v>6.5172526159527865E-3</v>
      </c>
      <c r="BY431" s="124">
        <f t="shared" ref="BY431" si="7580">Q431/Q436</f>
        <v>1.3765393057777447E-2</v>
      </c>
      <c r="BZ431" s="125">
        <f t="shared" ref="BZ431" si="7581">R431/R436</f>
        <v>6.7876556702809974E-3</v>
      </c>
      <c r="CA431" s="126">
        <f t="shared" ref="CA431" si="7582">S431/S436</f>
        <v>8.0685385676143532E-3</v>
      </c>
      <c r="CB431" s="123">
        <f t="shared" ref="CB431" si="7583">T431/T436</f>
        <v>5.3536207382361232E-3</v>
      </c>
      <c r="CC431" s="124">
        <f t="shared" ref="CC431" si="7584">U431/U436</f>
        <v>1.0028261464126173E-3</v>
      </c>
      <c r="CD431" s="125">
        <f t="shared" ref="CD431" si="7585">V431/V436</f>
        <v>1.5817824265397441E-2</v>
      </c>
      <c r="CE431" s="126">
        <f t="shared" ref="CE431" si="7586">W431/W436</f>
        <v>1.530328324986088E-3</v>
      </c>
      <c r="CF431" s="123">
        <f t="shared" ref="CF431" si="7587">X431/X436</f>
        <v>2.5996533795493936E-3</v>
      </c>
      <c r="CG431" s="124">
        <f t="shared" ref="CG431" si="7588">Y431/Y436</f>
        <v>3.4045008655510674E-3</v>
      </c>
      <c r="CH431" s="125">
        <f t="shared" ref="CH431" si="7589">Z431/Z436</f>
        <v>1.7312419930057823E-3</v>
      </c>
      <c r="CI431" s="123">
        <f t="shared" ref="CI431" si="7590">AA431/AA436</f>
        <v>3.2172564970244545E-3</v>
      </c>
      <c r="CJ431" s="129">
        <f t="shared" ref="CJ431" si="7591">AB431/AB436</f>
        <v>6.0033776411540906E-3</v>
      </c>
      <c r="CK431" s="130">
        <f t="shared" ref="CK431" si="7592">AC431/AC436</f>
        <v>1.3006684056468506E-2</v>
      </c>
    </row>
    <row r="432" spans="1:89" x14ac:dyDescent="0.25">
      <c r="A432" s="139" t="s">
        <v>36</v>
      </c>
      <c r="B432" s="194"/>
      <c r="C432" s="188"/>
      <c r="D432" s="189"/>
      <c r="E432" s="190"/>
      <c r="F432" s="187"/>
      <c r="G432" s="191"/>
      <c r="H432" s="189"/>
      <c r="I432" s="190"/>
      <c r="J432" s="187"/>
      <c r="K432" s="191"/>
      <c r="L432" s="189"/>
      <c r="M432" s="187"/>
      <c r="N432" s="192"/>
      <c r="O432" s="195"/>
      <c r="P432" s="187"/>
      <c r="Q432" s="191"/>
      <c r="R432" s="189"/>
      <c r="S432" s="190"/>
      <c r="T432" s="187"/>
      <c r="U432" s="191"/>
      <c r="V432" s="189"/>
      <c r="W432" s="190"/>
      <c r="X432" s="187"/>
      <c r="Y432" s="191"/>
      <c r="Z432" s="189"/>
      <c r="AA432" s="187"/>
      <c r="AB432" s="162">
        <f t="shared" si="7043"/>
        <v>0</v>
      </c>
      <c r="AC432" s="165">
        <f t="shared" si="7074"/>
        <v>0</v>
      </c>
      <c r="BI432" s="139" t="s">
        <v>36</v>
      </c>
      <c r="BJ432" s="123">
        <f>B432/B436</f>
        <v>0</v>
      </c>
      <c r="BK432" s="124">
        <f t="shared" ref="BK432" si="7593">C432/C436</f>
        <v>0</v>
      </c>
      <c r="BL432" s="125">
        <f t="shared" ref="BL432" si="7594">D432/D436</f>
        <v>0</v>
      </c>
      <c r="BM432" s="126">
        <f t="shared" ref="BM432" si="7595">E432/E436</f>
        <v>0</v>
      </c>
      <c r="BN432" s="123">
        <f t="shared" ref="BN432" si="7596">F432/F436</f>
        <v>0</v>
      </c>
      <c r="BO432" s="124">
        <f t="shared" ref="BO432" si="7597">G432/G436</f>
        <v>0</v>
      </c>
      <c r="BP432" s="125">
        <f t="shared" ref="BP432" si="7598">H432/H436</f>
        <v>0</v>
      </c>
      <c r="BQ432" s="126">
        <f t="shared" ref="BQ432" si="7599">I432/I436</f>
        <v>0</v>
      </c>
      <c r="BR432" s="123">
        <f t="shared" ref="BR432" si="7600">J432/J436</f>
        <v>0</v>
      </c>
      <c r="BS432" s="124">
        <f t="shared" ref="BS432" si="7601">K432/K436</f>
        <v>0</v>
      </c>
      <c r="BT432" s="125">
        <f t="shared" ref="BT432" si="7602">L432/L436</f>
        <v>0</v>
      </c>
      <c r="BU432" s="123">
        <f t="shared" ref="BU432" si="7603">M432/M436</f>
        <v>0</v>
      </c>
      <c r="BV432" s="127">
        <f t="shared" ref="BV432" si="7604">N432/N436</f>
        <v>0</v>
      </c>
      <c r="BW432" s="128">
        <f t="shared" ref="BW432" si="7605">O432/O436</f>
        <v>0</v>
      </c>
      <c r="BX432" s="123">
        <f t="shared" ref="BX432" si="7606">P432/P436</f>
        <v>0</v>
      </c>
      <c r="BY432" s="124">
        <f t="shared" ref="BY432" si="7607">Q432/Q436</f>
        <v>0</v>
      </c>
      <c r="BZ432" s="125">
        <f t="shared" ref="BZ432" si="7608">R432/R436</f>
        <v>0</v>
      </c>
      <c r="CA432" s="126">
        <f t="shared" ref="CA432" si="7609">S432/S436</f>
        <v>0</v>
      </c>
      <c r="CB432" s="123">
        <f t="shared" ref="CB432" si="7610">T432/T436</f>
        <v>0</v>
      </c>
      <c r="CC432" s="124">
        <f t="shared" ref="CC432" si="7611">U432/U436</f>
        <v>0</v>
      </c>
      <c r="CD432" s="125">
        <f t="shared" ref="CD432" si="7612">V432/V436</f>
        <v>0</v>
      </c>
      <c r="CE432" s="126">
        <f t="shared" ref="CE432" si="7613">W432/W436</f>
        <v>0</v>
      </c>
      <c r="CF432" s="123">
        <f t="shared" ref="CF432" si="7614">X432/X436</f>
        <v>0</v>
      </c>
      <c r="CG432" s="124">
        <f t="shared" ref="CG432" si="7615">Y432/Y436</f>
        <v>0</v>
      </c>
      <c r="CH432" s="125">
        <f t="shared" ref="CH432" si="7616">Z432/Z436</f>
        <v>0</v>
      </c>
      <c r="CI432" s="123">
        <f t="shared" ref="CI432" si="7617">AA432/AA436</f>
        <v>0</v>
      </c>
      <c r="CJ432" s="129">
        <f t="shared" ref="CJ432" si="7618">AB432/AB436</f>
        <v>0</v>
      </c>
      <c r="CK432" s="130">
        <f t="shared" ref="CK432" si="7619">AC432/AC436</f>
        <v>0</v>
      </c>
    </row>
    <row r="433" spans="1:89" x14ac:dyDescent="0.25">
      <c r="A433" s="131" t="s">
        <v>37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62">
        <f t="shared" si="7043"/>
        <v>0</v>
      </c>
      <c r="AC433" s="165">
        <f t="shared" si="7074"/>
        <v>0</v>
      </c>
      <c r="BI433" s="131" t="s">
        <v>37</v>
      </c>
      <c r="BJ433" s="123">
        <f>B433/B436</f>
        <v>0</v>
      </c>
      <c r="BK433" s="124">
        <f t="shared" ref="BK433" si="7620">C433/C436</f>
        <v>0</v>
      </c>
      <c r="BL433" s="125">
        <f t="shared" ref="BL433" si="7621">D433/D436</f>
        <v>0</v>
      </c>
      <c r="BM433" s="126">
        <f t="shared" ref="BM433" si="7622">E433/E436</f>
        <v>0</v>
      </c>
      <c r="BN433" s="123">
        <f t="shared" ref="BN433" si="7623">F433/F436</f>
        <v>0</v>
      </c>
      <c r="BO433" s="124">
        <f t="shared" ref="BO433" si="7624">G433/G436</f>
        <v>0</v>
      </c>
      <c r="BP433" s="125">
        <f t="shared" ref="BP433" si="7625">H433/H436</f>
        <v>0</v>
      </c>
      <c r="BQ433" s="126">
        <f t="shared" ref="BQ433" si="7626">I433/I436</f>
        <v>0</v>
      </c>
      <c r="BR433" s="123">
        <f t="shared" ref="BR433" si="7627">J433/J436</f>
        <v>0</v>
      </c>
      <c r="BS433" s="124">
        <f t="shared" ref="BS433" si="7628">K433/K436</f>
        <v>0</v>
      </c>
      <c r="BT433" s="125">
        <f t="shared" ref="BT433" si="7629">L433/L436</f>
        <v>0</v>
      </c>
      <c r="BU433" s="123">
        <f t="shared" ref="BU433" si="7630">M433/M436</f>
        <v>0</v>
      </c>
      <c r="BV433" s="127">
        <f t="shared" ref="BV433" si="7631">N433/N436</f>
        <v>0</v>
      </c>
      <c r="BW433" s="128">
        <f t="shared" ref="BW433" si="7632">O433/O436</f>
        <v>0</v>
      </c>
      <c r="BX433" s="123">
        <f t="shared" ref="BX433" si="7633">P433/P436</f>
        <v>0</v>
      </c>
      <c r="BY433" s="124">
        <f t="shared" ref="BY433" si="7634">Q433/Q436</f>
        <v>0</v>
      </c>
      <c r="BZ433" s="125">
        <f t="shared" ref="BZ433" si="7635">R433/R436</f>
        <v>0</v>
      </c>
      <c r="CA433" s="126">
        <f t="shared" ref="CA433" si="7636">S433/S436</f>
        <v>0</v>
      </c>
      <c r="CB433" s="123">
        <f t="shared" ref="CB433" si="7637">T433/T436</f>
        <v>0</v>
      </c>
      <c r="CC433" s="124">
        <f t="shared" ref="CC433" si="7638">U433/U436</f>
        <v>0</v>
      </c>
      <c r="CD433" s="125">
        <f t="shared" ref="CD433" si="7639">V433/V436</f>
        <v>0</v>
      </c>
      <c r="CE433" s="126">
        <f t="shared" ref="CE433" si="7640">W433/W436</f>
        <v>0</v>
      </c>
      <c r="CF433" s="123">
        <f t="shared" ref="CF433" si="7641">X433/X436</f>
        <v>0</v>
      </c>
      <c r="CG433" s="124">
        <f t="shared" ref="CG433" si="7642">Y433/Y436</f>
        <v>0</v>
      </c>
      <c r="CH433" s="125">
        <f t="shared" ref="CH433" si="7643">Z433/Z436</f>
        <v>0</v>
      </c>
      <c r="CI433" s="123">
        <f t="shared" ref="CI433" si="7644">AA433/AA436</f>
        <v>0</v>
      </c>
      <c r="CJ433" s="129">
        <f t="shared" ref="CJ433" si="7645">AB433/AB436</f>
        <v>0</v>
      </c>
      <c r="CK433" s="130">
        <f t="shared" ref="CK433" si="7646">AC433/AC436</f>
        <v>0</v>
      </c>
    </row>
    <row r="434" spans="1:89" x14ac:dyDescent="0.25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62">
        <f t="shared" si="7043"/>
        <v>0</v>
      </c>
      <c r="AC434" s="165">
        <f t="shared" si="7074"/>
        <v>0</v>
      </c>
      <c r="BI434" s="139" t="s">
        <v>38</v>
      </c>
      <c r="BJ434" s="123">
        <f>B434/B436</f>
        <v>0</v>
      </c>
      <c r="BK434" s="124">
        <f t="shared" ref="BK434" si="7647">C434/C436</f>
        <v>0</v>
      </c>
      <c r="BL434" s="125">
        <f t="shared" ref="BL434" si="7648">D434/D436</f>
        <v>0</v>
      </c>
      <c r="BM434" s="126">
        <f t="shared" ref="BM434" si="7649">E434/E436</f>
        <v>0</v>
      </c>
      <c r="BN434" s="123">
        <f t="shared" ref="BN434" si="7650">F434/F436</f>
        <v>0</v>
      </c>
      <c r="BO434" s="124">
        <f t="shared" ref="BO434" si="7651">G434/G436</f>
        <v>0</v>
      </c>
      <c r="BP434" s="125">
        <f t="shared" ref="BP434" si="7652">H434/H436</f>
        <v>0</v>
      </c>
      <c r="BQ434" s="126">
        <f t="shared" ref="BQ434" si="7653">I434/I436</f>
        <v>0</v>
      </c>
      <c r="BR434" s="123">
        <f t="shared" ref="BR434" si="7654">J434/J436</f>
        <v>0</v>
      </c>
      <c r="BS434" s="124">
        <f t="shared" ref="BS434" si="7655">K434/K436</f>
        <v>0</v>
      </c>
      <c r="BT434" s="125">
        <f t="shared" ref="BT434" si="7656">L434/L436</f>
        <v>0</v>
      </c>
      <c r="BU434" s="123">
        <f t="shared" ref="BU434" si="7657">M434/M436</f>
        <v>0</v>
      </c>
      <c r="BV434" s="127">
        <f t="shared" ref="BV434" si="7658">N434/N436</f>
        <v>0</v>
      </c>
      <c r="BW434" s="128">
        <f t="shared" ref="BW434" si="7659">O434/O436</f>
        <v>0</v>
      </c>
      <c r="BX434" s="123">
        <f t="shared" ref="BX434" si="7660">P434/P436</f>
        <v>0</v>
      </c>
      <c r="BY434" s="124">
        <f t="shared" ref="BY434" si="7661">Q434/Q436</f>
        <v>0</v>
      </c>
      <c r="BZ434" s="125">
        <f t="shared" ref="BZ434" si="7662">R434/R436</f>
        <v>0</v>
      </c>
      <c r="CA434" s="126">
        <f t="shared" ref="CA434" si="7663">S434/S436</f>
        <v>0</v>
      </c>
      <c r="CB434" s="123">
        <f t="shared" ref="CB434" si="7664">T434/T436</f>
        <v>0</v>
      </c>
      <c r="CC434" s="124">
        <f t="shared" ref="CC434" si="7665">U434/U436</f>
        <v>0</v>
      </c>
      <c r="CD434" s="125">
        <f t="shared" ref="CD434" si="7666">V434/V436</f>
        <v>0</v>
      </c>
      <c r="CE434" s="126">
        <f t="shared" ref="CE434" si="7667">W434/W436</f>
        <v>0</v>
      </c>
      <c r="CF434" s="123">
        <f t="shared" ref="CF434" si="7668">X434/X436</f>
        <v>0</v>
      </c>
      <c r="CG434" s="124">
        <f t="shared" ref="CG434" si="7669">Y434/Y436</f>
        <v>0</v>
      </c>
      <c r="CH434" s="125">
        <f t="shared" ref="CH434" si="7670">Z434/Z436</f>
        <v>0</v>
      </c>
      <c r="CI434" s="123">
        <f t="shared" ref="CI434" si="7671">AA434/AA436</f>
        <v>0</v>
      </c>
      <c r="CJ434" s="129">
        <f t="shared" ref="CJ434" si="7672">AB434/AB436</f>
        <v>0</v>
      </c>
      <c r="CK434" s="130">
        <f t="shared" ref="CK434" si="7673">AC434/AC436</f>
        <v>0</v>
      </c>
    </row>
    <row r="435" spans="1:89" ht="13.8" thickBot="1" x14ac:dyDescent="0.3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62">
        <f t="shared" si="7043"/>
        <v>0</v>
      </c>
      <c r="AC435" s="165">
        <f t="shared" si="7074"/>
        <v>0</v>
      </c>
      <c r="BI435" s="131" t="s">
        <v>39</v>
      </c>
      <c r="BJ435" s="123">
        <f>B435/B436</f>
        <v>0</v>
      </c>
      <c r="BK435" s="124">
        <f t="shared" ref="BK435" si="7674">C435/C436</f>
        <v>0</v>
      </c>
      <c r="BL435" s="125">
        <f t="shared" ref="BL435" si="7675">D435/D436</f>
        <v>0</v>
      </c>
      <c r="BM435" s="126">
        <f t="shared" ref="BM435" si="7676">E435/E436</f>
        <v>0</v>
      </c>
      <c r="BN435" s="123">
        <f t="shared" ref="BN435" si="7677">F435/F436</f>
        <v>0</v>
      </c>
      <c r="BO435" s="124">
        <f t="shared" ref="BO435" si="7678">G435/G436</f>
        <v>0</v>
      </c>
      <c r="BP435" s="125">
        <f t="shared" ref="BP435" si="7679">H435/H436</f>
        <v>0</v>
      </c>
      <c r="BQ435" s="126">
        <f t="shared" ref="BQ435" si="7680">I435/I436</f>
        <v>0</v>
      </c>
      <c r="BR435" s="123">
        <f t="shared" ref="BR435" si="7681">J435/J436</f>
        <v>0</v>
      </c>
      <c r="BS435" s="124">
        <f t="shared" ref="BS435" si="7682">K435/K436</f>
        <v>0</v>
      </c>
      <c r="BT435" s="125">
        <f t="shared" ref="BT435" si="7683">L435/L436</f>
        <v>0</v>
      </c>
      <c r="BU435" s="123">
        <f t="shared" ref="BU435" si="7684">M435/M436</f>
        <v>0</v>
      </c>
      <c r="BV435" s="127">
        <f t="shared" ref="BV435" si="7685">N435/N436</f>
        <v>0</v>
      </c>
      <c r="BW435" s="128">
        <f t="shared" ref="BW435" si="7686">O435/O436</f>
        <v>0</v>
      </c>
      <c r="BX435" s="123">
        <f t="shared" ref="BX435" si="7687">P435/P436</f>
        <v>0</v>
      </c>
      <c r="BY435" s="124">
        <f t="shared" ref="BY435" si="7688">Q435/Q436</f>
        <v>0</v>
      </c>
      <c r="BZ435" s="125">
        <f t="shared" ref="BZ435" si="7689">R435/R436</f>
        <v>0</v>
      </c>
      <c r="CA435" s="126">
        <f t="shared" ref="CA435" si="7690">S435/S436</f>
        <v>0</v>
      </c>
      <c r="CB435" s="123">
        <f t="shared" ref="CB435" si="7691">T435/T436</f>
        <v>0</v>
      </c>
      <c r="CC435" s="124">
        <f t="shared" ref="CC435" si="7692">U435/U436</f>
        <v>0</v>
      </c>
      <c r="CD435" s="125">
        <f t="shared" ref="CD435" si="7693">V435/V436</f>
        <v>0</v>
      </c>
      <c r="CE435" s="126">
        <f t="shared" ref="CE435" si="7694">W435/W436</f>
        <v>0</v>
      </c>
      <c r="CF435" s="123">
        <f t="shared" ref="CF435" si="7695">X435/X436</f>
        <v>0</v>
      </c>
      <c r="CG435" s="124">
        <f t="shared" ref="CG435" si="7696">Y435/Y436</f>
        <v>0</v>
      </c>
      <c r="CH435" s="125">
        <f t="shared" ref="CH435" si="7697">Z435/Z436</f>
        <v>0</v>
      </c>
      <c r="CI435" s="123">
        <f t="shared" ref="CI435" si="7698">AA435/AA436</f>
        <v>0</v>
      </c>
      <c r="CJ435" s="129">
        <f t="shared" ref="CJ435" si="7699">AB435/AB436</f>
        <v>0</v>
      </c>
      <c r="CK435" s="130">
        <f t="shared" ref="CK435" si="7700">AC435/AC436</f>
        <v>0</v>
      </c>
    </row>
    <row r="436" spans="1:89" ht="14.4" thickTop="1" thickBot="1" x14ac:dyDescent="0.3">
      <c r="A436" s="251" t="s">
        <v>13</v>
      </c>
      <c r="B436" s="14">
        <f t="shared" ref="B436" si="7701">SUM(B413:B435)</f>
        <v>44010</v>
      </c>
      <c r="C436" s="1">
        <f t="shared" ref="C436" si="7702">SUM(C413:C435)</f>
        <v>40356</v>
      </c>
      <c r="D436" s="14">
        <f t="shared" ref="D436" si="7703">SUM(D413:D435)</f>
        <v>23528</v>
      </c>
      <c r="E436" s="1">
        <f t="shared" ref="E436" si="7704">SUM(E413:E435)</f>
        <v>21078</v>
      </c>
      <c r="F436" s="14">
        <f t="shared" ref="F436" si="7705">SUM(F413:F435)</f>
        <v>26669</v>
      </c>
      <c r="G436" s="1">
        <f t="shared" ref="G436" si="7706">SUM(G413:G435)</f>
        <v>24420</v>
      </c>
      <c r="H436" s="14">
        <f t="shared" ref="H436" si="7707">SUM(H413:H435)</f>
        <v>47334</v>
      </c>
      <c r="I436" s="1">
        <f t="shared" ref="I436" si="7708">SUM(I413:I435)</f>
        <v>52542</v>
      </c>
      <c r="J436" s="14">
        <f t="shared" ref="J436" si="7709">SUM(J413:J435)</f>
        <v>8546</v>
      </c>
      <c r="K436" s="1">
        <f t="shared" ref="K436" si="7710">SUM(K413:K435)</f>
        <v>9157</v>
      </c>
      <c r="L436" s="14">
        <f t="shared" ref="L436" si="7711">SUM(L413:L435)</f>
        <v>29409</v>
      </c>
      <c r="M436" s="1">
        <f t="shared" ref="M436" si="7712">SUM(M413:M435)</f>
        <v>32595</v>
      </c>
      <c r="N436" s="14">
        <f t="shared" ref="N436" si="7713">SUM(N413:N435)</f>
        <v>47366</v>
      </c>
      <c r="O436" s="1">
        <f t="shared" ref="O436" si="7714">SUM(O413:O435)</f>
        <v>48027</v>
      </c>
      <c r="P436" s="14">
        <f t="shared" ref="P436" si="7715">SUM(P413:P435)</f>
        <v>27619</v>
      </c>
      <c r="Q436" s="1">
        <f t="shared" ref="Q436" si="7716">SUM(Q413:Q435)</f>
        <v>26879</v>
      </c>
      <c r="R436" s="14">
        <f t="shared" ref="R436" si="7717">SUM(R413:R435)</f>
        <v>34769</v>
      </c>
      <c r="S436" s="1">
        <f t="shared" ref="S436" si="7718">SUM(S413:S435)</f>
        <v>34083</v>
      </c>
      <c r="T436" s="14">
        <f t="shared" ref="T436" si="7719">SUM(T413:T435)</f>
        <v>10647</v>
      </c>
      <c r="U436" s="1">
        <f t="shared" ref="U436" si="7720">SUM(U413:U435)</f>
        <v>10969</v>
      </c>
      <c r="V436" s="14">
        <f t="shared" ref="V436" si="7721">SUM(V413:V435)</f>
        <v>35087</v>
      </c>
      <c r="W436" s="1">
        <f t="shared" ref="W436" si="7722">SUM(W413:W435)</f>
        <v>43128</v>
      </c>
      <c r="X436" s="14">
        <f t="shared" ref="X436" si="7723">SUM(X413:X435)</f>
        <v>28850</v>
      </c>
      <c r="Y436" s="1">
        <f t="shared" ref="Y436" si="7724">SUM(Y413:Y435)</f>
        <v>17330</v>
      </c>
      <c r="Z436" s="14">
        <f t="shared" ref="Z436" si="7725">SUM(Z413:Z435)</f>
        <v>57762</v>
      </c>
      <c r="AA436" s="1">
        <f t="shared" ref="AA436" si="7726">SUM(AA413:AA435)</f>
        <v>59989</v>
      </c>
      <c r="AB436" s="166">
        <f t="shared" ref="AB436:AC436" si="7727">SUM(AB412:AB435)</f>
        <v>421596</v>
      </c>
      <c r="AC436" s="167">
        <f t="shared" si="7727"/>
        <v>420553</v>
      </c>
      <c r="BI436" s="251" t="s">
        <v>13</v>
      </c>
      <c r="BJ436" s="147">
        <f>SUM(BJ412:BJ435)</f>
        <v>0.99999999999999967</v>
      </c>
      <c r="BK436" s="148">
        <f t="shared" ref="BK436:CK436" si="7728">SUM(BK412:BK435)</f>
        <v>1.0000000000000002</v>
      </c>
      <c r="BL436" s="147">
        <f t="shared" si="7728"/>
        <v>1</v>
      </c>
      <c r="BM436" s="148">
        <f t="shared" si="7728"/>
        <v>0.99999999999999989</v>
      </c>
      <c r="BN436" s="147">
        <f t="shared" si="7728"/>
        <v>1</v>
      </c>
      <c r="BO436" s="148">
        <f t="shared" si="7728"/>
        <v>1.0000000000000002</v>
      </c>
      <c r="BP436" s="147">
        <f t="shared" si="7728"/>
        <v>1</v>
      </c>
      <c r="BQ436" s="148">
        <f t="shared" si="7728"/>
        <v>1</v>
      </c>
      <c r="BR436" s="147">
        <f t="shared" si="7728"/>
        <v>0.99999999999999989</v>
      </c>
      <c r="BS436" s="148">
        <f t="shared" si="7728"/>
        <v>1</v>
      </c>
      <c r="BT436" s="147">
        <f t="shared" si="7728"/>
        <v>0.99999999999999989</v>
      </c>
      <c r="BU436" s="148">
        <f t="shared" si="7728"/>
        <v>1</v>
      </c>
      <c r="BV436" s="147">
        <f t="shared" si="7728"/>
        <v>1</v>
      </c>
      <c r="BW436" s="148">
        <f t="shared" si="7728"/>
        <v>0.99999999999999989</v>
      </c>
      <c r="BX436" s="147">
        <f t="shared" si="7728"/>
        <v>1</v>
      </c>
      <c r="BY436" s="148">
        <f t="shared" si="7728"/>
        <v>1</v>
      </c>
      <c r="BZ436" s="147">
        <f t="shared" si="7728"/>
        <v>1</v>
      </c>
      <c r="CA436" s="148">
        <f t="shared" si="7728"/>
        <v>1</v>
      </c>
      <c r="CB436" s="147">
        <f t="shared" si="7728"/>
        <v>0.99999999999999989</v>
      </c>
      <c r="CC436" s="148">
        <f t="shared" si="7728"/>
        <v>1</v>
      </c>
      <c r="CD436" s="147">
        <f t="shared" si="7728"/>
        <v>1</v>
      </c>
      <c r="CE436" s="148">
        <f t="shared" si="7728"/>
        <v>1</v>
      </c>
      <c r="CF436" s="147">
        <f t="shared" si="7728"/>
        <v>0.99999999999999978</v>
      </c>
      <c r="CG436" s="148">
        <f t="shared" si="7728"/>
        <v>1</v>
      </c>
      <c r="CH436" s="147">
        <f t="shared" si="7728"/>
        <v>1</v>
      </c>
      <c r="CI436" s="148">
        <f t="shared" si="7728"/>
        <v>1</v>
      </c>
      <c r="CJ436" s="147">
        <f t="shared" si="7728"/>
        <v>1</v>
      </c>
      <c r="CK436" s="148">
        <f t="shared" si="7728"/>
        <v>1</v>
      </c>
    </row>
    <row r="437" spans="1:89" ht="13.8" thickTop="1" x14ac:dyDescent="0.25">
      <c r="A437" s="178"/>
    </row>
    <row r="439" spans="1:89" x14ac:dyDescent="0.25">
      <c r="A439" s="299">
        <f>+A408+1</f>
        <v>45275</v>
      </c>
      <c r="B439" s="299"/>
      <c r="C439" s="299"/>
      <c r="D439" s="299"/>
      <c r="BI439" s="298">
        <f>+BI408+1</f>
        <v>45275</v>
      </c>
      <c r="BJ439" s="298"/>
      <c r="BK439" s="298"/>
      <c r="BL439" s="298"/>
    </row>
    <row r="440" spans="1:89" ht="13.5" customHeight="1" thickBot="1" x14ac:dyDescent="0.3">
      <c r="AE440" t="s">
        <v>84</v>
      </c>
    </row>
    <row r="441" spans="1:89" ht="14.4" thickTop="1" thickBot="1" x14ac:dyDescent="0.3">
      <c r="A441" s="290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0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0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35">
      <c r="A442" s="291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68" t="s">
        <v>14</v>
      </c>
      <c r="AC442" s="169" t="s">
        <v>15</v>
      </c>
      <c r="AE442" s="291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68" t="s">
        <v>14</v>
      </c>
      <c r="BG442" s="169" t="s">
        <v>15</v>
      </c>
      <c r="BI442" s="291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8" thickTop="1" x14ac:dyDescent="0.25">
      <c r="A443" s="119" t="s">
        <v>16</v>
      </c>
      <c r="B443" s="120"/>
      <c r="C443" s="177"/>
      <c r="D443" s="121"/>
      <c r="E443" s="172"/>
      <c r="F443" s="120"/>
      <c r="G443" s="122"/>
      <c r="H443" s="121"/>
      <c r="I443" s="172"/>
      <c r="J443" s="120"/>
      <c r="K443" s="122"/>
      <c r="L443" s="121"/>
      <c r="M443" s="120"/>
      <c r="N443" s="171"/>
      <c r="O443" s="173"/>
      <c r="P443" s="120"/>
      <c r="Q443" s="122"/>
      <c r="R443" s="121"/>
      <c r="S443" s="172"/>
      <c r="T443" s="120"/>
      <c r="U443" s="122"/>
      <c r="V443" s="121"/>
      <c r="W443" s="172"/>
      <c r="X443" s="120"/>
      <c r="Y443" s="122"/>
      <c r="Z443" s="21"/>
      <c r="AA443" s="176"/>
      <c r="AB443" s="162">
        <f t="shared" ref="AB443:AB466" si="7729">B443+D443+F443+H443+J443+L443+N443+P443+R443+T443+V443+X443+Z443</f>
        <v>0</v>
      </c>
      <c r="AC443" s="163">
        <f>C443+E443+G443+I443+K443+M443+O443+Q443+S443+U443+W443+Y443+AA443</f>
        <v>0</v>
      </c>
      <c r="AE443" s="254" t="str">
        <f>$AE$9</f>
        <v>07:00 - 07:59</v>
      </c>
      <c r="AF443" s="120">
        <f t="shared" ref="AF443:AO444" si="7730">SUMIF($A$9:$A$32,$AE443,B$443:B$466)</f>
        <v>4813</v>
      </c>
      <c r="AG443" s="177">
        <f t="shared" si="7730"/>
        <v>1636</v>
      </c>
      <c r="AH443" s="121">
        <f t="shared" si="7730"/>
        <v>2171</v>
      </c>
      <c r="AI443" s="172">
        <f t="shared" si="7730"/>
        <v>1595</v>
      </c>
      <c r="AJ443" s="120">
        <f t="shared" si="7730"/>
        <v>2877</v>
      </c>
      <c r="AK443" s="122">
        <f t="shared" si="7730"/>
        <v>1447</v>
      </c>
      <c r="AL443" s="121">
        <f t="shared" si="7730"/>
        <v>3829</v>
      </c>
      <c r="AM443" s="172">
        <f t="shared" si="7730"/>
        <v>2693</v>
      </c>
      <c r="AN443" s="120">
        <f t="shared" si="7730"/>
        <v>337</v>
      </c>
      <c r="AO443" s="122">
        <f t="shared" si="7730"/>
        <v>1150</v>
      </c>
      <c r="AP443" s="121">
        <f t="shared" ref="AP443:AY444" si="7731">SUMIF($A$9:$A$32,$AE443,L$443:L$466)</f>
        <v>1278</v>
      </c>
      <c r="AQ443" s="120">
        <f t="shared" si="7731"/>
        <v>3970</v>
      </c>
      <c r="AR443" s="171">
        <f t="shared" si="7731"/>
        <v>3377</v>
      </c>
      <c r="AS443" s="173">
        <f t="shared" si="7731"/>
        <v>4698</v>
      </c>
      <c r="AT443" s="120">
        <f t="shared" si="7731"/>
        <v>2540</v>
      </c>
      <c r="AU443" s="122">
        <f t="shared" si="7731"/>
        <v>2206</v>
      </c>
      <c r="AV443" s="121">
        <f t="shared" si="7731"/>
        <v>3253</v>
      </c>
      <c r="AW443" s="172">
        <f t="shared" si="7731"/>
        <v>2348</v>
      </c>
      <c r="AX443" s="120">
        <f t="shared" si="7731"/>
        <v>454</v>
      </c>
      <c r="AY443" s="122">
        <f t="shared" si="7731"/>
        <v>1835</v>
      </c>
      <c r="AZ443" s="121">
        <f t="shared" ref="AZ443:BE444" si="7732">SUMIF($A$9:$A$32,$AE443,V$443:V$466)</f>
        <v>1604</v>
      </c>
      <c r="BA443" s="172">
        <f t="shared" si="7732"/>
        <v>3758</v>
      </c>
      <c r="BB443" s="120">
        <f t="shared" si="7732"/>
        <v>2121</v>
      </c>
      <c r="BC443" s="122">
        <f t="shared" si="7732"/>
        <v>2048</v>
      </c>
      <c r="BD443" s="21">
        <f t="shared" si="7732"/>
        <v>5113</v>
      </c>
      <c r="BE443" s="176">
        <f t="shared" si="7732"/>
        <v>3453</v>
      </c>
      <c r="BF443" s="162">
        <f>AF443+AH443+AJ443+AL443+AN443+AP443+AR443+AT443+AV443+AX443+AZ443+BB443+BD443</f>
        <v>33767</v>
      </c>
      <c r="BG443" s="163">
        <f>AG443+AI443+AK443+AM443+AO443+AQ443+AS443+AU443+AW443+AY443+BA443+BC443+BE443</f>
        <v>32837</v>
      </c>
      <c r="BI443" s="119" t="s">
        <v>16</v>
      </c>
      <c r="BJ443" s="123">
        <f>B443/B467</f>
        <v>0</v>
      </c>
      <c r="BK443" s="124">
        <f t="shared" ref="BK443" si="7733">C443/C467</f>
        <v>0</v>
      </c>
      <c r="BL443" s="125">
        <f t="shared" ref="BL443" si="7734">D443/D467</f>
        <v>0</v>
      </c>
      <c r="BM443" s="126">
        <f t="shared" ref="BM443" si="7735">E443/E467</f>
        <v>0</v>
      </c>
      <c r="BN443" s="123">
        <f t="shared" ref="BN443" si="7736">F443/F467</f>
        <v>0</v>
      </c>
      <c r="BO443" s="124">
        <f t="shared" ref="BO443" si="7737">G443/G467</f>
        <v>0</v>
      </c>
      <c r="BP443" s="125">
        <f t="shared" ref="BP443" si="7738">H443/H467</f>
        <v>0</v>
      </c>
      <c r="BQ443" s="126">
        <f t="shared" ref="BQ443" si="7739">I443/I467</f>
        <v>0</v>
      </c>
      <c r="BR443" s="123">
        <f t="shared" ref="BR443" si="7740">J443/J467</f>
        <v>0</v>
      </c>
      <c r="BS443" s="124">
        <f t="shared" ref="BS443" si="7741">K443/K467</f>
        <v>0</v>
      </c>
      <c r="BT443" s="125">
        <f t="shared" ref="BT443" si="7742">L443/L467</f>
        <v>0</v>
      </c>
      <c r="BU443" s="123">
        <f t="shared" ref="BU443" si="7743">M443/M467</f>
        <v>0</v>
      </c>
      <c r="BV443" s="127">
        <f t="shared" ref="BV443" si="7744">N443/N467</f>
        <v>0</v>
      </c>
      <c r="BW443" s="128">
        <f t="shared" ref="BW443" si="7745">O443/O467</f>
        <v>0</v>
      </c>
      <c r="BX443" s="123">
        <f t="shared" ref="BX443" si="7746">P443/P467</f>
        <v>0</v>
      </c>
      <c r="BY443" s="124">
        <f t="shared" ref="BY443" si="7747">Q443/Q467</f>
        <v>0</v>
      </c>
      <c r="BZ443" s="125">
        <f t="shared" ref="BZ443" si="7748">R443/R467</f>
        <v>0</v>
      </c>
      <c r="CA443" s="126">
        <f t="shared" ref="CA443" si="7749">S443/S467</f>
        <v>0</v>
      </c>
      <c r="CB443" s="123">
        <f t="shared" ref="CB443" si="7750">T443/T467</f>
        <v>0</v>
      </c>
      <c r="CC443" s="124">
        <f t="shared" ref="CC443" si="7751">U443/U467</f>
        <v>0</v>
      </c>
      <c r="CD443" s="125">
        <f t="shared" ref="CD443" si="7752">V443/V467</f>
        <v>0</v>
      </c>
      <c r="CE443" s="126">
        <f t="shared" ref="CE443" si="7753">W443/W467</f>
        <v>0</v>
      </c>
      <c r="CF443" s="123">
        <f t="shared" ref="CF443" si="7754">X443/X467</f>
        <v>0</v>
      </c>
      <c r="CG443" s="124">
        <f t="shared" ref="CG443" si="7755">Y443/Y467</f>
        <v>0</v>
      </c>
      <c r="CH443" s="125">
        <f t="shared" ref="CH443" si="7756">Z443/Z467</f>
        <v>0</v>
      </c>
      <c r="CI443" s="123">
        <f t="shared" ref="CI443" si="7757">AA443/AA467</f>
        <v>0</v>
      </c>
      <c r="CJ443" s="129">
        <f t="shared" ref="CJ443" si="7758">AB443/AB467</f>
        <v>0</v>
      </c>
      <c r="CK443" s="130">
        <f t="shared" ref="CK443" si="7759">AC443/AC467</f>
        <v>0</v>
      </c>
    </row>
    <row r="444" spans="1:89" x14ac:dyDescent="0.25">
      <c r="A444" s="131" t="s">
        <v>17</v>
      </c>
      <c r="B444" s="180">
        <v>557</v>
      </c>
      <c r="C444" s="181">
        <v>0</v>
      </c>
      <c r="D444" s="182">
        <v>475</v>
      </c>
      <c r="E444" s="183">
        <v>3</v>
      </c>
      <c r="F444" s="180">
        <v>629</v>
      </c>
      <c r="G444" s="184">
        <v>8</v>
      </c>
      <c r="H444" s="182">
        <v>628</v>
      </c>
      <c r="I444" s="183">
        <v>41</v>
      </c>
      <c r="J444" s="180">
        <v>9</v>
      </c>
      <c r="K444" s="184">
        <v>32</v>
      </c>
      <c r="L444" s="182">
        <v>68</v>
      </c>
      <c r="M444" s="180">
        <v>142</v>
      </c>
      <c r="N444" s="185">
        <v>235</v>
      </c>
      <c r="O444" s="186">
        <v>228</v>
      </c>
      <c r="P444" s="180">
        <v>113</v>
      </c>
      <c r="Q444" s="184">
        <v>92</v>
      </c>
      <c r="R444" s="182">
        <v>56</v>
      </c>
      <c r="S444" s="183">
        <v>135</v>
      </c>
      <c r="T444" s="180">
        <v>3</v>
      </c>
      <c r="U444" s="184">
        <v>55</v>
      </c>
      <c r="V444" s="182">
        <v>24</v>
      </c>
      <c r="W444" s="183">
        <v>137</v>
      </c>
      <c r="X444" s="180">
        <v>9</v>
      </c>
      <c r="Y444" s="184">
        <v>89</v>
      </c>
      <c r="Z444" s="182">
        <v>4</v>
      </c>
      <c r="AA444" s="180">
        <v>221</v>
      </c>
      <c r="AB444" s="162">
        <v>2810</v>
      </c>
      <c r="AC444" s="165">
        <f t="shared" ref="AC444:AC466" si="7760">SUM(C444,E444,G444,I444,K444,M444,O444,Q444,S444,U444,W444,Y444,AA444)</f>
        <v>1183</v>
      </c>
      <c r="AE444" s="256" t="str">
        <f>$AE$10</f>
        <v>08:00 - 08:59</v>
      </c>
      <c r="AF444" s="120">
        <f t="shared" si="7730"/>
        <v>3199</v>
      </c>
      <c r="AG444" s="181">
        <f t="shared" si="7730"/>
        <v>1429</v>
      </c>
      <c r="AH444" s="182">
        <f t="shared" si="7730"/>
        <v>1816</v>
      </c>
      <c r="AI444" s="183">
        <f t="shared" si="7730"/>
        <v>1345</v>
      </c>
      <c r="AJ444" s="180">
        <f t="shared" si="7730"/>
        <v>1982</v>
      </c>
      <c r="AK444" s="184">
        <f t="shared" si="7730"/>
        <v>1146</v>
      </c>
      <c r="AL444" s="182">
        <f t="shared" si="7730"/>
        <v>3282</v>
      </c>
      <c r="AM444" s="183">
        <f t="shared" si="7730"/>
        <v>2457</v>
      </c>
      <c r="AN444" s="180">
        <f t="shared" si="7730"/>
        <v>320</v>
      </c>
      <c r="AO444" s="184">
        <f t="shared" si="7730"/>
        <v>987</v>
      </c>
      <c r="AP444" s="182">
        <f t="shared" si="7731"/>
        <v>1080</v>
      </c>
      <c r="AQ444" s="180">
        <f t="shared" si="7731"/>
        <v>3512</v>
      </c>
      <c r="AR444" s="185">
        <f t="shared" si="7731"/>
        <v>2610</v>
      </c>
      <c r="AS444" s="186">
        <f t="shared" si="7731"/>
        <v>3946</v>
      </c>
      <c r="AT444" s="180">
        <f t="shared" si="7731"/>
        <v>1966</v>
      </c>
      <c r="AU444" s="184">
        <f t="shared" si="7731"/>
        <v>1936</v>
      </c>
      <c r="AV444" s="182">
        <f t="shared" si="7731"/>
        <v>2879</v>
      </c>
      <c r="AW444" s="183">
        <f t="shared" si="7731"/>
        <v>1835</v>
      </c>
      <c r="AX444" s="180">
        <f t="shared" si="7731"/>
        <v>335</v>
      </c>
      <c r="AY444" s="184">
        <f t="shared" si="7731"/>
        <v>1334</v>
      </c>
      <c r="AZ444" s="182">
        <f t="shared" si="7732"/>
        <v>1209</v>
      </c>
      <c r="BA444" s="183">
        <f t="shared" si="7732"/>
        <v>3147</v>
      </c>
      <c r="BB444" s="180">
        <f t="shared" si="7732"/>
        <v>1784</v>
      </c>
      <c r="BC444" s="184">
        <f t="shared" si="7732"/>
        <v>1827</v>
      </c>
      <c r="BD444" s="182">
        <f t="shared" si="7732"/>
        <v>4326</v>
      </c>
      <c r="BE444" s="180">
        <f t="shared" si="7732"/>
        <v>2981</v>
      </c>
      <c r="BF444" s="164">
        <f>SUM(AF444,AH444,AJ444,AL444,AN444,AP444,AR444,AT444,AV444,AX444,AZ444,BB444,BD444)</f>
        <v>26788</v>
      </c>
      <c r="BG444" s="165">
        <f>SUM(AG444,AI444,AK444,AM444,AO444,AQ444,AS444,AU444,AW444,AY444,BA444,BC444,BE444)</f>
        <v>27882</v>
      </c>
      <c r="BI444" s="131" t="s">
        <v>17</v>
      </c>
      <c r="BJ444" s="123">
        <f>B444/B467</f>
        <v>1.2183118615892736E-2</v>
      </c>
      <c r="BK444" s="124">
        <f t="shared" ref="BK444" si="7761">C444/C467</f>
        <v>0</v>
      </c>
      <c r="BL444" s="125">
        <f t="shared" ref="BL444" si="7762">D444/D467</f>
        <v>1.9626477150648705E-2</v>
      </c>
      <c r="BM444" s="126">
        <f t="shared" ref="BM444" si="7763">E444/E467</f>
        <v>1.4279594459517349E-4</v>
      </c>
      <c r="BN444" s="123">
        <f t="shared" ref="BN444" si="7764">F444/F467</f>
        <v>2.3068177650639968E-2</v>
      </c>
      <c r="BO444" s="124">
        <f t="shared" ref="BO444" si="7765">G444/G467</f>
        <v>3.1576869942766923E-4</v>
      </c>
      <c r="BP444" s="125">
        <f t="shared" ref="BP444" si="7766">H444/H467</f>
        <v>1.2827845412206879E-2</v>
      </c>
      <c r="BQ444" s="126">
        <f t="shared" ref="BQ444" si="7767">I444/I467</f>
        <v>7.4222922210756895E-4</v>
      </c>
      <c r="BR444" s="123">
        <f t="shared" ref="BR444" si="7768">J444/J467</f>
        <v>1.0420284821118443E-3</v>
      </c>
      <c r="BS444" s="124">
        <f t="shared" ref="BS444" si="7769">K444/K467</f>
        <v>3.4647033347769596E-3</v>
      </c>
      <c r="BT444" s="125">
        <f t="shared" ref="BT444" si="7770">L444/L467</f>
        <v>2.3769574944071587E-3</v>
      </c>
      <c r="BU444" s="123">
        <f t="shared" ref="BU444" si="7771">M444/M467</f>
        <v>4.2632400624474601E-3</v>
      </c>
      <c r="BV444" s="127">
        <f t="shared" ref="BV444" si="7772">N444/N467</f>
        <v>4.8552715852978245E-3</v>
      </c>
      <c r="BW444" s="128">
        <f t="shared" ref="BW444" si="7773">O444/O467</f>
        <v>4.5917750835783623E-3</v>
      </c>
      <c r="BX444" s="123">
        <f t="shared" ref="BX444" si="7774">P444/P467</f>
        <v>3.9748144500334169E-3</v>
      </c>
      <c r="BY444" s="124">
        <f t="shared" ref="BY444" si="7775">Q444/Q467</f>
        <v>3.4157570357169378E-3</v>
      </c>
      <c r="BZ444" s="125">
        <f t="shared" ref="BZ444" si="7776">R444/R467</f>
        <v>1.5362668715022496E-3</v>
      </c>
      <c r="CA444" s="126">
        <f t="shared" ref="CA444" si="7777">S444/S467</f>
        <v>3.8851156901116611E-3</v>
      </c>
      <c r="CB444" s="123">
        <f t="shared" ref="CB444" si="7778">T444/T467</f>
        <v>2.9222676797194621E-4</v>
      </c>
      <c r="CC444" s="124">
        <f t="shared" ref="CC444" si="7779">U444/U467</f>
        <v>5.0145878920495992E-3</v>
      </c>
      <c r="CD444" s="125">
        <f t="shared" ref="CD444" si="7780">V444/V467</f>
        <v>6.9514844315713255E-4</v>
      </c>
      <c r="CE444" s="126">
        <f t="shared" ref="CE444" si="7781">W444/W467</f>
        <v>3.0938777353718299E-3</v>
      </c>
      <c r="CF444" s="123">
        <f t="shared" ref="CF444" si="7782">X444/X467</f>
        <v>3.0499169744823611E-4</v>
      </c>
      <c r="CG444" s="124">
        <f t="shared" ref="CG444" si="7783">Y444/Y467</f>
        <v>5.1217126086205902E-3</v>
      </c>
      <c r="CH444" s="125">
        <f t="shared" ref="CH444" si="7784">Z444/Z467</f>
        <v>6.537336362299181E-5</v>
      </c>
      <c r="CI444" s="123">
        <f t="shared" ref="CI444" si="7785">AA444/AA467</f>
        <v>3.5451322607035723E-3</v>
      </c>
      <c r="CJ444" s="129">
        <f t="shared" ref="CJ444" si="7786">AB444/AB467</f>
        <v>6.5022514913526995E-3</v>
      </c>
      <c r="CK444" s="130">
        <f t="shared" ref="CK444" si="7787">AC444/AC467</f>
        <v>2.7450088638494166E-3</v>
      </c>
    </row>
    <row r="445" spans="1:89" ht="13.8" thickBot="1" x14ac:dyDescent="0.3">
      <c r="A445" s="139" t="s">
        <v>18</v>
      </c>
      <c r="B445" s="187">
        <v>2270</v>
      </c>
      <c r="C445" s="188">
        <v>616</v>
      </c>
      <c r="D445" s="189">
        <v>1485</v>
      </c>
      <c r="E445" s="190">
        <v>448</v>
      </c>
      <c r="F445" s="187">
        <v>1995</v>
      </c>
      <c r="G445" s="191">
        <v>435</v>
      </c>
      <c r="H445" s="189">
        <v>2433</v>
      </c>
      <c r="I445" s="190">
        <v>957</v>
      </c>
      <c r="J445" s="187">
        <v>104</v>
      </c>
      <c r="K445" s="191">
        <v>297</v>
      </c>
      <c r="L445" s="189">
        <v>496</v>
      </c>
      <c r="M445" s="187">
        <v>1484</v>
      </c>
      <c r="N445" s="192">
        <v>1610</v>
      </c>
      <c r="O445" s="193">
        <v>1983</v>
      </c>
      <c r="P445" s="187">
        <v>981</v>
      </c>
      <c r="Q445" s="191">
        <v>981</v>
      </c>
      <c r="R445" s="189">
        <v>1491</v>
      </c>
      <c r="S445" s="190">
        <v>1067</v>
      </c>
      <c r="T445" s="187">
        <v>156</v>
      </c>
      <c r="U445" s="191">
        <v>694</v>
      </c>
      <c r="V445" s="189">
        <v>677</v>
      </c>
      <c r="W445" s="190">
        <v>1557</v>
      </c>
      <c r="X445" s="187">
        <v>942</v>
      </c>
      <c r="Y445" s="191">
        <v>821</v>
      </c>
      <c r="Z445" s="189">
        <v>2701</v>
      </c>
      <c r="AA445" s="187">
        <v>1559</v>
      </c>
      <c r="AB445" s="162">
        <v>17341</v>
      </c>
      <c r="AC445" s="165">
        <f t="shared" si="7760"/>
        <v>12899</v>
      </c>
      <c r="AE445" s="254"/>
      <c r="AF445" s="120"/>
      <c r="AG445" s="188"/>
      <c r="AH445" s="189"/>
      <c r="AI445" s="190"/>
      <c r="AJ445" s="187"/>
      <c r="AK445" s="191"/>
      <c r="AL445" s="189"/>
      <c r="AM445" s="190"/>
      <c r="AN445" s="187"/>
      <c r="AO445" s="191"/>
      <c r="AP445" s="189"/>
      <c r="AQ445" s="187"/>
      <c r="AR445" s="192"/>
      <c r="AS445" s="193"/>
      <c r="AT445" s="187"/>
      <c r="AU445" s="191"/>
      <c r="AV445" s="189"/>
      <c r="AW445" s="190"/>
      <c r="AX445" s="187"/>
      <c r="AY445" s="191"/>
      <c r="AZ445" s="189"/>
      <c r="BA445" s="190"/>
      <c r="BB445" s="187"/>
      <c r="BC445" s="191"/>
      <c r="BD445" s="189"/>
      <c r="BE445" s="187"/>
      <c r="BF445" s="164"/>
      <c r="BG445" s="165"/>
      <c r="BI445" s="139" t="s">
        <v>18</v>
      </c>
      <c r="BJ445" s="123">
        <f>B445/B467</f>
        <v>4.9651129727246876E-2</v>
      </c>
      <c r="BK445" s="124">
        <f t="shared" ref="BK445" si="7788">C445/C467</f>
        <v>1.5196368659956582E-2</v>
      </c>
      <c r="BL445" s="125">
        <f t="shared" ref="BL445" si="7789">D445/D467</f>
        <v>6.1358565407817534E-2</v>
      </c>
      <c r="BM445" s="126">
        <f t="shared" ref="BM445" si="7790">E445/E467</f>
        <v>2.1324194392879241E-2</v>
      </c>
      <c r="BN445" s="123">
        <f t="shared" ref="BN445" si="7791">F445/F467</f>
        <v>7.3165364726592588E-2</v>
      </c>
      <c r="BO445" s="124">
        <f t="shared" ref="BO445" si="7792">G445/G467</f>
        <v>1.7169923031379514E-2</v>
      </c>
      <c r="BP445" s="125">
        <f t="shared" ref="BP445" si="7793">H445/H467</f>
        <v>4.9697687719584931E-2</v>
      </c>
      <c r="BQ445" s="126">
        <f t="shared" ref="BQ445" si="7794">I445/I467</f>
        <v>1.7324716233096182E-2</v>
      </c>
      <c r="BR445" s="123">
        <f t="shared" ref="BR445" si="7795">J445/J467</f>
        <v>1.2041218015514646E-2</v>
      </c>
      <c r="BS445" s="124">
        <f t="shared" ref="BS445" si="7796">K445/K467</f>
        <v>3.2156777825898659E-2</v>
      </c>
      <c r="BT445" s="125">
        <f t="shared" ref="BT445" si="7797">L445/L467</f>
        <v>1.7337807606263984E-2</v>
      </c>
      <c r="BU445" s="123">
        <f t="shared" ref="BU445" si="7798">M445/M467</f>
        <v>4.4553860934310074E-2</v>
      </c>
      <c r="BV445" s="127">
        <f t="shared" ref="BV445" si="7799">N445/N467</f>
        <v>3.3263775541827648E-2</v>
      </c>
      <c r="BW445" s="128">
        <f t="shared" ref="BW445" si="7800">O445/O467</f>
        <v>3.9936359608490755E-2</v>
      </c>
      <c r="BX445" s="123">
        <f t="shared" ref="BX445" si="7801">P445/P467</f>
        <v>3.450701748214851E-2</v>
      </c>
      <c r="BY445" s="124">
        <f t="shared" ref="BY445" si="7802">Q445/Q467</f>
        <v>3.6422365783025171E-2</v>
      </c>
      <c r="BZ445" s="125">
        <f t="shared" ref="BZ445" si="7803">R445/R467</f>
        <v>4.0903105453747396E-2</v>
      </c>
      <c r="CA445" s="126">
        <f t="shared" ref="CA445" si="7804">S445/S467</f>
        <v>3.0706803269252906E-2</v>
      </c>
      <c r="CB445" s="123">
        <f t="shared" ref="CB445" si="7805">T445/T467</f>
        <v>1.5195791934541203E-2</v>
      </c>
      <c r="CC445" s="124">
        <f t="shared" ref="CC445" si="7806">U445/U467</f>
        <v>6.3274981765134936E-2</v>
      </c>
      <c r="CD445" s="125">
        <f t="shared" ref="CD445" si="7807">V445/V467</f>
        <v>1.9608979000724114E-2</v>
      </c>
      <c r="CE445" s="126">
        <f t="shared" ref="CE445" si="7808">W445/W467</f>
        <v>3.5161807547255029E-2</v>
      </c>
      <c r="CF445" s="123">
        <f t="shared" ref="CF445" si="7809">X445/X467</f>
        <v>3.192246433291538E-2</v>
      </c>
      <c r="CG445" s="124">
        <f t="shared" ref="CG445" si="7810">Y445/Y467</f>
        <v>4.7246360131207921E-2</v>
      </c>
      <c r="CH445" s="125">
        <f t="shared" ref="CH445" si="7811">Z445/Z467</f>
        <v>4.4143363786425222E-2</v>
      </c>
      <c r="CI445" s="123">
        <f t="shared" ref="CI445" si="7812">AA445/AA467</f>
        <v>2.5008421694284477E-2</v>
      </c>
      <c r="CJ445" s="129">
        <f t="shared" ref="CJ445" si="7813">AB445/AB467</f>
        <v>4.0126527797703621E-2</v>
      </c>
      <c r="CK445" s="130">
        <f t="shared" ref="CK445" si="7814">AC445/AC467</f>
        <v>2.9930574247500952E-2</v>
      </c>
    </row>
    <row r="446" spans="1:89" ht="14.4" thickTop="1" thickBot="1" x14ac:dyDescent="0.3">
      <c r="A446" s="131" t="s">
        <v>19</v>
      </c>
      <c r="B446" s="180">
        <v>4314</v>
      </c>
      <c r="C446" s="181">
        <v>1664</v>
      </c>
      <c r="D446" s="182">
        <v>1963</v>
      </c>
      <c r="E446" s="183">
        <v>1374</v>
      </c>
      <c r="F446" s="180">
        <v>2877</v>
      </c>
      <c r="G446" s="184">
        <v>1333</v>
      </c>
      <c r="H446" s="182">
        <v>3548</v>
      </c>
      <c r="I446" s="183">
        <v>2166</v>
      </c>
      <c r="J446" s="180">
        <v>255</v>
      </c>
      <c r="K446" s="184">
        <v>818</v>
      </c>
      <c r="L446" s="182">
        <v>1185</v>
      </c>
      <c r="M446" s="180">
        <v>2865</v>
      </c>
      <c r="N446" s="185">
        <v>2959</v>
      </c>
      <c r="O446" s="186">
        <v>3548</v>
      </c>
      <c r="P446" s="180">
        <v>1980</v>
      </c>
      <c r="Q446" s="184">
        <v>1844</v>
      </c>
      <c r="R446" s="182">
        <v>2517</v>
      </c>
      <c r="S446" s="183">
        <v>1991</v>
      </c>
      <c r="T446" s="180">
        <v>345</v>
      </c>
      <c r="U446" s="184">
        <v>1376</v>
      </c>
      <c r="V446" s="182">
        <v>1405</v>
      </c>
      <c r="W446" s="183">
        <v>3117</v>
      </c>
      <c r="X446" s="180">
        <v>1925</v>
      </c>
      <c r="Y446" s="184">
        <v>1574</v>
      </c>
      <c r="Z446" s="182">
        <v>3899</v>
      </c>
      <c r="AA446" s="180">
        <v>3100</v>
      </c>
      <c r="AB446" s="162">
        <v>29172</v>
      </c>
      <c r="AC446" s="165">
        <f t="shared" si="7760"/>
        <v>26770</v>
      </c>
      <c r="AE446" s="251" t="s">
        <v>13</v>
      </c>
      <c r="AF446" s="14">
        <f t="shared" ref="AF446:BG446" si="7815">SUM(AF443:AF445)</f>
        <v>8012</v>
      </c>
      <c r="AG446" s="1">
        <f t="shared" si="7815"/>
        <v>3065</v>
      </c>
      <c r="AH446" s="14">
        <f t="shared" si="7815"/>
        <v>3987</v>
      </c>
      <c r="AI446" s="1">
        <f t="shared" si="7815"/>
        <v>2940</v>
      </c>
      <c r="AJ446" s="14">
        <f t="shared" si="7815"/>
        <v>4859</v>
      </c>
      <c r="AK446" s="1">
        <f t="shared" si="7815"/>
        <v>2593</v>
      </c>
      <c r="AL446" s="14">
        <f t="shared" si="7815"/>
        <v>7111</v>
      </c>
      <c r="AM446" s="1">
        <f t="shared" si="7815"/>
        <v>5150</v>
      </c>
      <c r="AN446" s="14">
        <f t="shared" si="7815"/>
        <v>657</v>
      </c>
      <c r="AO446" s="1">
        <f t="shared" si="7815"/>
        <v>2137</v>
      </c>
      <c r="AP446" s="14">
        <f t="shared" si="7815"/>
        <v>2358</v>
      </c>
      <c r="AQ446" s="1">
        <f t="shared" si="7815"/>
        <v>7482</v>
      </c>
      <c r="AR446" s="14">
        <f t="shared" si="7815"/>
        <v>5987</v>
      </c>
      <c r="AS446" s="1">
        <f t="shared" si="7815"/>
        <v>8644</v>
      </c>
      <c r="AT446" s="14">
        <f t="shared" si="7815"/>
        <v>4506</v>
      </c>
      <c r="AU446" s="1">
        <f t="shared" si="7815"/>
        <v>4142</v>
      </c>
      <c r="AV446" s="14">
        <f t="shared" si="7815"/>
        <v>6132</v>
      </c>
      <c r="AW446" s="1">
        <f t="shared" si="7815"/>
        <v>4183</v>
      </c>
      <c r="AX446" s="14">
        <f t="shared" si="7815"/>
        <v>789</v>
      </c>
      <c r="AY446" s="1">
        <f t="shared" si="7815"/>
        <v>3169</v>
      </c>
      <c r="AZ446" s="14">
        <f t="shared" si="7815"/>
        <v>2813</v>
      </c>
      <c r="BA446" s="1">
        <f t="shared" si="7815"/>
        <v>6905</v>
      </c>
      <c r="BB446" s="14">
        <f t="shared" si="7815"/>
        <v>3905</v>
      </c>
      <c r="BC446" s="1">
        <f t="shared" si="7815"/>
        <v>3875</v>
      </c>
      <c r="BD446" s="14">
        <f t="shared" si="7815"/>
        <v>9439</v>
      </c>
      <c r="BE446" s="1">
        <f t="shared" si="7815"/>
        <v>6434</v>
      </c>
      <c r="BF446" s="166">
        <f t="shared" si="7815"/>
        <v>60555</v>
      </c>
      <c r="BG446" s="167">
        <f t="shared" si="7815"/>
        <v>60719</v>
      </c>
      <c r="BI446" s="131" t="s">
        <v>19</v>
      </c>
      <c r="BJ446" s="123">
        <f>B446/B467</f>
        <v>9.4359019226142302E-2</v>
      </c>
      <c r="BK446" s="124">
        <f t="shared" ref="BK446" si="7816">C446/C467</f>
        <v>4.1049930925597E-2</v>
      </c>
      <c r="BL446" s="125">
        <f t="shared" ref="BL446" si="7817">D446/D467</f>
        <v>8.110899925625982E-2</v>
      </c>
      <c r="BM446" s="126">
        <f t="shared" ref="BM446" si="7818">E446/E467</f>
        <v>6.5400542624589456E-2</v>
      </c>
      <c r="BN446" s="123">
        <f t="shared" ref="BN446" si="7819">F446/F467</f>
        <v>0.10551215755308614</v>
      </c>
      <c r="BO446" s="124">
        <f t="shared" ref="BO446" si="7820">G446/G467</f>
        <v>5.2614959542135388E-2</v>
      </c>
      <c r="BP446" s="125">
        <f t="shared" ref="BP446" si="7821">H446/H467</f>
        <v>7.2473241277882183E-2</v>
      </c>
      <c r="BQ446" s="126">
        <f t="shared" ref="BQ446" si="7822">I446/I467</f>
        <v>3.9211426709390103E-2</v>
      </c>
      <c r="BR446" s="123">
        <f t="shared" ref="BR446" si="7823">J446/J467</f>
        <v>2.9524140326502257E-2</v>
      </c>
      <c r="BS446" s="124">
        <f t="shared" ref="BS446" si="7824">K446/K467</f>
        <v>8.8566478995236037E-2</v>
      </c>
      <c r="BT446" s="125">
        <f t="shared" ref="BT446" si="7825">L446/L467</f>
        <v>4.1421979865771813E-2</v>
      </c>
      <c r="BU446" s="123">
        <f t="shared" ref="BU446" si="7826">M446/M467</f>
        <v>8.6015371682478678E-2</v>
      </c>
      <c r="BV446" s="127">
        <f t="shared" ref="BV446" si="7827">N446/N467</f>
        <v>6.113510051445218E-2</v>
      </c>
      <c r="BW446" s="128">
        <f t="shared" ref="BW446" si="7828">O446/O467</f>
        <v>7.1454464897087844E-2</v>
      </c>
      <c r="BX446" s="123">
        <f t="shared" ref="BX446" si="7829">P446/P467</f>
        <v>6.9647191248373139E-2</v>
      </c>
      <c r="BY446" s="124">
        <f t="shared" ref="BY446" si="7830">Q446/Q467</f>
        <v>6.8463651889804703E-2</v>
      </c>
      <c r="BZ446" s="125">
        <f t="shared" ref="BZ446" si="7831">R446/R467</f>
        <v>6.9049709206627896E-2</v>
      </c>
      <c r="CA446" s="126">
        <f t="shared" ref="CA446" si="7832">S446/S467</f>
        <v>5.7298261770461607E-2</v>
      </c>
      <c r="CB446" s="123">
        <f t="shared" ref="CB446" si="7833">T446/T467</f>
        <v>3.3606078316773813E-2</v>
      </c>
      <c r="CC446" s="124">
        <f t="shared" ref="CC446" si="7834">U446/U467</f>
        <v>0.12545587162654998</v>
      </c>
      <c r="CD446" s="125">
        <f t="shared" ref="CD446" si="7835">V446/V467</f>
        <v>4.0695148443157129E-2</v>
      </c>
      <c r="CE446" s="126">
        <f t="shared" ref="CE446" si="7836">W446/W467</f>
        <v>7.039136424199996E-2</v>
      </c>
      <c r="CF446" s="123">
        <f t="shared" ref="CF446" si="7837">X446/X467</f>
        <v>6.5234335287539399E-2</v>
      </c>
      <c r="CG446" s="124">
        <f t="shared" ref="CG446" si="7838">Y446/Y467</f>
        <v>9.0579501640098981E-2</v>
      </c>
      <c r="CH446" s="125">
        <f t="shared" ref="CH446" si="7839">Z446/Z467</f>
        <v>6.3722686191511266E-2</v>
      </c>
      <c r="CI446" s="123">
        <f t="shared" ref="CI446" si="7840">AA446/AA467</f>
        <v>4.9728099584529749E-2</v>
      </c>
      <c r="CJ446" s="129">
        <f t="shared" ref="CJ446" si="7841">AB446/AB467</f>
        <v>6.7503089147950515E-2</v>
      </c>
      <c r="CK446" s="130">
        <f t="shared" ref="CK446" si="7842">AC446/AC467</f>
        <v>6.2116557299449607E-2</v>
      </c>
    </row>
    <row r="447" spans="1:89" ht="13.8" thickTop="1" x14ac:dyDescent="0.25">
      <c r="A447" s="139" t="s">
        <v>20</v>
      </c>
      <c r="B447" s="266">
        <v>4813</v>
      </c>
      <c r="C447" s="267">
        <v>1636</v>
      </c>
      <c r="D447" s="268">
        <v>2171</v>
      </c>
      <c r="E447" s="269">
        <v>1595</v>
      </c>
      <c r="F447" s="266">
        <v>2877</v>
      </c>
      <c r="G447" s="270">
        <v>1447</v>
      </c>
      <c r="H447" s="268">
        <v>3829</v>
      </c>
      <c r="I447" s="269">
        <v>2693</v>
      </c>
      <c r="J447" s="266">
        <v>337</v>
      </c>
      <c r="K447" s="270">
        <v>1150</v>
      </c>
      <c r="L447" s="268">
        <v>1278</v>
      </c>
      <c r="M447" s="266">
        <v>3970</v>
      </c>
      <c r="N447" s="271">
        <v>3377</v>
      </c>
      <c r="O447" s="272">
        <v>4698</v>
      </c>
      <c r="P447" s="266">
        <v>2540</v>
      </c>
      <c r="Q447" s="270">
        <v>2206</v>
      </c>
      <c r="R447" s="268">
        <v>3253</v>
      </c>
      <c r="S447" s="269">
        <v>2348</v>
      </c>
      <c r="T447" s="266">
        <v>454</v>
      </c>
      <c r="U447" s="270">
        <v>1835</v>
      </c>
      <c r="V447" s="268">
        <v>1604</v>
      </c>
      <c r="W447" s="269">
        <v>3758</v>
      </c>
      <c r="X447" s="266">
        <v>2121</v>
      </c>
      <c r="Y447" s="270">
        <v>2048</v>
      </c>
      <c r="Z447" s="268">
        <v>5113</v>
      </c>
      <c r="AA447" s="266">
        <v>3453</v>
      </c>
      <c r="AB447" s="162">
        <v>33767</v>
      </c>
      <c r="AC447" s="165">
        <f t="shared" si="7760"/>
        <v>32837</v>
      </c>
      <c r="BI447" s="139" t="s">
        <v>20</v>
      </c>
      <c r="BJ447" s="123">
        <f>B447/B467</f>
        <v>0.10527351866838733</v>
      </c>
      <c r="BK447" s="124">
        <f t="shared" ref="BK447" si="7843">C447/C467</f>
        <v>4.0359186895598975E-2</v>
      </c>
      <c r="BL447" s="125">
        <f t="shared" ref="BL447" si="7844">D447/D467</f>
        <v>8.9703330303280718E-2</v>
      </c>
      <c r="BM447" s="126">
        <f t="shared" ref="BM447" si="7845">E447/E467</f>
        <v>7.5919843876433912E-2</v>
      </c>
      <c r="BN447" s="123">
        <f t="shared" ref="BN447" si="7846">F447/F467</f>
        <v>0.10551215755308614</v>
      </c>
      <c r="BO447" s="124">
        <f t="shared" ref="BO447" si="7847">G447/G467</f>
        <v>5.7114663508979674E-2</v>
      </c>
      <c r="BP447" s="125">
        <f t="shared" ref="BP447" si="7848">H447/H467</f>
        <v>7.8213089304681752E-2</v>
      </c>
      <c r="BQ447" s="126">
        <f t="shared" ref="BQ447" si="7849">I447/I467</f>
        <v>4.8751787686236177E-2</v>
      </c>
      <c r="BR447" s="123">
        <f t="shared" ref="BR447" si="7850">J447/J467</f>
        <v>3.9018177607965727E-2</v>
      </c>
      <c r="BS447" s="124">
        <f t="shared" ref="BS447" si="7851">K447/K467</f>
        <v>0.124512776093547</v>
      </c>
      <c r="BT447" s="125">
        <f t="shared" ref="BT447" si="7852">L447/L467</f>
        <v>4.467281879194631E-2</v>
      </c>
      <c r="BU447" s="123">
        <f t="shared" ref="BU447" si="7853">M447/M467</f>
        <v>0.11919058484448181</v>
      </c>
      <c r="BV447" s="127">
        <f t="shared" ref="BV447" si="7854">N447/N467</f>
        <v>6.9771285717237244E-2</v>
      </c>
      <c r="BW447" s="128">
        <f t="shared" ref="BW447" si="7855">O447/O467</f>
        <v>9.461473395899625E-2</v>
      </c>
      <c r="BX447" s="123">
        <f t="shared" ref="BX447" si="7856">P447/P467</f>
        <v>8.9345386752963524E-2</v>
      </c>
      <c r="BY447" s="124">
        <f t="shared" ref="BY447" si="7857">Q447/Q467</f>
        <v>8.1903913269473522E-2</v>
      </c>
      <c r="BZ447" s="125">
        <f t="shared" ref="BZ447" si="7858">R447/R467</f>
        <v>8.9240645232086024E-2</v>
      </c>
      <c r="CA447" s="126">
        <f t="shared" ref="CA447" si="7859">S447/S467</f>
        <v>6.757223437320134E-2</v>
      </c>
      <c r="CB447" s="123">
        <f t="shared" ref="CB447" si="7860">T447/T467</f>
        <v>4.4223650886421197E-2</v>
      </c>
      <c r="CC447" s="124">
        <f t="shared" ref="CC447" si="7861">U447/U467</f>
        <v>0.16730488694383661</v>
      </c>
      <c r="CD447" s="125">
        <f t="shared" ref="CD447" si="7862">V447/V467</f>
        <v>4.6459087617668357E-2</v>
      </c>
      <c r="CE447" s="126">
        <f t="shared" ref="CE447" si="7863">W447/W467</f>
        <v>8.4867098755673998E-2</v>
      </c>
      <c r="CF447" s="123">
        <f t="shared" ref="CF447" si="7864">X447/X467</f>
        <v>7.1876376698634309E-2</v>
      </c>
      <c r="CG447" s="124">
        <f t="shared" ref="CG447" si="7865">Y447/Y467</f>
        <v>0.11785693733095472</v>
      </c>
      <c r="CH447" s="125">
        <f t="shared" ref="CH447" si="7866">Z447/Z467</f>
        <v>8.3563502051089283E-2</v>
      </c>
      <c r="CI447" s="123">
        <f t="shared" ref="CI447" si="7867">AA447/AA467</f>
        <v>5.5390686408187492E-2</v>
      </c>
      <c r="CJ447" s="129">
        <f t="shared" ref="CJ447" si="7868">AB447/AB467</f>
        <v>7.8135774415838646E-2</v>
      </c>
      <c r="CK447" s="130">
        <f t="shared" ref="CK447" si="7869">AC447/AC467</f>
        <v>7.61942992918202E-2</v>
      </c>
    </row>
    <row r="448" spans="1:89" ht="13.8" thickBot="1" x14ac:dyDescent="0.3">
      <c r="A448" s="131" t="s">
        <v>21</v>
      </c>
      <c r="B448" s="273">
        <v>3199</v>
      </c>
      <c r="C448" s="274">
        <v>1429</v>
      </c>
      <c r="D448" s="275">
        <v>1816</v>
      </c>
      <c r="E448" s="276">
        <v>1345</v>
      </c>
      <c r="F448" s="273">
        <v>1982</v>
      </c>
      <c r="G448" s="277">
        <v>1146</v>
      </c>
      <c r="H448" s="275">
        <v>3282</v>
      </c>
      <c r="I448" s="276">
        <v>2457</v>
      </c>
      <c r="J448" s="273">
        <v>320</v>
      </c>
      <c r="K448" s="277">
        <v>987</v>
      </c>
      <c r="L448" s="275">
        <v>1080</v>
      </c>
      <c r="M448" s="273">
        <v>3512</v>
      </c>
      <c r="N448" s="278">
        <v>2610</v>
      </c>
      <c r="O448" s="279">
        <v>3946</v>
      </c>
      <c r="P448" s="273">
        <v>1966</v>
      </c>
      <c r="Q448" s="277">
        <v>1936</v>
      </c>
      <c r="R448" s="275">
        <v>2879</v>
      </c>
      <c r="S448" s="276">
        <v>1835</v>
      </c>
      <c r="T448" s="273">
        <v>335</v>
      </c>
      <c r="U448" s="277">
        <v>1334</v>
      </c>
      <c r="V448" s="275">
        <v>1209</v>
      </c>
      <c r="W448" s="276">
        <v>3147</v>
      </c>
      <c r="X448" s="273">
        <v>1784</v>
      </c>
      <c r="Y448" s="277">
        <v>1827</v>
      </c>
      <c r="Z448" s="275">
        <v>4326</v>
      </c>
      <c r="AA448" s="273">
        <v>2981</v>
      </c>
      <c r="AB448" s="162">
        <v>26788</v>
      </c>
      <c r="AC448" s="165">
        <f t="shared" si="7760"/>
        <v>27882</v>
      </c>
      <c r="AE448" t="s">
        <v>85</v>
      </c>
      <c r="BI448" s="131" t="s">
        <v>21</v>
      </c>
      <c r="BJ448" s="123">
        <f>B448/B467</f>
        <v>6.9970909249983601E-2</v>
      </c>
      <c r="BK448" s="124">
        <f t="shared" ref="BK448" si="7870">C448/C467</f>
        <v>3.5252614959542135E-2</v>
      </c>
      <c r="BL448" s="125">
        <f t="shared" ref="BL448" si="7871">D448/D467</f>
        <v>7.5035121064374849E-2</v>
      </c>
      <c r="BM448" s="126">
        <f t="shared" ref="BM448" si="7872">E448/E467</f>
        <v>6.4020181826836123E-2</v>
      </c>
      <c r="BN448" s="123">
        <f t="shared" ref="BN448" si="7873">F448/F467</f>
        <v>7.2688597938900507E-2</v>
      </c>
      <c r="BO448" s="124">
        <f t="shared" ref="BO448" si="7874">G448/G467</f>
        <v>4.5233866193013617E-2</v>
      </c>
      <c r="BP448" s="125">
        <f t="shared" ref="BP448" si="7875">H448/H467</f>
        <v>6.7039790832584364E-2</v>
      </c>
      <c r="BQ448" s="126">
        <f t="shared" ref="BQ448" si="7876">I448/I467</f>
        <v>4.447944387117797E-2</v>
      </c>
      <c r="BR448" s="123">
        <f t="shared" ref="BR448" si="7877">J448/J467</f>
        <v>3.7049901586198912E-2</v>
      </c>
      <c r="BS448" s="124">
        <f t="shared" ref="BS448" si="7878">K448/K467</f>
        <v>0.10686444348202685</v>
      </c>
      <c r="BT448" s="125">
        <f t="shared" ref="BT448" si="7879">L448/L467</f>
        <v>3.7751677852348994E-2</v>
      </c>
      <c r="BU448" s="123">
        <f t="shared" ref="BU448" si="7880">M448/M467</f>
        <v>0.10544013450222169</v>
      </c>
      <c r="BV448" s="127">
        <f t="shared" ref="BV448" si="7881">N448/N467</f>
        <v>5.3924505692031159E-2</v>
      </c>
      <c r="BW448" s="128">
        <f t="shared" ref="BW448" si="7882">O448/O467</f>
        <v>7.9469931928948329E-2</v>
      </c>
      <c r="BX448" s="123">
        <f t="shared" ref="BX448" si="7883">P448/P467</f>
        <v>6.9154736360758376E-2</v>
      </c>
      <c r="BY448" s="124">
        <f t="shared" ref="BY448" si="7884">Q448/Q467</f>
        <v>7.1879408925521651E-2</v>
      </c>
      <c r="BZ448" s="125">
        <f t="shared" ref="BZ448" si="7885">R448/R467</f>
        <v>7.8980577197410293E-2</v>
      </c>
      <c r="CA448" s="126">
        <f t="shared" ref="CA448" si="7886">S448/S467</f>
        <v>5.2808794750777023E-2</v>
      </c>
      <c r="CB448" s="123">
        <f t="shared" ref="CB448" si="7887">T448/T467</f>
        <v>3.263198909020066E-2</v>
      </c>
      <c r="CC448" s="124">
        <f t="shared" ref="CC448" si="7888">U448/U467</f>
        <v>0.12162654996353027</v>
      </c>
      <c r="CD448" s="125">
        <f t="shared" ref="CD448" si="7889">V448/V467</f>
        <v>3.5018102824040553E-2</v>
      </c>
      <c r="CE448" s="126">
        <f t="shared" ref="CE448" si="7890">W448/W467</f>
        <v>7.1068855716898902E-2</v>
      </c>
      <c r="CF448" s="123">
        <f t="shared" ref="CF448" si="7891">X448/X467</f>
        <v>6.0456132027517026E-2</v>
      </c>
      <c r="CG448" s="124">
        <f t="shared" ref="CG448" si="7892">Y448/Y467</f>
        <v>0.10513897680842493</v>
      </c>
      <c r="CH448" s="125">
        <f t="shared" ref="CH448" si="7893">Z448/Z467</f>
        <v>7.0701292758265644E-2</v>
      </c>
      <c r="CI448" s="123">
        <f t="shared" ref="CI448" si="7894">AA448/AA467</f>
        <v>4.7819182213381668E-2</v>
      </c>
      <c r="CJ448" s="129">
        <f t="shared" ref="CJ448" si="7895">AB448/AB467</f>
        <v>6.1986588238560895E-2</v>
      </c>
      <c r="CK448" s="130">
        <f t="shared" ref="CK448" si="7896">AC448/AC467</f>
        <v>6.4696819223879487E-2</v>
      </c>
    </row>
    <row r="449" spans="1:89" ht="14.4" thickTop="1" thickBot="1" x14ac:dyDescent="0.3">
      <c r="A449" s="139" t="s">
        <v>22</v>
      </c>
      <c r="B449" s="187">
        <v>2906</v>
      </c>
      <c r="C449" s="188">
        <v>982</v>
      </c>
      <c r="D449" s="189">
        <v>1471</v>
      </c>
      <c r="E449" s="190">
        <v>780</v>
      </c>
      <c r="F449" s="187">
        <v>1627</v>
      </c>
      <c r="G449" s="191">
        <v>709</v>
      </c>
      <c r="H449" s="189">
        <v>2765</v>
      </c>
      <c r="I449" s="190">
        <v>1705</v>
      </c>
      <c r="J449" s="187">
        <v>256</v>
      </c>
      <c r="K449" s="191">
        <v>689</v>
      </c>
      <c r="L449" s="189">
        <v>897</v>
      </c>
      <c r="M449" s="187">
        <v>2260</v>
      </c>
      <c r="N449" s="192">
        <v>2102</v>
      </c>
      <c r="O449" s="193">
        <v>3053</v>
      </c>
      <c r="P449" s="187">
        <v>1451</v>
      </c>
      <c r="Q449" s="191">
        <v>1268</v>
      </c>
      <c r="R449" s="189">
        <v>2129</v>
      </c>
      <c r="S449" s="190">
        <v>1472</v>
      </c>
      <c r="T449" s="187">
        <v>314</v>
      </c>
      <c r="U449" s="191">
        <v>747</v>
      </c>
      <c r="V449" s="189">
        <v>1030</v>
      </c>
      <c r="W449" s="190">
        <v>2679</v>
      </c>
      <c r="X449" s="187">
        <v>1493</v>
      </c>
      <c r="Y449" s="191">
        <v>1191</v>
      </c>
      <c r="Z449" s="189">
        <v>3671</v>
      </c>
      <c r="AA449" s="187">
        <v>2803</v>
      </c>
      <c r="AB449" s="162">
        <v>22112</v>
      </c>
      <c r="AC449" s="165">
        <f t="shared" si="7760"/>
        <v>20338</v>
      </c>
      <c r="AE449" s="290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39" t="s">
        <v>22</v>
      </c>
      <c r="BJ449" s="123">
        <f>B449/B467</f>
        <v>6.3562195148625295E-2</v>
      </c>
      <c r="BK449" s="124">
        <f t="shared" ref="BK449" si="7897">C449/C467</f>
        <v>2.4225379909216499E-2</v>
      </c>
      <c r="BL449" s="125">
        <f t="shared" ref="BL449" si="7898">D449/D467</f>
        <v>6.0780100818114205E-2</v>
      </c>
      <c r="BM449" s="126">
        <f t="shared" ref="BM449" si="7899">E449/E467</f>
        <v>3.7126945594745109E-2</v>
      </c>
      <c r="BN449" s="123">
        <f t="shared" ref="BN449" si="7900">F449/F467</f>
        <v>5.9669197198078262E-2</v>
      </c>
      <c r="BO449" s="124">
        <f t="shared" ref="BO449" si="7901">G449/G467</f>
        <v>2.7985000986777187E-2</v>
      </c>
      <c r="BP449" s="125">
        <f t="shared" ref="BP449" si="7902">H449/H467</f>
        <v>5.6479287523490483E-2</v>
      </c>
      <c r="BQ449" s="126">
        <f t="shared" ref="BQ449" si="7903">I449/I467</f>
        <v>3.0865873748619634E-2</v>
      </c>
      <c r="BR449" s="123">
        <f t="shared" ref="BR449" si="7904">J449/J467</f>
        <v>2.9639921268959129E-2</v>
      </c>
      <c r="BS449" s="124">
        <f t="shared" ref="BS449" si="7905">K449/K467</f>
        <v>7.4599393676916412E-2</v>
      </c>
      <c r="BT449" s="125">
        <f t="shared" ref="BT449" si="7906">L449/L467</f>
        <v>3.1354865771812082E-2</v>
      </c>
      <c r="BU449" s="123">
        <f t="shared" ref="BU449" si="7907">M449/M467</f>
        <v>6.7851567191065207E-2</v>
      </c>
      <c r="BV449" s="127">
        <f t="shared" ref="BV449" si="7908">N449/N467</f>
        <v>4.3428854775727777E-2</v>
      </c>
      <c r="BW449" s="128">
        <f t="shared" ref="BW449" si="7909">O449/O467</f>
        <v>6.1485479518266405E-2</v>
      </c>
      <c r="BX449" s="123">
        <f t="shared" ref="BX449" si="7910">P449/P467</f>
        <v>5.1039431566358297E-2</v>
      </c>
      <c r="BY449" s="124">
        <f t="shared" ref="BY449" si="7911">Q449/Q467</f>
        <v>4.7078042622707358E-2</v>
      </c>
      <c r="BZ449" s="125">
        <f t="shared" ref="BZ449" si="7912">R449/R467</f>
        <v>5.8405574454076591E-2</v>
      </c>
      <c r="CA449" s="126">
        <f t="shared" ref="CA449" si="7913">S449/S467</f>
        <v>4.2362150339587887E-2</v>
      </c>
      <c r="CB449" s="123">
        <f t="shared" ref="CB449" si="7914">T449/T467</f>
        <v>3.0586401714397037E-2</v>
      </c>
      <c r="CC449" s="124">
        <f t="shared" ref="CC449" si="7915">U449/U467</f>
        <v>6.810722100656455E-2</v>
      </c>
      <c r="CD449" s="125">
        <f t="shared" ref="CD449" si="7916">V449/V467</f>
        <v>2.9833454018826935E-2</v>
      </c>
      <c r="CE449" s="126">
        <f t="shared" ref="CE449" si="7917">W449/W467</f>
        <v>6.0499988708475422E-2</v>
      </c>
      <c r="CF449" s="123">
        <f t="shared" ref="CF449" si="7918">X449/X467</f>
        <v>5.0594733810024058E-2</v>
      </c>
      <c r="CG449" s="124">
        <f t="shared" ref="CG449" si="7919">Y449/Y467</f>
        <v>6.8538873223226104E-2</v>
      </c>
      <c r="CH449" s="125">
        <f t="shared" ref="CH449" si="7920">Z449/Z467</f>
        <v>5.9996404465000736E-2</v>
      </c>
      <c r="CI449" s="123">
        <f t="shared" ref="CI449" si="7921">AA449/AA467</f>
        <v>4.4963826817882864E-2</v>
      </c>
      <c r="CJ449" s="129">
        <f t="shared" ref="CJ449" si="7922">AB449/AB467</f>
        <v>5.1166471521989644E-2</v>
      </c>
      <c r="CK449" s="130">
        <f t="shared" ref="CK449" si="7923">AC449/AC467</f>
        <v>4.71918768156969E-2</v>
      </c>
    </row>
    <row r="450" spans="1:89" ht="15" thickTop="1" thickBot="1" x14ac:dyDescent="0.35">
      <c r="A450" s="131" t="s">
        <v>23</v>
      </c>
      <c r="B450" s="180">
        <v>2518</v>
      </c>
      <c r="C450" s="181">
        <v>1766</v>
      </c>
      <c r="D450" s="182">
        <v>1419</v>
      </c>
      <c r="E450" s="183">
        <v>938</v>
      </c>
      <c r="F450" s="180">
        <v>1547</v>
      </c>
      <c r="G450" s="184">
        <v>927</v>
      </c>
      <c r="H450" s="182">
        <v>2514</v>
      </c>
      <c r="I450" s="183">
        <v>2259</v>
      </c>
      <c r="J450" s="180">
        <v>302</v>
      </c>
      <c r="K450" s="184">
        <v>806</v>
      </c>
      <c r="L450" s="182">
        <v>742</v>
      </c>
      <c r="M450" s="180">
        <v>2465</v>
      </c>
      <c r="N450" s="185">
        <v>1909</v>
      </c>
      <c r="O450" s="186">
        <v>3198</v>
      </c>
      <c r="P450" s="180">
        <v>1291</v>
      </c>
      <c r="Q450" s="184">
        <v>1196</v>
      </c>
      <c r="R450" s="182">
        <v>2118</v>
      </c>
      <c r="S450" s="183">
        <v>1351</v>
      </c>
      <c r="T450" s="180">
        <v>242</v>
      </c>
      <c r="U450" s="184">
        <v>535</v>
      </c>
      <c r="V450" s="182">
        <v>914</v>
      </c>
      <c r="W450" s="183">
        <v>3170</v>
      </c>
      <c r="X450" s="180">
        <v>1335</v>
      </c>
      <c r="Y450" s="184">
        <v>866</v>
      </c>
      <c r="Z450" s="182">
        <v>3540</v>
      </c>
      <c r="AA450" s="180">
        <v>2701</v>
      </c>
      <c r="AB450" s="162">
        <v>20391</v>
      </c>
      <c r="AC450" s="165">
        <f t="shared" si="7760"/>
        <v>22178</v>
      </c>
      <c r="AE450" s="291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68" t="s">
        <v>14</v>
      </c>
      <c r="BG450" s="169" t="s">
        <v>15</v>
      </c>
      <c r="BI450" s="131" t="s">
        <v>23</v>
      </c>
      <c r="BJ450" s="123">
        <f>B450/B467</f>
        <v>5.5075570331809535E-2</v>
      </c>
      <c r="BK450" s="124">
        <f t="shared" ref="BK450" si="7924">C450/C467</f>
        <v>4.356621274916124E-2</v>
      </c>
      <c r="BL450" s="125">
        <f t="shared" ref="BL450" si="7925">D450/D467</f>
        <v>5.8631518056358981E-2</v>
      </c>
      <c r="BM450" s="126">
        <f t="shared" ref="BM450" si="7926">E450/E467</f>
        <v>4.4647532010090911E-2</v>
      </c>
      <c r="BN450" s="123">
        <f t="shared" ref="BN450" si="7927">F450/F467</f>
        <v>5.6735247735357756E-2</v>
      </c>
      <c r="BO450" s="124">
        <f t="shared" ref="BO450" si="7928">G450/G467</f>
        <v>3.6589698046181174E-2</v>
      </c>
      <c r="BP450" s="125">
        <f t="shared" ref="BP450" si="7929">H450/H467</f>
        <v>5.1352234659694421E-2</v>
      </c>
      <c r="BQ450" s="126">
        <f t="shared" ref="BQ450" si="7930">I450/I467</f>
        <v>4.0895019822951177E-2</v>
      </c>
      <c r="BR450" s="123">
        <f t="shared" ref="BR450" si="7931">J450/J467</f>
        <v>3.4965844621975224E-2</v>
      </c>
      <c r="BS450" s="124">
        <f t="shared" ref="BS450" si="7932">K450/K467</f>
        <v>8.7267215244694676E-2</v>
      </c>
      <c r="BT450" s="125">
        <f t="shared" ref="BT450" si="7933">L450/L467</f>
        <v>2.5936800894854586E-2</v>
      </c>
      <c r="BU450" s="123">
        <f t="shared" ref="BU450" si="7934">M450/M467</f>
        <v>7.4006244746006963E-2</v>
      </c>
      <c r="BV450" s="127">
        <f t="shared" ref="BV450" si="7935">N450/N467</f>
        <v>3.9441333856738495E-2</v>
      </c>
      <c r="BW450" s="128">
        <f t="shared" ref="BW450" si="7936">O450/O467</f>
        <v>6.4405687356507035E-2</v>
      </c>
      <c r="BX450" s="123">
        <f t="shared" ref="BX450" si="7937">P450/P467</f>
        <v>4.5411375707903899E-2</v>
      </c>
      <c r="BY450" s="124">
        <f t="shared" ref="BY450" si="7938">Q450/Q467</f>
        <v>4.4404841464320187E-2</v>
      </c>
      <c r="BZ450" s="125">
        <f t="shared" ref="BZ450" si="7939">R450/R467</f>
        <v>5.8103807747174364E-2</v>
      </c>
      <c r="CA450" s="126">
        <f t="shared" ref="CA450" si="7940">S450/S467</f>
        <v>3.8879935535858182E-2</v>
      </c>
      <c r="CB450" s="123">
        <f t="shared" ref="CB450" si="7941">T450/T467</f>
        <v>2.3572959283070329E-2</v>
      </c>
      <c r="CC450" s="124">
        <f t="shared" ref="CC450" si="7942">U450/U467</f>
        <v>4.8778264040846099E-2</v>
      </c>
      <c r="CD450" s="125">
        <f t="shared" ref="CD450" si="7943">V450/V467</f>
        <v>2.6473569876900797E-2</v>
      </c>
      <c r="CE450" s="126">
        <f t="shared" ref="CE450" si="7944">W450/W467</f>
        <v>7.158826584765475E-2</v>
      </c>
      <c r="CF450" s="123">
        <f t="shared" ref="CF450" si="7945">X450/X467</f>
        <v>4.5240435121488357E-2</v>
      </c>
      <c r="CG450" s="124">
        <f t="shared" ref="CG450" si="7946">Y450/Y467</f>
        <v>4.9835990101858782E-2</v>
      </c>
      <c r="CH450" s="125">
        <f t="shared" ref="CH450" si="7947">Z450/Z467</f>
        <v>5.7855426806347754E-2</v>
      </c>
      <c r="CI450" s="123">
        <f t="shared" ref="CI450" si="7948">AA450/AA467</f>
        <v>4.3327611928327368E-2</v>
      </c>
      <c r="CJ450" s="129">
        <f t="shared" ref="CJ450" si="7949">AB450/AB467</f>
        <v>4.7184131729598899E-2</v>
      </c>
      <c r="CK450" s="130">
        <f t="shared" ref="CK450" si="7950">AC450/AC467</f>
        <v>5.1461374964034121E-2</v>
      </c>
    </row>
    <row r="451" spans="1:89" ht="13.8" thickTop="1" x14ac:dyDescent="0.25">
      <c r="A451" s="139" t="s">
        <v>24</v>
      </c>
      <c r="B451" s="194">
        <v>2312</v>
      </c>
      <c r="C451" s="188">
        <v>1861</v>
      </c>
      <c r="D451" s="189">
        <v>1263</v>
      </c>
      <c r="E451" s="190">
        <v>975</v>
      </c>
      <c r="F451" s="187">
        <v>1368</v>
      </c>
      <c r="G451" s="191">
        <v>845</v>
      </c>
      <c r="H451" s="189">
        <v>2661</v>
      </c>
      <c r="I451" s="190">
        <v>2531</v>
      </c>
      <c r="J451" s="187">
        <v>309</v>
      </c>
      <c r="K451" s="191">
        <v>717</v>
      </c>
      <c r="L451" s="189">
        <v>788</v>
      </c>
      <c r="M451" s="187">
        <v>2090</v>
      </c>
      <c r="N451" s="192">
        <v>1731</v>
      </c>
      <c r="O451" s="195">
        <v>2582</v>
      </c>
      <c r="P451" s="187">
        <v>1260</v>
      </c>
      <c r="Q451" s="191">
        <v>1031</v>
      </c>
      <c r="R451" s="189">
        <v>1795</v>
      </c>
      <c r="S451" s="190">
        <v>1354</v>
      </c>
      <c r="T451" s="187">
        <v>309</v>
      </c>
      <c r="U451" s="191">
        <v>495</v>
      </c>
      <c r="V451" s="189">
        <v>913</v>
      </c>
      <c r="W451" s="196">
        <v>2890</v>
      </c>
      <c r="X451" s="187">
        <v>1183</v>
      </c>
      <c r="Y451" s="191">
        <v>793</v>
      </c>
      <c r="Z451" s="189">
        <v>3151</v>
      </c>
      <c r="AA451" s="187">
        <v>3022</v>
      </c>
      <c r="AB451" s="162">
        <v>19043</v>
      </c>
      <c r="AC451" s="165">
        <f t="shared" si="7760"/>
        <v>21186</v>
      </c>
      <c r="AE451" s="254" t="str">
        <f>$AE$17</f>
        <v>17:00 - 17:59</v>
      </c>
      <c r="AF451" s="120">
        <f t="shared" ref="AF451:AO452" si="7951">SUMIF($A$9:$A$32,$AE451,B$443:B$466)</f>
        <v>2668</v>
      </c>
      <c r="AG451" s="177">
        <f t="shared" si="7951"/>
        <v>4428</v>
      </c>
      <c r="AH451" s="121">
        <f t="shared" si="7951"/>
        <v>1792</v>
      </c>
      <c r="AI451" s="172">
        <f t="shared" si="7951"/>
        <v>1627</v>
      </c>
      <c r="AJ451" s="120">
        <f t="shared" si="7951"/>
        <v>1648</v>
      </c>
      <c r="AK451" s="122">
        <f t="shared" si="7951"/>
        <v>2606</v>
      </c>
      <c r="AL451" s="121">
        <f t="shared" si="7951"/>
        <v>3068</v>
      </c>
      <c r="AM451" s="172">
        <f t="shared" si="7951"/>
        <v>5640</v>
      </c>
      <c r="AN451" s="120">
        <f t="shared" si="7951"/>
        <v>1231</v>
      </c>
      <c r="AO451" s="122">
        <f t="shared" si="7951"/>
        <v>462</v>
      </c>
      <c r="AP451" s="121">
        <f t="shared" ref="AP451:AY452" si="7952">SUMIF($A$9:$A$32,$AE451,L$443:L$466)</f>
        <v>3458</v>
      </c>
      <c r="AQ451" s="120">
        <f t="shared" si="7952"/>
        <v>1394</v>
      </c>
      <c r="AR451" s="171">
        <f t="shared" si="7952"/>
        <v>4370</v>
      </c>
      <c r="AS451" s="173">
        <f t="shared" si="7952"/>
        <v>2979</v>
      </c>
      <c r="AT451" s="120">
        <f t="shared" si="7952"/>
        <v>2202</v>
      </c>
      <c r="AU451" s="122">
        <f t="shared" si="7952"/>
        <v>1853</v>
      </c>
      <c r="AV451" s="121">
        <f t="shared" si="7952"/>
        <v>2568</v>
      </c>
      <c r="AW451" s="172">
        <f t="shared" si="7952"/>
        <v>3035</v>
      </c>
      <c r="AX451" s="120">
        <f t="shared" si="7952"/>
        <v>1561</v>
      </c>
      <c r="AY451" s="122">
        <f t="shared" si="7952"/>
        <v>461</v>
      </c>
      <c r="AZ451" s="121">
        <f t="shared" ref="AZ451:BE452" si="7953">SUMIF($A$9:$A$32,$AE451,V$443:V$466)</f>
        <v>3640</v>
      </c>
      <c r="BA451" s="172">
        <f t="shared" si="7953"/>
        <v>2643</v>
      </c>
      <c r="BB451" s="120">
        <f t="shared" si="7953"/>
        <v>2856</v>
      </c>
      <c r="BC451" s="122">
        <f t="shared" si="7953"/>
        <v>968</v>
      </c>
      <c r="BD451" s="21">
        <f t="shared" si="7953"/>
        <v>4251</v>
      </c>
      <c r="BE451" s="176">
        <f t="shared" si="7953"/>
        <v>6110</v>
      </c>
      <c r="BF451" s="162">
        <f>AF451+AH451+AJ451+AL451+AN451+AP451+AR451+AT451+AV451+AX451+AZ451+BB451+BD451</f>
        <v>35313</v>
      </c>
      <c r="BG451" s="163">
        <f>AG451+AI451+AK451+AM451+AO451+AQ451+AS451+AU451+AW451+AY451+BA451+BC451+BE451</f>
        <v>34206</v>
      </c>
      <c r="BI451" s="139" t="s">
        <v>24</v>
      </c>
      <c r="BJ451" s="123">
        <f>B451/B467</f>
        <v>5.0569784990922809E-2</v>
      </c>
      <c r="BK451" s="124">
        <f t="shared" ref="BK451" si="7954">C451/C467</f>
        <v>4.5909808565225974E-2</v>
      </c>
      <c r="BL451" s="125">
        <f t="shared" ref="BL451" si="7955">D451/D467</f>
        <v>5.21857697710933E-2</v>
      </c>
      <c r="BM451" s="126">
        <f t="shared" ref="BM451" si="7956">E451/E467</f>
        <v>4.6408681993431386E-2</v>
      </c>
      <c r="BN451" s="123">
        <f t="shared" ref="BN451" si="7957">F451/F467</f>
        <v>5.0170535812520629E-2</v>
      </c>
      <c r="BO451" s="124">
        <f t="shared" ref="BO451" si="7958">G451/G467</f>
        <v>3.3353068877047566E-2</v>
      </c>
      <c r="BP451" s="125">
        <f t="shared" ref="BP451" si="7959">H451/H467</f>
        <v>5.4354930958411637E-2</v>
      </c>
      <c r="BQ451" s="126">
        <f t="shared" ref="BQ451" si="7960">I451/I467</f>
        <v>4.5819077101323338E-2</v>
      </c>
      <c r="BR451" s="123">
        <f t="shared" ref="BR451" si="7961">J451/J467</f>
        <v>3.5776311219173323E-2</v>
      </c>
      <c r="BS451" s="124">
        <f t="shared" ref="BS451" si="7962">K451/K467</f>
        <v>7.7631009094846257E-2</v>
      </c>
      <c r="BT451" s="125">
        <f t="shared" ref="BT451" si="7963">L451/L467</f>
        <v>2.7544742729306487E-2</v>
      </c>
      <c r="BU451" s="123">
        <f t="shared" ref="BU451" si="7964">M451/M467</f>
        <v>6.2747688243064731E-2</v>
      </c>
      <c r="BV451" s="127">
        <f t="shared" ref="BV451" si="7965">N451/N467</f>
        <v>3.5763723890002271E-2</v>
      </c>
      <c r="BW451" s="128">
        <f t="shared" ref="BW451" si="7966">O451/O467</f>
        <v>5.199983888508479E-2</v>
      </c>
      <c r="BX451" s="123">
        <f t="shared" ref="BX451" si="7967">P451/P467</f>
        <v>4.4320939885328363E-2</v>
      </c>
      <c r="BY451" s="124">
        <f t="shared" ref="BY451" si="7968">Q451/Q467</f>
        <v>3.8278755476349596E-2</v>
      </c>
      <c r="BZ451" s="125">
        <f t="shared" ref="BZ451" si="7969">R451/R467</f>
        <v>4.9242839899045321E-2</v>
      </c>
      <c r="CA451" s="126">
        <f t="shared" ref="CA451" si="7970">S451/S467</f>
        <v>3.8966271440082884E-2</v>
      </c>
      <c r="CB451" s="123">
        <f t="shared" ref="CB451" si="7971">T451/T467</f>
        <v>3.009935710111046E-2</v>
      </c>
      <c r="CC451" s="124">
        <f t="shared" ref="CC451" si="7972">U451/U467</f>
        <v>4.5131291028446388E-2</v>
      </c>
      <c r="CD451" s="125">
        <f t="shared" ref="CD451" si="7973">V451/V467</f>
        <v>2.6444605358435916E-2</v>
      </c>
      <c r="CE451" s="126">
        <f t="shared" ref="CE451" si="7974">W451/W467</f>
        <v>6.5265012081931306E-2</v>
      </c>
      <c r="CF451" s="123">
        <f t="shared" ref="CF451" si="7975">X451/X467</f>
        <v>4.0089464231251482E-2</v>
      </c>
      <c r="CG451" s="124">
        <f t="shared" ref="CG451" si="7976">Y451/Y467</f>
        <v>4.5635034816136275E-2</v>
      </c>
      <c r="CH451" s="125">
        <f t="shared" ref="CH451" si="7977">Z451/Z467</f>
        <v>5.1497867194011802E-2</v>
      </c>
      <c r="CI451" s="123">
        <f t="shared" ref="CI451" si="7978">AA451/AA467</f>
        <v>4.8476876433693195E-2</v>
      </c>
      <c r="CJ451" s="129">
        <f t="shared" ref="CJ451" si="7979">AB451/AB467</f>
        <v>4.4064902188551407E-2</v>
      </c>
      <c r="CK451" s="130">
        <f t="shared" ref="CK451" si="7980">AC451/AC467</f>
        <v>4.9159558571017531E-2</v>
      </c>
    </row>
    <row r="452" spans="1:89" x14ac:dyDescent="0.25">
      <c r="A452" s="131" t="s">
        <v>25</v>
      </c>
      <c r="B452" s="197">
        <v>2379</v>
      </c>
      <c r="C452" s="181">
        <v>1625</v>
      </c>
      <c r="D452" s="182">
        <v>1182</v>
      </c>
      <c r="E452" s="183">
        <v>745</v>
      </c>
      <c r="F452" s="180">
        <v>1323</v>
      </c>
      <c r="G452" s="184">
        <v>776</v>
      </c>
      <c r="H452" s="182">
        <v>2704</v>
      </c>
      <c r="I452" s="183">
        <v>2249</v>
      </c>
      <c r="J452" s="180">
        <v>363</v>
      </c>
      <c r="K452" s="181">
        <v>517</v>
      </c>
      <c r="L452" s="182">
        <v>845</v>
      </c>
      <c r="M452" s="180">
        <v>1873</v>
      </c>
      <c r="N452" s="185">
        <v>1774</v>
      </c>
      <c r="O452" s="198">
        <v>2530</v>
      </c>
      <c r="P452" s="180">
        <v>1309</v>
      </c>
      <c r="Q452" s="181">
        <v>1118</v>
      </c>
      <c r="R452" s="182">
        <v>1712</v>
      </c>
      <c r="S452" s="183">
        <v>1559</v>
      </c>
      <c r="T452" s="189">
        <v>315</v>
      </c>
      <c r="U452" s="180">
        <v>454</v>
      </c>
      <c r="V452" s="182">
        <v>1155</v>
      </c>
      <c r="W452" s="199">
        <v>2713</v>
      </c>
      <c r="X452" s="180">
        <v>1493</v>
      </c>
      <c r="Y452" s="184">
        <v>725</v>
      </c>
      <c r="Z452" s="182">
        <v>3248</v>
      </c>
      <c r="AA452" s="180">
        <v>2885</v>
      </c>
      <c r="AB452" s="162">
        <v>19802</v>
      </c>
      <c r="AC452" s="165">
        <f t="shared" si="7760"/>
        <v>19769</v>
      </c>
      <c r="AE452" s="256" t="str">
        <f>$AE$18</f>
        <v>18:00 - 18:59</v>
      </c>
      <c r="AF452" s="120">
        <f t="shared" si="7951"/>
        <v>2366</v>
      </c>
      <c r="AG452" s="181">
        <f t="shared" si="7951"/>
        <v>4525</v>
      </c>
      <c r="AH452" s="182">
        <f t="shared" si="7951"/>
        <v>1439</v>
      </c>
      <c r="AI452" s="183">
        <f t="shared" si="7951"/>
        <v>1770</v>
      </c>
      <c r="AJ452" s="180">
        <f t="shared" si="7951"/>
        <v>1414</v>
      </c>
      <c r="AK452" s="184">
        <f t="shared" si="7951"/>
        <v>2798</v>
      </c>
      <c r="AL452" s="182">
        <f t="shared" si="7951"/>
        <v>3138</v>
      </c>
      <c r="AM452" s="183">
        <f t="shared" si="7951"/>
        <v>5650</v>
      </c>
      <c r="AN452" s="180">
        <f t="shared" si="7951"/>
        <v>905</v>
      </c>
      <c r="AO452" s="184">
        <f t="shared" si="7951"/>
        <v>388</v>
      </c>
      <c r="AP452" s="182">
        <f t="shared" si="7952"/>
        <v>3193</v>
      </c>
      <c r="AQ452" s="180">
        <f t="shared" si="7952"/>
        <v>1314</v>
      </c>
      <c r="AR452" s="185">
        <f t="shared" si="7952"/>
        <v>4361</v>
      </c>
      <c r="AS452" s="186">
        <f t="shared" si="7952"/>
        <v>3055</v>
      </c>
      <c r="AT452" s="180">
        <f t="shared" si="7952"/>
        <v>2394</v>
      </c>
      <c r="AU452" s="184">
        <f t="shared" si="7952"/>
        <v>2215</v>
      </c>
      <c r="AV452" s="182">
        <f t="shared" si="7952"/>
        <v>2564</v>
      </c>
      <c r="AW452" s="183">
        <f t="shared" si="7952"/>
        <v>3404</v>
      </c>
      <c r="AX452" s="180">
        <f t="shared" si="7952"/>
        <v>1310</v>
      </c>
      <c r="AY452" s="184">
        <f t="shared" si="7952"/>
        <v>348</v>
      </c>
      <c r="AZ452" s="182">
        <f t="shared" si="7953"/>
        <v>3744</v>
      </c>
      <c r="BA452" s="183">
        <f t="shared" si="7953"/>
        <v>2647</v>
      </c>
      <c r="BB452" s="180">
        <f t="shared" si="7953"/>
        <v>2670</v>
      </c>
      <c r="BC452" s="184">
        <f t="shared" si="7953"/>
        <v>1042</v>
      </c>
      <c r="BD452" s="182">
        <f t="shared" si="7953"/>
        <v>4019</v>
      </c>
      <c r="BE452" s="180">
        <f t="shared" si="7953"/>
        <v>6042</v>
      </c>
      <c r="BF452" s="164">
        <f>SUM(AF452,AH452,AJ452,AL452,AN452,AP452,AR452,AT452,AV452,AX452,AZ452,BB452,BD452)</f>
        <v>33517</v>
      </c>
      <c r="BG452" s="165">
        <f>SUM(AG452,AI452,AK452,AM452,AO452,AQ452,AS452,AU452,AW452,AY452,BA452,BC452,BE452)</f>
        <v>35198</v>
      </c>
      <c r="BI452" s="131" t="s">
        <v>25</v>
      </c>
      <c r="BJ452" s="123">
        <f>B452/B467</f>
        <v>5.2035258863929658E-2</v>
      </c>
      <c r="BK452" s="124">
        <f t="shared" ref="BK452" si="7981">C452/C467</f>
        <v>4.0087823169528324E-2</v>
      </c>
      <c r="BL452" s="125">
        <f t="shared" ref="BL452" si="7982">D452/D467</f>
        <v>4.8838938930666889E-2</v>
      </c>
      <c r="BM452" s="126">
        <f t="shared" ref="BM452" si="7983">E452/E467</f>
        <v>3.5460992907801421E-2</v>
      </c>
      <c r="BN452" s="123">
        <f t="shared" ref="BN452" si="7984">F452/F467</f>
        <v>4.8520189239740344E-2</v>
      </c>
      <c r="BO452" s="124">
        <f t="shared" ref="BO452" si="7985">G452/G467</f>
        <v>3.0629563844483915E-2</v>
      </c>
      <c r="BP452" s="125">
        <f t="shared" ref="BP452" si="7986">H452/H467</f>
        <v>5.5233270692050002E-2</v>
      </c>
      <c r="BQ452" s="126">
        <f t="shared" ref="BQ452" si="7987">I452/I467</f>
        <v>4.0713988305363963E-2</v>
      </c>
      <c r="BR452" s="123">
        <f t="shared" ref="BR452" si="7988">J452/J467</f>
        <v>4.2028482111844394E-2</v>
      </c>
      <c r="BS452" s="124">
        <f t="shared" ref="BS452" si="7989">K452/K467</f>
        <v>5.5976613252490252E-2</v>
      </c>
      <c r="BT452" s="125">
        <f t="shared" ref="BT452" si="7990">L452/L467</f>
        <v>2.9537192393736016E-2</v>
      </c>
      <c r="BU452" s="123">
        <f t="shared" ref="BU452" si="7991">M452/M467</f>
        <v>5.6232736880028819E-2</v>
      </c>
      <c r="BV452" s="127">
        <f t="shared" ref="BV452" si="7992">N452/N467</f>
        <v>3.6652135286461024E-2</v>
      </c>
      <c r="BW452" s="128">
        <f t="shared" ref="BW452" si="7993">O452/O467</f>
        <v>5.0952591936198492E-2</v>
      </c>
      <c r="BX452" s="123">
        <f t="shared" ref="BX452" si="7994">P452/P467</f>
        <v>4.6044531991980019E-2</v>
      </c>
      <c r="BY452" s="124">
        <f t="shared" ref="BY452" si="7995">Q452/Q467</f>
        <v>4.1508873542734089E-2</v>
      </c>
      <c r="BZ452" s="125">
        <f t="shared" ref="BZ452" si="7996">R452/R467</f>
        <v>4.6965872928783056E-2</v>
      </c>
      <c r="CA452" s="126">
        <f t="shared" ref="CA452" si="7997">S452/S467</f>
        <v>4.4865891562104292E-2</v>
      </c>
      <c r="CB452" s="123">
        <f t="shared" ref="CB452" si="7998">T452/T467</f>
        <v>3.0683810637054353E-2</v>
      </c>
      <c r="CC452" s="124">
        <f t="shared" ref="CC452" si="7999">U452/U467</f>
        <v>4.139314369073669E-2</v>
      </c>
      <c r="CD452" s="125">
        <f t="shared" ref="CD452" si="8000">V452/V467</f>
        <v>3.3454018826937E-2</v>
      </c>
      <c r="CE452" s="126">
        <f t="shared" ref="CE452" si="8001">W452/W467</f>
        <v>6.1267812380027549E-2</v>
      </c>
      <c r="CF452" s="123">
        <f t="shared" ref="CF452" si="8002">X452/X467</f>
        <v>5.0594733810024058E-2</v>
      </c>
      <c r="CG452" s="124">
        <f t="shared" ref="CG452" si="8003">Y452/Y467</f>
        <v>4.1721816193819414E-2</v>
      </c>
      <c r="CH452" s="125">
        <f t="shared" ref="CH452" si="8004">Z452/Z467</f>
        <v>5.3083171261869351E-2</v>
      </c>
      <c r="CI452" s="123">
        <f t="shared" ref="CI452" si="8005">AA452/AA467</f>
        <v>4.627921525850591E-2</v>
      </c>
      <c r="CJ452" s="129">
        <f t="shared" ref="CJ452" si="8006">AB452/AB467</f>
        <v>4.5821204281767315E-2</v>
      </c>
      <c r="CK452" s="130">
        <f t="shared" ref="CK452" si="8007">AC452/AC467</f>
        <v>4.5871580920912189E-2</v>
      </c>
    </row>
    <row r="453" spans="1:89" ht="13.8" thickBot="1" x14ac:dyDescent="0.3">
      <c r="A453" s="139" t="s">
        <v>26</v>
      </c>
      <c r="B453" s="194">
        <v>2242</v>
      </c>
      <c r="C453" s="188">
        <v>1365</v>
      </c>
      <c r="D453" s="189">
        <v>1127</v>
      </c>
      <c r="E453" s="190">
        <v>784</v>
      </c>
      <c r="F453" s="187">
        <v>1377</v>
      </c>
      <c r="G453" s="191">
        <v>770</v>
      </c>
      <c r="H453" s="189">
        <v>2680</v>
      </c>
      <c r="I453" s="190">
        <v>2141</v>
      </c>
      <c r="J453" s="187">
        <v>399</v>
      </c>
      <c r="K453" s="188">
        <v>462</v>
      </c>
      <c r="L453" s="189">
        <v>1005</v>
      </c>
      <c r="M453" s="187">
        <v>1616</v>
      </c>
      <c r="N453" s="192">
        <v>2080</v>
      </c>
      <c r="O453" s="195">
        <v>2528</v>
      </c>
      <c r="P453" s="187">
        <v>1333</v>
      </c>
      <c r="Q453" s="188">
        <v>1124</v>
      </c>
      <c r="R453" s="189">
        <v>2033</v>
      </c>
      <c r="S453" s="190">
        <v>1555</v>
      </c>
      <c r="T453" s="187">
        <v>369</v>
      </c>
      <c r="U453" s="191">
        <v>443</v>
      </c>
      <c r="V453" s="189">
        <v>1219</v>
      </c>
      <c r="W453" s="196">
        <v>2520</v>
      </c>
      <c r="X453" s="187">
        <v>1271</v>
      </c>
      <c r="Y453" s="191">
        <v>776</v>
      </c>
      <c r="Z453" s="189">
        <v>3347</v>
      </c>
      <c r="AA453" s="187">
        <v>3058</v>
      </c>
      <c r="AB453" s="162">
        <v>20482</v>
      </c>
      <c r="AC453" s="165">
        <f t="shared" si="7760"/>
        <v>19142</v>
      </c>
      <c r="AE453" s="254"/>
      <c r="AF453" s="120"/>
      <c r="AG453" s="188"/>
      <c r="AH453" s="189"/>
      <c r="AI453" s="190"/>
      <c r="AJ453" s="187"/>
      <c r="AK453" s="191"/>
      <c r="AL453" s="189"/>
      <c r="AM453" s="190"/>
      <c r="AN453" s="187"/>
      <c r="AO453" s="191"/>
      <c r="AP453" s="189"/>
      <c r="AQ453" s="187"/>
      <c r="AR453" s="192"/>
      <c r="AS453" s="193"/>
      <c r="AT453" s="187"/>
      <c r="AU453" s="191"/>
      <c r="AV453" s="189"/>
      <c r="AW453" s="190"/>
      <c r="AX453" s="187"/>
      <c r="AY453" s="191"/>
      <c r="AZ453" s="189"/>
      <c r="BA453" s="190"/>
      <c r="BB453" s="187"/>
      <c r="BC453" s="191"/>
      <c r="BD453" s="189"/>
      <c r="BE453" s="187"/>
      <c r="BF453" s="164"/>
      <c r="BG453" s="165"/>
      <c r="BI453" s="139" t="s">
        <v>26</v>
      </c>
      <c r="BJ453" s="123">
        <f>B453/B467</f>
        <v>4.9038692884796252E-2</v>
      </c>
      <c r="BK453" s="124">
        <f t="shared" ref="BK453" si="8008">C453/C467</f>
        <v>3.3673771462403787E-2</v>
      </c>
      <c r="BL453" s="125">
        <f t="shared" ref="BL453" si="8009">D453/D467</f>
        <v>4.656639947111809E-2</v>
      </c>
      <c r="BM453" s="126">
        <f t="shared" ref="BM453" si="8010">E453/E467</f>
        <v>3.7317340187538676E-2</v>
      </c>
      <c r="BN453" s="123">
        <f t="shared" ref="BN453" si="8011">F453/F467</f>
        <v>5.0500605127076686E-2</v>
      </c>
      <c r="BO453" s="124">
        <f t="shared" ref="BO453" si="8012">G453/G467</f>
        <v>3.0392737319913165E-2</v>
      </c>
      <c r="BP453" s="125">
        <f t="shared" ref="BP453" si="8013">H453/H467</f>
        <v>5.474303456164719E-2</v>
      </c>
      <c r="BQ453" s="126">
        <f t="shared" ref="BQ453" si="8014">I453/I467</f>
        <v>3.8758847915422077E-2</v>
      </c>
      <c r="BR453" s="123">
        <f t="shared" ref="BR453" si="8015">J453/J467</f>
        <v>4.6196596040291769E-2</v>
      </c>
      <c r="BS453" s="124">
        <f t="shared" ref="BS453" si="8016">K453/K467</f>
        <v>5.0021654395842358E-2</v>
      </c>
      <c r="BT453" s="125">
        <f t="shared" ref="BT453" si="8017">L453/L467</f>
        <v>3.5130033557046983E-2</v>
      </c>
      <c r="BU453" s="123">
        <f t="shared" ref="BU453" si="8018">M453/M467</f>
        <v>4.8516872823345741E-2</v>
      </c>
      <c r="BV453" s="127">
        <f t="shared" ref="BV453" si="8019">N453/N467</f>
        <v>4.2974318712423298E-2</v>
      </c>
      <c r="BW453" s="128">
        <f t="shared" ref="BW453" si="8020">O453/O467</f>
        <v>5.0912313207395171E-2</v>
      </c>
      <c r="BX453" s="123">
        <f t="shared" ref="BX453" si="8021">P453/P467</f>
        <v>4.688874037074818E-2</v>
      </c>
      <c r="BY453" s="124">
        <f t="shared" ref="BY453" si="8022">Q453/Q467</f>
        <v>4.1731640305933022E-2</v>
      </c>
      <c r="BZ453" s="125">
        <f t="shared" ref="BZ453" si="8023">R453/R467</f>
        <v>5.5771974102929882E-2</v>
      </c>
      <c r="CA453" s="126">
        <f t="shared" ref="CA453" si="8024">S453/S467</f>
        <v>4.4750777023138025E-2</v>
      </c>
      <c r="CB453" s="123">
        <f t="shared" ref="CB453" si="8025">T453/T467</f>
        <v>3.5943892460549388E-2</v>
      </c>
      <c r="CC453" s="124">
        <f t="shared" ref="CC453" si="8026">U453/U467</f>
        <v>4.0390226112326767E-2</v>
      </c>
      <c r="CD453" s="125">
        <f t="shared" ref="CD453" si="8027">V453/V467</f>
        <v>3.5307748008689355E-2</v>
      </c>
      <c r="CE453" s="126">
        <f t="shared" ref="CE453" si="8028">W453/W467</f>
        <v>5.690928389151103E-2</v>
      </c>
      <c r="CF453" s="123">
        <f t="shared" ref="CF453" si="8029">X453/X467</f>
        <v>4.3071605272967571E-2</v>
      </c>
      <c r="CG453" s="124">
        <f t="shared" ref="CG453" si="8030">Y453/Y467</f>
        <v>4.4656730160557059E-2</v>
      </c>
      <c r="CH453" s="125">
        <f t="shared" ref="CH453" si="8031">Z453/Z467</f>
        <v>5.47011620115384E-2</v>
      </c>
      <c r="CI453" s="123">
        <f t="shared" ref="CI453" si="8032">AA453/AA467</f>
        <v>4.9054364041771603E-2</v>
      </c>
      <c r="CJ453" s="129">
        <f t="shared" ref="CJ453" si="8033">AB453/AB467</f>
        <v>4.7394702863304626E-2</v>
      </c>
      <c r="CK453" s="130">
        <f t="shared" ref="CK453" si="8034">AC453/AC467</f>
        <v>4.4416703019277713E-2</v>
      </c>
    </row>
    <row r="454" spans="1:89" ht="14.4" thickTop="1" thickBot="1" x14ac:dyDescent="0.3">
      <c r="A454" s="131" t="s">
        <v>27</v>
      </c>
      <c r="B454" s="197">
        <v>2063</v>
      </c>
      <c r="C454" s="181">
        <v>2324</v>
      </c>
      <c r="D454" s="182">
        <v>1067</v>
      </c>
      <c r="E454" s="183">
        <v>918</v>
      </c>
      <c r="F454" s="180">
        <v>1270</v>
      </c>
      <c r="G454" s="184">
        <v>1013</v>
      </c>
      <c r="H454" s="182">
        <v>2561</v>
      </c>
      <c r="I454" s="183">
        <v>2997</v>
      </c>
      <c r="J454" s="180">
        <v>471</v>
      </c>
      <c r="K454" s="181">
        <v>487</v>
      </c>
      <c r="L454" s="182">
        <v>1328</v>
      </c>
      <c r="M454" s="180">
        <v>1764</v>
      </c>
      <c r="N454" s="185">
        <v>2187</v>
      </c>
      <c r="O454" s="198">
        <v>2120</v>
      </c>
      <c r="P454" s="180">
        <v>1452</v>
      </c>
      <c r="Q454" s="181">
        <v>1129</v>
      </c>
      <c r="R454" s="182">
        <v>1850</v>
      </c>
      <c r="S454" s="183">
        <v>1666</v>
      </c>
      <c r="T454" s="180">
        <v>484</v>
      </c>
      <c r="U454" s="184">
        <v>471</v>
      </c>
      <c r="V454" s="182">
        <v>1544</v>
      </c>
      <c r="W454" s="199">
        <v>2245</v>
      </c>
      <c r="X454" s="180">
        <v>1263</v>
      </c>
      <c r="Y454" s="184">
        <v>653</v>
      </c>
      <c r="Z454" s="182">
        <v>3355</v>
      </c>
      <c r="AA454" s="180">
        <v>3570</v>
      </c>
      <c r="AB454" s="162">
        <v>20895</v>
      </c>
      <c r="AC454" s="165">
        <f t="shared" si="7760"/>
        <v>21357</v>
      </c>
      <c r="AE454" s="251" t="s">
        <v>13</v>
      </c>
      <c r="AF454" s="14">
        <f t="shared" ref="AF454:BG454" si="8035">SUM(AF451:AF453)</f>
        <v>5034</v>
      </c>
      <c r="AG454" s="1">
        <f t="shared" si="8035"/>
        <v>8953</v>
      </c>
      <c r="AH454" s="14">
        <f t="shared" si="8035"/>
        <v>3231</v>
      </c>
      <c r="AI454" s="1">
        <f t="shared" si="8035"/>
        <v>3397</v>
      </c>
      <c r="AJ454" s="14">
        <f t="shared" si="8035"/>
        <v>3062</v>
      </c>
      <c r="AK454" s="1">
        <f t="shared" si="8035"/>
        <v>5404</v>
      </c>
      <c r="AL454" s="14">
        <f t="shared" si="8035"/>
        <v>6206</v>
      </c>
      <c r="AM454" s="1">
        <f t="shared" si="8035"/>
        <v>11290</v>
      </c>
      <c r="AN454" s="14">
        <f t="shared" si="8035"/>
        <v>2136</v>
      </c>
      <c r="AO454" s="1">
        <f t="shared" si="8035"/>
        <v>850</v>
      </c>
      <c r="AP454" s="14">
        <f t="shared" si="8035"/>
        <v>6651</v>
      </c>
      <c r="AQ454" s="1">
        <f t="shared" si="8035"/>
        <v>2708</v>
      </c>
      <c r="AR454" s="14">
        <f t="shared" si="8035"/>
        <v>8731</v>
      </c>
      <c r="AS454" s="1">
        <f t="shared" si="8035"/>
        <v>6034</v>
      </c>
      <c r="AT454" s="14">
        <f t="shared" si="8035"/>
        <v>4596</v>
      </c>
      <c r="AU454" s="1">
        <f t="shared" si="8035"/>
        <v>4068</v>
      </c>
      <c r="AV454" s="14">
        <f t="shared" si="8035"/>
        <v>5132</v>
      </c>
      <c r="AW454" s="1">
        <f t="shared" si="8035"/>
        <v>6439</v>
      </c>
      <c r="AX454" s="14">
        <f t="shared" si="8035"/>
        <v>2871</v>
      </c>
      <c r="AY454" s="1">
        <f t="shared" si="8035"/>
        <v>809</v>
      </c>
      <c r="AZ454" s="14">
        <f t="shared" si="8035"/>
        <v>7384</v>
      </c>
      <c r="BA454" s="1">
        <f t="shared" si="8035"/>
        <v>5290</v>
      </c>
      <c r="BB454" s="14">
        <f t="shared" si="8035"/>
        <v>5526</v>
      </c>
      <c r="BC454" s="1">
        <f t="shared" si="8035"/>
        <v>2010</v>
      </c>
      <c r="BD454" s="14">
        <f t="shared" si="8035"/>
        <v>8270</v>
      </c>
      <c r="BE454" s="1">
        <f t="shared" si="8035"/>
        <v>12152</v>
      </c>
      <c r="BF454" s="166">
        <f t="shared" si="8035"/>
        <v>68830</v>
      </c>
      <c r="BG454" s="167">
        <f t="shared" si="8035"/>
        <v>69404</v>
      </c>
      <c r="BI454" s="131" t="s">
        <v>27</v>
      </c>
      <c r="BJ454" s="123">
        <f>B454/B467</f>
        <v>4.512347164198692E-2</v>
      </c>
      <c r="BK454" s="124">
        <f t="shared" ref="BK454" si="8036">C454/C467</f>
        <v>5.7331754489836198E-2</v>
      </c>
      <c r="BL454" s="125">
        <f t="shared" ref="BL454" si="8037">D454/D467</f>
        <v>4.4087265515246672E-2</v>
      </c>
      <c r="BM454" s="126">
        <f t="shared" ref="BM454" si="8038">E454/E467</f>
        <v>4.3695559046123093E-2</v>
      </c>
      <c r="BN454" s="123">
        <f t="shared" ref="BN454" si="8039">F454/F467</f>
        <v>4.6576447720688009E-2</v>
      </c>
      <c r="BO454" s="124">
        <f t="shared" ref="BO454" si="8040">G454/G467</f>
        <v>3.998421156502862E-2</v>
      </c>
      <c r="BP454" s="125">
        <f t="shared" ref="BP454" si="8041">H454/H467</f>
        <v>5.2312280415066588E-2</v>
      </c>
      <c r="BQ454" s="126">
        <f t="shared" ref="BQ454" si="8042">I454/I467</f>
        <v>5.4255145820887418E-2</v>
      </c>
      <c r="BR454" s="123">
        <f t="shared" ref="BR454" si="8043">J454/J467</f>
        <v>5.4532823897186521E-2</v>
      </c>
      <c r="BS454" s="124">
        <f t="shared" ref="BS454" si="8044">K454/K467</f>
        <v>5.2728453876136859E-2</v>
      </c>
      <c r="BT454" s="125">
        <f t="shared" ref="BT454" si="8045">L454/L467</f>
        <v>4.6420581655480984E-2</v>
      </c>
      <c r="BU454" s="123">
        <f t="shared" ref="BU454" si="8046">M454/M467</f>
        <v>5.2960249789840277E-2</v>
      </c>
      <c r="BV454" s="127">
        <f t="shared" ref="BV454" si="8047">N454/N467</f>
        <v>4.5185016838495073E-2</v>
      </c>
      <c r="BW454" s="128">
        <f t="shared" ref="BW454" si="8048">O454/O467</f>
        <v>4.2695452531518102E-2</v>
      </c>
      <c r="BX454" s="123">
        <f t="shared" ref="BX454" si="8049">P454/P467</f>
        <v>5.1074606915473636E-2</v>
      </c>
      <c r="BY454" s="124">
        <f t="shared" ref="BY454" si="8050">Q454/Q467</f>
        <v>4.1917279275265465E-2</v>
      </c>
      <c r="BZ454" s="125">
        <f t="shared" ref="BZ454" si="8051">R454/R467</f>
        <v>5.0751673433556459E-2</v>
      </c>
      <c r="CA454" s="126">
        <f t="shared" ref="CA454" si="8052">S454/S467</f>
        <v>4.7945205479452052E-2</v>
      </c>
      <c r="CB454" s="123">
        <f t="shared" ref="CB454" si="8053">T454/T467</f>
        <v>4.7145918566140657E-2</v>
      </c>
      <c r="CC454" s="124">
        <f t="shared" ref="CC454" si="8054">U454/U467</f>
        <v>4.2943107221006561E-2</v>
      </c>
      <c r="CD454" s="125">
        <f t="shared" ref="CD454" si="8055">V454/V467</f>
        <v>4.4721216509775522E-2</v>
      </c>
      <c r="CE454" s="126">
        <f t="shared" ref="CE454" si="8056">W454/W467</f>
        <v>5.0698945371604076E-2</v>
      </c>
      <c r="CF454" s="123">
        <f t="shared" ref="CF454" si="8057">X454/X467</f>
        <v>4.2800501541902472E-2</v>
      </c>
      <c r="CG454" s="124">
        <f t="shared" ref="CG454" si="8058">Y454/Y467</f>
        <v>3.7578408240778037E-2</v>
      </c>
      <c r="CH454" s="125">
        <f t="shared" ref="CH454" si="8059">Z454/Z467</f>
        <v>5.483190873878438E-2</v>
      </c>
      <c r="CI454" s="123">
        <f t="shared" ref="CI454" si="8060">AA454/AA467</f>
        <v>5.726752113444232E-2</v>
      </c>
      <c r="CJ454" s="129">
        <f t="shared" ref="CJ454" si="8061">AB454/AB467</f>
        <v>4.8350371854738311E-2</v>
      </c>
      <c r="CK454" s="130">
        <f t="shared" ref="CK454" si="8062">AC454/AC467</f>
        <v>4.9556343453281478E-2</v>
      </c>
    </row>
    <row r="455" spans="1:89" ht="13.8" thickTop="1" x14ac:dyDescent="0.25">
      <c r="A455" s="139" t="s">
        <v>28</v>
      </c>
      <c r="B455" s="194">
        <v>2144</v>
      </c>
      <c r="C455" s="188">
        <v>2575</v>
      </c>
      <c r="D455" s="189">
        <v>1130</v>
      </c>
      <c r="E455" s="190">
        <v>1277</v>
      </c>
      <c r="F455" s="187">
        <v>1266</v>
      </c>
      <c r="G455" s="191">
        <v>1316</v>
      </c>
      <c r="H455" s="189">
        <v>2663</v>
      </c>
      <c r="I455" s="190">
        <v>3371</v>
      </c>
      <c r="J455" s="187">
        <v>580</v>
      </c>
      <c r="K455" s="188">
        <v>397</v>
      </c>
      <c r="L455" s="189">
        <v>2031</v>
      </c>
      <c r="M455" s="187">
        <v>1482</v>
      </c>
      <c r="N455" s="192">
        <v>2770</v>
      </c>
      <c r="O455" s="195">
        <v>2360</v>
      </c>
      <c r="P455" s="187">
        <v>1570</v>
      </c>
      <c r="Q455" s="188">
        <v>1173</v>
      </c>
      <c r="R455" s="189">
        <v>1807</v>
      </c>
      <c r="S455" s="190">
        <v>1879</v>
      </c>
      <c r="T455" s="187">
        <v>688</v>
      </c>
      <c r="U455" s="191">
        <v>352</v>
      </c>
      <c r="V455" s="189">
        <v>2031</v>
      </c>
      <c r="W455" s="196">
        <v>2173</v>
      </c>
      <c r="X455" s="187">
        <v>1794</v>
      </c>
      <c r="Y455" s="191">
        <v>684</v>
      </c>
      <c r="Z455" s="189">
        <v>3178</v>
      </c>
      <c r="AA455" s="187">
        <v>3743</v>
      </c>
      <c r="AB455" s="162">
        <v>23652</v>
      </c>
      <c r="AC455" s="165">
        <f t="shared" si="7760"/>
        <v>22782</v>
      </c>
      <c r="BI455" s="139" t="s">
        <v>28</v>
      </c>
      <c r="BJ455" s="123">
        <f>B455/B467</f>
        <v>4.6895163936219078E-2</v>
      </c>
      <c r="BK455" s="124">
        <f t="shared" ref="BK455" si="8063">C455/C467</f>
        <v>6.3523781330175652E-2</v>
      </c>
      <c r="BL455" s="125">
        <f t="shared" ref="BL455" si="8064">D455/D467</f>
        <v>4.6690356168911658E-2</v>
      </c>
      <c r="BM455" s="126">
        <f t="shared" ref="BM455" si="8065">E455/E467</f>
        <v>6.0783473749345521E-2</v>
      </c>
      <c r="BN455" s="123">
        <f t="shared" ref="BN455" si="8066">F455/F467</f>
        <v>4.6429750247551985E-2</v>
      </c>
      <c r="BO455" s="124">
        <f t="shared" ref="BO455" si="8067">G455/G467</f>
        <v>5.1943951055851589E-2</v>
      </c>
      <c r="BP455" s="125">
        <f t="shared" ref="BP455" si="8068">H455/H467</f>
        <v>5.4395783969278536E-2</v>
      </c>
      <c r="BQ455" s="126">
        <f t="shared" ref="BQ455" si="8069">I455/I467</f>
        <v>6.1025724578649146E-2</v>
      </c>
      <c r="BR455" s="123">
        <f t="shared" ref="BR455" si="8070">J455/J467</f>
        <v>6.7152946624985527E-2</v>
      </c>
      <c r="BS455" s="124">
        <f t="shared" ref="BS455" si="8071">K455/K467</f>
        <v>4.2983975747076658E-2</v>
      </c>
      <c r="BT455" s="125">
        <f t="shared" ref="BT455" si="8072">L455/L467</f>
        <v>7.0994127516778527E-2</v>
      </c>
      <c r="BU455" s="123">
        <f t="shared" ref="BU455" si="8073">M455/M467</f>
        <v>4.4493815299627718E-2</v>
      </c>
      <c r="BV455" s="127">
        <f t="shared" ref="BV455" si="8074">N455/N467</f>
        <v>5.7230222516063717E-2</v>
      </c>
      <c r="BW455" s="128">
        <f t="shared" ref="BW455" si="8075">O455/O467</f>
        <v>4.752889998791638E-2</v>
      </c>
      <c r="BX455" s="123">
        <f t="shared" ref="BX455" si="8076">P455/P467</f>
        <v>5.5225298111083752E-2</v>
      </c>
      <c r="BY455" s="124">
        <f t="shared" ref="BY455" si="8077">Q455/Q467</f>
        <v>4.3550902205390957E-2</v>
      </c>
      <c r="BZ455" s="125">
        <f t="shared" ref="BZ455" si="8078">R455/R467</f>
        <v>4.9572039942938656E-2</v>
      </c>
      <c r="CA455" s="126">
        <f t="shared" ref="CA455" si="8079">S455/S467</f>
        <v>5.4075054679406008E-2</v>
      </c>
      <c r="CB455" s="123">
        <f t="shared" ref="CB455" si="8080">T455/T467</f>
        <v>6.7017338788233002E-2</v>
      </c>
      <c r="CC455" s="124">
        <f t="shared" ref="CC455" si="8081">U455/U467</f>
        <v>3.2093362509117436E-2</v>
      </c>
      <c r="CD455" s="125">
        <f t="shared" ref="CD455" si="8082">V455/V467</f>
        <v>5.8826937002172341E-2</v>
      </c>
      <c r="CE455" s="126">
        <f t="shared" ref="CE455" si="8083">W455/W467</f>
        <v>4.9072965831846616E-2</v>
      </c>
      <c r="CF455" s="123">
        <f t="shared" ref="CF455" si="8084">X455/X467</f>
        <v>6.0795011691348405E-2</v>
      </c>
      <c r="CG455" s="124">
        <f t="shared" ref="CG455" si="8085">Y455/Y467</f>
        <v>3.9362375553893075E-2</v>
      </c>
      <c r="CH455" s="125">
        <f t="shared" ref="CH455" si="8086">Z455/Z467</f>
        <v>5.1939137398466992E-2</v>
      </c>
      <c r="CI455" s="123">
        <f t="shared" ref="CI455" si="8087">AA455/AA467</f>
        <v>6.0042669917708014E-2</v>
      </c>
      <c r="CJ455" s="129">
        <f t="shared" ref="CJ455" si="8088">AB455/AB467</f>
        <v>5.4729983015471197E-2</v>
      </c>
      <c r="CK455" s="130">
        <f t="shared" ref="CK455" si="8089">AC455/AC467</f>
        <v>5.2862884138814376E-2</v>
      </c>
    </row>
    <row r="456" spans="1:89" x14ac:dyDescent="0.25">
      <c r="A456" s="131" t="s">
        <v>29</v>
      </c>
      <c r="B456" s="197">
        <v>2427</v>
      </c>
      <c r="C456" s="181">
        <v>3019</v>
      </c>
      <c r="D456" s="182">
        <v>1516</v>
      </c>
      <c r="E456" s="183">
        <v>1292</v>
      </c>
      <c r="F456" s="180">
        <v>1594</v>
      </c>
      <c r="G456" s="184">
        <v>2014</v>
      </c>
      <c r="H456" s="182">
        <v>2749</v>
      </c>
      <c r="I456" s="183">
        <v>4370</v>
      </c>
      <c r="J456" s="180">
        <v>934</v>
      </c>
      <c r="K456" s="181">
        <v>387</v>
      </c>
      <c r="L456" s="182">
        <v>2722</v>
      </c>
      <c r="M456" s="180">
        <v>1349</v>
      </c>
      <c r="N456" s="185">
        <v>3785</v>
      </c>
      <c r="O456" s="198">
        <v>2576</v>
      </c>
      <c r="P456" s="180">
        <v>1917</v>
      </c>
      <c r="Q456" s="181">
        <v>1656</v>
      </c>
      <c r="R456" s="182">
        <v>2121</v>
      </c>
      <c r="S456" s="183">
        <v>2705</v>
      </c>
      <c r="T456" s="180">
        <v>1333</v>
      </c>
      <c r="U456" s="184">
        <v>385</v>
      </c>
      <c r="V456" s="182">
        <v>3019</v>
      </c>
      <c r="W456" s="199">
        <v>2467</v>
      </c>
      <c r="X456" s="180">
        <v>2231</v>
      </c>
      <c r="Y456" s="184">
        <v>825</v>
      </c>
      <c r="Z456" s="182">
        <v>3879</v>
      </c>
      <c r="AA456" s="180">
        <v>4265</v>
      </c>
      <c r="AB456" s="162">
        <v>30227</v>
      </c>
      <c r="AC456" s="165">
        <f t="shared" si="7760"/>
        <v>27310</v>
      </c>
      <c r="BI456" s="131" t="s">
        <v>29</v>
      </c>
      <c r="BJ456" s="123">
        <f>B456/B467</f>
        <v>5.3085150593845012E-2</v>
      </c>
      <c r="BK456" s="124">
        <f t="shared" ref="BK456" si="8090">C456/C467</f>
        <v>7.4477008091572927E-2</v>
      </c>
      <c r="BL456" s="125">
        <f t="shared" ref="BL456" si="8091">D456/D467</f>
        <v>6.2639451285017772E-2</v>
      </c>
      <c r="BM456" s="126">
        <f t="shared" ref="BM456" si="8092">E456/E467</f>
        <v>6.1497453472321384E-2</v>
      </c>
      <c r="BN456" s="123">
        <f t="shared" ref="BN456" si="8093">F456/F467</f>
        <v>5.8458943044706058E-2</v>
      </c>
      <c r="BO456" s="124">
        <f t="shared" ref="BO456" si="8094">G456/G467</f>
        <v>7.9494770080915725E-2</v>
      </c>
      <c r="BP456" s="125">
        <f t="shared" ref="BP456" si="8095">H456/H467</f>
        <v>5.6152463436555271E-2</v>
      </c>
      <c r="BQ456" s="126">
        <f t="shared" ref="BQ456" si="8096">I456/I467</f>
        <v>7.9110773185611619E-2</v>
      </c>
      <c r="BR456" s="123">
        <f t="shared" ref="BR456" si="8097">J456/J467</f>
        <v>0.10813940025471808</v>
      </c>
      <c r="BS456" s="124">
        <f t="shared" ref="BS456" si="8098">K456/K467</f>
        <v>4.1901255954958853E-2</v>
      </c>
      <c r="BT456" s="125">
        <f t="shared" ref="BT456" si="8099">L456/L467</f>
        <v>9.5148210290827734E-2</v>
      </c>
      <c r="BU456" s="123">
        <f t="shared" ref="BU456" si="8100">M456/M467</f>
        <v>4.0500780593250872E-2</v>
      </c>
      <c r="BV456" s="127">
        <f t="shared" ref="BV456" si="8101">N456/N467</f>
        <v>7.8200863618520272E-2</v>
      </c>
      <c r="BW456" s="128">
        <f t="shared" ref="BW456" si="8102">O456/O467</f>
        <v>5.1879002698674827E-2</v>
      </c>
      <c r="BX456" s="123">
        <f t="shared" ref="BX456" si="8103">P456/P467</f>
        <v>6.743114425410672E-2</v>
      </c>
      <c r="BY456" s="124">
        <f t="shared" ref="BY456" si="8104">Q456/Q467</f>
        <v>6.1483626642904882E-2</v>
      </c>
      <c r="BZ456" s="125">
        <f t="shared" ref="BZ456" si="8105">R456/R467</f>
        <v>5.8186107758147698E-2</v>
      </c>
      <c r="CA456" s="126">
        <f t="shared" ref="CA456" si="8106">S456/S467</f>
        <v>7.7846206975941065E-2</v>
      </c>
      <c r="CB456" s="123">
        <f t="shared" ref="CB456" si="8107">T456/T467</f>
        <v>0.12984609390220145</v>
      </c>
      <c r="CC456" s="124">
        <f t="shared" ref="CC456" si="8108">U456/U467</f>
        <v>3.5102115244347191E-2</v>
      </c>
      <c r="CD456" s="125">
        <f t="shared" ref="CD456" si="8109">V456/V467</f>
        <v>8.7443881245474295E-2</v>
      </c>
      <c r="CE456" s="126">
        <f t="shared" ref="CE456" si="8110">W456/W467</f>
        <v>5.5712382285856239E-2</v>
      </c>
      <c r="CF456" s="123">
        <f t="shared" ref="CF456" si="8111">X456/X467</f>
        <v>7.5604053000779423E-2</v>
      </c>
      <c r="CG456" s="124">
        <f t="shared" ref="CG456" si="8112">Y456/Y467</f>
        <v>4.7476549461932437E-2</v>
      </c>
      <c r="CH456" s="125">
        <f t="shared" ref="CH456" si="8113">Z456/Z467</f>
        <v>6.3395819373396306E-2</v>
      </c>
      <c r="CI456" s="123">
        <f t="shared" ref="CI456" si="8114">AA456/AA467</f>
        <v>6.8416240234844966E-2</v>
      </c>
      <c r="CJ456" s="129">
        <f t="shared" ref="CJ456" si="8115">AB456/AB467</f>
        <v>6.9944325917835601E-2</v>
      </c>
      <c r="CK456" s="130">
        <f t="shared" ref="CK456" si="8116">AC456/AC467</f>
        <v>6.3369562190809442E-2</v>
      </c>
    </row>
    <row r="457" spans="1:89" x14ac:dyDescent="0.25">
      <c r="A457" s="139" t="s">
        <v>30</v>
      </c>
      <c r="B457" s="280">
        <v>2668</v>
      </c>
      <c r="C457" s="267">
        <v>4428</v>
      </c>
      <c r="D457" s="268">
        <v>1792</v>
      </c>
      <c r="E457" s="269">
        <v>1627</v>
      </c>
      <c r="F457" s="266">
        <v>1648</v>
      </c>
      <c r="G457" s="270">
        <v>2606</v>
      </c>
      <c r="H457" s="268">
        <v>3068</v>
      </c>
      <c r="I457" s="269">
        <v>5640</v>
      </c>
      <c r="J457" s="266">
        <v>1231</v>
      </c>
      <c r="K457" s="267">
        <v>462</v>
      </c>
      <c r="L457" s="268">
        <v>3458</v>
      </c>
      <c r="M457" s="266">
        <v>1394</v>
      </c>
      <c r="N457" s="271">
        <v>4370</v>
      </c>
      <c r="O457" s="281">
        <v>2979</v>
      </c>
      <c r="P457" s="266">
        <v>2202</v>
      </c>
      <c r="Q457" s="267">
        <v>1853</v>
      </c>
      <c r="R457" s="268">
        <v>2568</v>
      </c>
      <c r="S457" s="269">
        <v>3035</v>
      </c>
      <c r="T457" s="266">
        <v>1561</v>
      </c>
      <c r="U457" s="270">
        <v>461</v>
      </c>
      <c r="V457" s="268">
        <v>3640</v>
      </c>
      <c r="W457" s="282">
        <v>2643</v>
      </c>
      <c r="X457" s="266">
        <v>2856</v>
      </c>
      <c r="Y457" s="270">
        <v>968</v>
      </c>
      <c r="Z457" s="268">
        <v>4251</v>
      </c>
      <c r="AA457" s="266">
        <v>6110</v>
      </c>
      <c r="AB457" s="162">
        <v>35313</v>
      </c>
      <c r="AC457" s="165">
        <f t="shared" si="7760"/>
        <v>34206</v>
      </c>
      <c r="BI457" s="139" t="s">
        <v>30</v>
      </c>
      <c r="BJ457" s="123">
        <f>B457/B467</f>
        <v>5.8356481987795007E-2</v>
      </c>
      <c r="BK457" s="124">
        <f t="shared" ref="BK457" si="8117">C457/C467</f>
        <v>0.10923623445825932</v>
      </c>
      <c r="BL457" s="125">
        <f t="shared" ref="BL457" si="8118">D457/D467</f>
        <v>7.4043467482026282E-2</v>
      </c>
      <c r="BM457" s="126">
        <f t="shared" ref="BM457" si="8119">E457/E467</f>
        <v>7.7443000618782426E-2</v>
      </c>
      <c r="BN457" s="123">
        <f t="shared" ref="BN457" si="8120">F457/F467</f>
        <v>6.0439358932042393E-2</v>
      </c>
      <c r="BO457" s="124">
        <f t="shared" ref="BO457" si="8121">G457/G467</f>
        <v>0.10286165383856326</v>
      </c>
      <c r="BP457" s="125">
        <f t="shared" ref="BP457" si="8122">H457/H467</f>
        <v>6.2668518669825965E-2</v>
      </c>
      <c r="BQ457" s="126">
        <f t="shared" ref="BQ457" si="8123">I457/I467</f>
        <v>0.10210177591918754</v>
      </c>
      <c r="BR457" s="123">
        <f t="shared" ref="BR457" si="8124">J457/J467</f>
        <v>0.14252634016440893</v>
      </c>
      <c r="BS457" s="124">
        <f t="shared" ref="BS457" si="8125">K457/K467</f>
        <v>5.0021654395842358E-2</v>
      </c>
      <c r="BT457" s="125">
        <f t="shared" ref="BT457" si="8126">L457/L467</f>
        <v>0.12087527964205816</v>
      </c>
      <c r="BU457" s="123">
        <f t="shared" ref="BU457" si="8127">M457/M467</f>
        <v>4.1851807373603937E-2</v>
      </c>
      <c r="BV457" s="127">
        <f t="shared" ref="BV457" si="8128">N457/N467</f>
        <v>9.0287390756389335E-2</v>
      </c>
      <c r="BW457" s="128">
        <f t="shared" ref="BW457" si="8129">O457/O467</f>
        <v>5.9995166552543604E-2</v>
      </c>
      <c r="BX457" s="123">
        <f t="shared" ref="BX457" si="8130">P457/P467</f>
        <v>7.7456118751978609E-2</v>
      </c>
      <c r="BY457" s="124">
        <f t="shared" ref="BY457" si="8131">Q457/Q467</f>
        <v>6.8797802034603103E-2</v>
      </c>
      <c r="BZ457" s="125">
        <f t="shared" ref="BZ457" si="8132">R457/R467</f>
        <v>7.0448809393174591E-2</v>
      </c>
      <c r="CA457" s="126">
        <f t="shared" ref="CA457" si="8133">S457/S467</f>
        <v>8.7343156440658459E-2</v>
      </c>
      <c r="CB457" s="123">
        <f t="shared" ref="CB457" si="8134">T457/T467</f>
        <v>0.15205532826806936</v>
      </c>
      <c r="CC457" s="124">
        <f t="shared" ref="CC457" si="8135">U457/U467</f>
        <v>4.2031363967906639E-2</v>
      </c>
      <c r="CD457" s="125">
        <f t="shared" ref="CD457" si="8136">V457/V467</f>
        <v>0.1054308472121651</v>
      </c>
      <c r="CE457" s="126">
        <f t="shared" ref="CE457" si="8137">W457/W467</f>
        <v>5.9686998938596691E-2</v>
      </c>
      <c r="CF457" s="123">
        <f t="shared" ref="CF457" si="8138">X457/X467</f>
        <v>9.6784031990240271E-2</v>
      </c>
      <c r="CG457" s="124">
        <f t="shared" ref="CG457" si="8139">Y457/Y467</f>
        <v>5.5705818035334059E-2</v>
      </c>
      <c r="CH457" s="125">
        <f t="shared" ref="CH457" si="8140">Z457/Z467</f>
        <v>6.9475542190334555E-2</v>
      </c>
      <c r="CI457" s="123">
        <f t="shared" ref="CI457" si="8141">AA457/AA467</f>
        <v>9.8012480148863476E-2</v>
      </c>
      <c r="CJ457" s="129">
        <f t="shared" ref="CJ457" si="8142">AB457/AB467</f>
        <v>8.1713169720333767E-2</v>
      </c>
      <c r="CK457" s="130">
        <f t="shared" ref="CK457" si="8143">AC457/AC467</f>
        <v>7.937089872936022E-2</v>
      </c>
    </row>
    <row r="458" spans="1:89" x14ac:dyDescent="0.25">
      <c r="A458" s="131" t="s">
        <v>31</v>
      </c>
      <c r="B458" s="283">
        <v>2366</v>
      </c>
      <c r="C458" s="274">
        <v>4525</v>
      </c>
      <c r="D458" s="275">
        <v>1439</v>
      </c>
      <c r="E458" s="276">
        <v>1770</v>
      </c>
      <c r="F458" s="273">
        <v>1414</v>
      </c>
      <c r="G458" s="277">
        <v>2798</v>
      </c>
      <c r="H458" s="275">
        <v>3138</v>
      </c>
      <c r="I458" s="276">
        <v>5650</v>
      </c>
      <c r="J458" s="273">
        <v>905</v>
      </c>
      <c r="K458" s="274">
        <v>388</v>
      </c>
      <c r="L458" s="275">
        <v>3193</v>
      </c>
      <c r="M458" s="273">
        <v>1314</v>
      </c>
      <c r="N458" s="278">
        <v>4361</v>
      </c>
      <c r="O458" s="284">
        <v>3055</v>
      </c>
      <c r="P458" s="273">
        <v>2394</v>
      </c>
      <c r="Q458" s="274">
        <v>2215</v>
      </c>
      <c r="R458" s="275">
        <v>2564</v>
      </c>
      <c r="S458" s="276">
        <v>3404</v>
      </c>
      <c r="T458" s="273">
        <v>1310</v>
      </c>
      <c r="U458" s="277">
        <v>348</v>
      </c>
      <c r="V458" s="275">
        <v>3744</v>
      </c>
      <c r="W458" s="285">
        <v>2647</v>
      </c>
      <c r="X458" s="273">
        <v>2670</v>
      </c>
      <c r="Y458" s="277">
        <v>1042</v>
      </c>
      <c r="Z458" s="275">
        <v>4019</v>
      </c>
      <c r="AA458" s="273">
        <v>6042</v>
      </c>
      <c r="AB458" s="162">
        <v>33517</v>
      </c>
      <c r="AC458" s="165">
        <f t="shared" si="7760"/>
        <v>35198</v>
      </c>
      <c r="BI458" s="131" t="s">
        <v>31</v>
      </c>
      <c r="BJ458" s="123">
        <f>B458/B467</f>
        <v>5.1750913187077585E-2</v>
      </c>
      <c r="BK458" s="124">
        <f t="shared" ref="BK458" si="8144">C458/C467</f>
        <v>0.11162916913360964</v>
      </c>
      <c r="BL458" s="125">
        <f t="shared" ref="BL458" si="8145">D458/D467</f>
        <v>5.9457896041649451E-2</v>
      </c>
      <c r="BM458" s="126">
        <f t="shared" ref="BM458" si="8146">E458/E467</f>
        <v>8.4249607311152358E-2</v>
      </c>
      <c r="BN458" s="123">
        <f t="shared" ref="BN458" si="8147">F458/F467</f>
        <v>5.1857556753584923E-2</v>
      </c>
      <c r="BO458" s="124">
        <f t="shared" ref="BO458" si="8148">G458/G467</f>
        <v>0.11044010262482731</v>
      </c>
      <c r="BP458" s="125">
        <f t="shared" ref="BP458" si="8149">H458/H467</f>
        <v>6.4098374050167495E-2</v>
      </c>
      <c r="BQ458" s="126">
        <f t="shared" ref="BQ458" si="8150">I458/I467</f>
        <v>0.10228280743677474</v>
      </c>
      <c r="BR458" s="123">
        <f t="shared" ref="BR458" si="8151">J458/J467</f>
        <v>0.10478175292346879</v>
      </c>
      <c r="BS458" s="124">
        <f t="shared" ref="BS458" si="8152">K458/K467</f>
        <v>4.2009527934170635E-2</v>
      </c>
      <c r="BT458" s="125">
        <f t="shared" ref="BT458" si="8153">L458/L467</f>
        <v>0.11161213646532439</v>
      </c>
      <c r="BU458" s="123">
        <f t="shared" ref="BU458" si="8154">M458/M467</f>
        <v>3.9449981986309599E-2</v>
      </c>
      <c r="BV458" s="127">
        <f t="shared" ref="BV458" si="8155">N458/N467</f>
        <v>9.0101444185037502E-2</v>
      </c>
      <c r="BW458" s="128">
        <f t="shared" ref="BW458" si="8156">O458/O467</f>
        <v>6.1525758247069726E-2</v>
      </c>
      <c r="BX458" s="123">
        <f t="shared" ref="BX458" si="8157">P458/P467</f>
        <v>8.4209785782123889E-2</v>
      </c>
      <c r="BY458" s="124">
        <f t="shared" ref="BY458" si="8158">Q458/Q467</f>
        <v>8.2238063414271922E-2</v>
      </c>
      <c r="BZ458" s="125">
        <f t="shared" ref="BZ458" si="8159">R458/R467</f>
        <v>7.0339076045210142E-2</v>
      </c>
      <c r="CA458" s="126">
        <f t="shared" ref="CA458" si="8160">S458/S467</f>
        <v>9.7962472660296993E-2</v>
      </c>
      <c r="CB458" s="123">
        <f t="shared" ref="CB458" si="8161">T458/T467</f>
        <v>0.12760568868108318</v>
      </c>
      <c r="CC458" s="124">
        <f t="shared" ref="CC458" si="8162">U458/U467</f>
        <v>3.1728665207877461E-2</v>
      </c>
      <c r="CD458" s="125">
        <f t="shared" ref="CD458" si="8163">V458/V467</f>
        <v>0.10844315713251267</v>
      </c>
      <c r="CE458" s="126">
        <f t="shared" ref="CE458" si="8164">W458/W467</f>
        <v>5.9777331135249884E-2</v>
      </c>
      <c r="CF458" s="123">
        <f t="shared" ref="CF458" si="8165">X458/X467</f>
        <v>9.0480870242976713E-2</v>
      </c>
      <c r="CG458" s="124">
        <f t="shared" ref="CG458" si="8166">Y458/Y467</f>
        <v>5.9964320653737697E-2</v>
      </c>
      <c r="CH458" s="125">
        <f t="shared" ref="CH458" si="8167">Z458/Z467</f>
        <v>6.5683887100201024E-2</v>
      </c>
      <c r="CI458" s="123">
        <f t="shared" ref="CI458" si="8168">AA458/AA467</f>
        <v>9.6921670222493136E-2</v>
      </c>
      <c r="CJ458" s="129">
        <f t="shared" ref="CJ458" si="8169">AB458/AB467</f>
        <v>7.7557282290273463E-2</v>
      </c>
      <c r="CK458" s="130">
        <f t="shared" ref="CK458" si="8170">AC458/AC467</f>
        <v>8.167271512237681E-2</v>
      </c>
    </row>
    <row r="459" spans="1:89" x14ac:dyDescent="0.25">
      <c r="A459" s="139" t="s">
        <v>32</v>
      </c>
      <c r="B459" s="194">
        <v>2475</v>
      </c>
      <c r="C459" s="188">
        <v>3599</v>
      </c>
      <c r="D459" s="189">
        <v>1173</v>
      </c>
      <c r="E459" s="190">
        <v>1555</v>
      </c>
      <c r="F459" s="187">
        <v>1060</v>
      </c>
      <c r="G459" s="191">
        <v>2299</v>
      </c>
      <c r="H459" s="189">
        <v>3054</v>
      </c>
      <c r="I459" s="190">
        <v>4926</v>
      </c>
      <c r="J459" s="187">
        <v>606</v>
      </c>
      <c r="K459" s="188">
        <v>277</v>
      </c>
      <c r="L459" s="189">
        <v>2373</v>
      </c>
      <c r="M459" s="187">
        <v>1225</v>
      </c>
      <c r="N459" s="192">
        <v>3748</v>
      </c>
      <c r="O459" s="195">
        <v>2654</v>
      </c>
      <c r="P459" s="187">
        <v>1676</v>
      </c>
      <c r="Q459" s="188">
        <v>1885</v>
      </c>
      <c r="R459" s="189">
        <v>1930</v>
      </c>
      <c r="S459" s="190">
        <v>2647</v>
      </c>
      <c r="T459" s="187">
        <v>913</v>
      </c>
      <c r="U459" s="191">
        <v>279</v>
      </c>
      <c r="V459" s="189">
        <v>3327</v>
      </c>
      <c r="W459" s="196">
        <v>2249</v>
      </c>
      <c r="X459" s="187">
        <v>2012</v>
      </c>
      <c r="Y459" s="191">
        <v>884</v>
      </c>
      <c r="Z459" s="189">
        <v>3399</v>
      </c>
      <c r="AA459" s="187">
        <v>4766</v>
      </c>
      <c r="AB459" s="162">
        <v>27746</v>
      </c>
      <c r="AC459" s="165">
        <f t="shared" si="7760"/>
        <v>29245</v>
      </c>
      <c r="BI459" s="139" t="s">
        <v>32</v>
      </c>
      <c r="BJ459" s="123">
        <f>B459/B467</f>
        <v>5.413504232376036E-2</v>
      </c>
      <c r="BK459" s="124">
        <f t="shared" ref="BK459" si="8171">C459/C467</f>
        <v>8.8785277284389189E-2</v>
      </c>
      <c r="BL459" s="125">
        <f t="shared" ref="BL459" si="8172">D459/D467</f>
        <v>4.8467068837286173E-2</v>
      </c>
      <c r="BM459" s="126">
        <f t="shared" ref="BM459" si="8173">E459/E467</f>
        <v>7.4015897948498263E-2</v>
      </c>
      <c r="BN459" s="123">
        <f t="shared" ref="BN459" si="8174">F459/F467</f>
        <v>3.8874830381046686E-2</v>
      </c>
      <c r="BO459" s="124">
        <f t="shared" ref="BO459" si="8175">G459/G467</f>
        <v>9.0744029998026443E-2</v>
      </c>
      <c r="BP459" s="125">
        <f t="shared" ref="BP459" si="8176">H459/H467</f>
        <v>6.2382547593757658E-2</v>
      </c>
      <c r="BQ459" s="126">
        <f t="shared" ref="BQ459" si="8177">I459/I467</f>
        <v>8.9176125563460593E-2</v>
      </c>
      <c r="BR459" s="123">
        <f t="shared" ref="BR459" si="8178">J459/J467</f>
        <v>7.0163251128864193E-2</v>
      </c>
      <c r="BS459" s="124">
        <f t="shared" ref="BS459" si="8179">K459/K467</f>
        <v>2.9991338241663057E-2</v>
      </c>
      <c r="BT459" s="125">
        <f t="shared" ref="BT459" si="8180">L459/L467</f>
        <v>8.2948825503355708E-2</v>
      </c>
      <c r="BU459" s="123">
        <f t="shared" ref="BU459" si="8181">M459/M467</f>
        <v>3.677795124294464E-2</v>
      </c>
      <c r="BV459" s="127">
        <f t="shared" ref="BV459" si="8182">N459/N467</f>
        <v>7.7436416602962743E-2</v>
      </c>
      <c r="BW459" s="128">
        <f t="shared" ref="BW459" si="8183">O459/O467</f>
        <v>5.344987312200427E-2</v>
      </c>
      <c r="BX459" s="123">
        <f t="shared" ref="BX459" si="8184">P459/P467</f>
        <v>5.8953885117309791E-2</v>
      </c>
      <c r="BY459" s="124">
        <f t="shared" ref="BY459" si="8185">Q459/Q467</f>
        <v>6.9985891438330741E-2</v>
      </c>
      <c r="BZ459" s="125">
        <f t="shared" ref="BZ459" si="8186">R459/R467</f>
        <v>5.2946340392845383E-2</v>
      </c>
      <c r="CA459" s="126">
        <f t="shared" ref="CA459" si="8187">S459/S467</f>
        <v>7.6177046160930129E-2</v>
      </c>
      <c r="CB459" s="123">
        <f t="shared" ref="CB459" si="8188">T459/T467</f>
        <v>8.8934346386128973E-2</v>
      </c>
      <c r="CC459" s="124">
        <f t="shared" ref="CC459" si="8189">U459/U467</f>
        <v>2.5437636761487966E-2</v>
      </c>
      <c r="CD459" s="125">
        <f t="shared" ref="CD459" si="8190">V459/V467</f>
        <v>9.6364952932657497E-2</v>
      </c>
      <c r="CE459" s="126">
        <f t="shared" ref="CE459" si="8191">W459/W467</f>
        <v>5.0789277568257268E-2</v>
      </c>
      <c r="CF459" s="123">
        <f t="shared" ref="CF459" si="8192">X459/X467</f>
        <v>6.8182588362872346E-2</v>
      </c>
      <c r="CG459" s="124">
        <f t="shared" ref="CG459" si="8193">Y459/Y467</f>
        <v>5.0871842090119121E-2</v>
      </c>
      <c r="CH459" s="125">
        <f t="shared" ref="CH459" si="8194">Z459/Z467</f>
        <v>5.5551015738637292E-2</v>
      </c>
      <c r="CI459" s="123">
        <f t="shared" ref="CI459" si="8195">AA459/AA467</f>
        <v>7.6452942780602828E-2</v>
      </c>
      <c r="CJ459" s="129">
        <f t="shared" ref="CJ459" si="8196">AB459/AB467</f>
        <v>6.4203370063726686E-2</v>
      </c>
      <c r="CK459" s="130">
        <f t="shared" ref="CK459" si="8197">AC459/AC467</f>
        <v>6.7859496384848852E-2</v>
      </c>
    </row>
    <row r="460" spans="1:89" x14ac:dyDescent="0.25">
      <c r="A460" s="131" t="s">
        <v>33</v>
      </c>
      <c r="B460" s="197">
        <v>2822</v>
      </c>
      <c r="C460" s="181">
        <v>3027</v>
      </c>
      <c r="D460" s="182">
        <v>1084</v>
      </c>
      <c r="E460" s="183">
        <v>1391</v>
      </c>
      <c r="F460" s="180">
        <v>940</v>
      </c>
      <c r="G460" s="184">
        <v>1964</v>
      </c>
      <c r="H460" s="182">
        <v>2580</v>
      </c>
      <c r="I460" s="183">
        <v>4263</v>
      </c>
      <c r="J460" s="180">
        <v>642</v>
      </c>
      <c r="K460" s="181">
        <v>181</v>
      </c>
      <c r="L460" s="182">
        <v>2541</v>
      </c>
      <c r="M460" s="180">
        <v>1221</v>
      </c>
      <c r="N460" s="185">
        <v>3489</v>
      </c>
      <c r="O460" s="198">
        <v>2765</v>
      </c>
      <c r="P460" s="180">
        <v>1571</v>
      </c>
      <c r="Q460" s="181">
        <v>1911</v>
      </c>
      <c r="R460" s="182">
        <v>1961</v>
      </c>
      <c r="S460" s="183">
        <v>2321</v>
      </c>
      <c r="T460" s="180">
        <v>582</v>
      </c>
      <c r="U460" s="184">
        <v>330</v>
      </c>
      <c r="V460" s="182">
        <v>3199</v>
      </c>
      <c r="W460" s="199">
        <v>2179</v>
      </c>
      <c r="X460" s="180">
        <v>1570</v>
      </c>
      <c r="Y460" s="184">
        <v>848</v>
      </c>
      <c r="Z460" s="182">
        <v>3274</v>
      </c>
      <c r="AA460" s="180">
        <v>4275</v>
      </c>
      <c r="AB460" s="162">
        <v>26255</v>
      </c>
      <c r="AC460" s="165">
        <f t="shared" si="7760"/>
        <v>26676</v>
      </c>
      <c r="BI460" s="131" t="s">
        <v>33</v>
      </c>
      <c r="BJ460" s="123">
        <f>B460/B467</f>
        <v>6.1724884621273429E-2</v>
      </c>
      <c r="BK460" s="124">
        <f t="shared" ref="BK460" si="8198">C460/C467</f>
        <v>7.4674363528715218E-2</v>
      </c>
      <c r="BL460" s="125">
        <f t="shared" ref="BL460" si="8199">D460/D467</f>
        <v>4.4789686802743575E-2</v>
      </c>
      <c r="BM460" s="126">
        <f t="shared" ref="BM460" si="8200">E460/E467</f>
        <v>6.6209719643962106E-2</v>
      </c>
      <c r="BN460" s="123">
        <f t="shared" ref="BN460" si="8201">F460/F467</f>
        <v>3.4473906186965927E-2</v>
      </c>
      <c r="BO460" s="124">
        <f t="shared" ref="BO460" si="8202">G460/G467</f>
        <v>7.7521215709492802E-2</v>
      </c>
      <c r="BP460" s="125">
        <f t="shared" ref="BP460" si="8203">H460/H467</f>
        <v>5.2700384018302147E-2</v>
      </c>
      <c r="BQ460" s="126">
        <f t="shared" ref="BQ460" si="8204">I460/I467</f>
        <v>7.7173735947428448E-2</v>
      </c>
      <c r="BR460" s="123">
        <f t="shared" ref="BR460" si="8205">J460/J467</f>
        <v>7.4331365057311569E-2</v>
      </c>
      <c r="BS460" s="124">
        <f t="shared" ref="BS460" si="8206">K460/K467</f>
        <v>1.9597228237332179E-2</v>
      </c>
      <c r="BT460" s="125">
        <f t="shared" ref="BT460" si="8207">L460/L467</f>
        <v>8.882130872483221E-2</v>
      </c>
      <c r="BU460" s="123">
        <f t="shared" ref="BU460" si="8208">M460/M467</f>
        <v>3.6657859973579919E-2</v>
      </c>
      <c r="BV460" s="127">
        <f t="shared" ref="BV460" si="8209">N460/N467</f>
        <v>7.2085287494060041E-2</v>
      </c>
      <c r="BW460" s="128">
        <f t="shared" ref="BW460" si="8210">O460/O467</f>
        <v>5.5685342570588471E-2</v>
      </c>
      <c r="BX460" s="123">
        <f t="shared" ref="BX460" si="8211">P460/P467</f>
        <v>5.5260473460199092E-2</v>
      </c>
      <c r="BY460" s="124">
        <f t="shared" ref="BY460" si="8212">Q460/Q467</f>
        <v>7.0951214078859431E-2</v>
      </c>
      <c r="BZ460" s="125">
        <f t="shared" ref="BZ460" si="8213">R460/R467</f>
        <v>5.3796773839569843E-2</v>
      </c>
      <c r="CA460" s="126">
        <f t="shared" ref="CA460" si="8214">S460/S467</f>
        <v>6.6795211235179008E-2</v>
      </c>
      <c r="CB460" s="123">
        <f t="shared" ref="CB460" si="8215">T460/T467</f>
        <v>5.6691992986557568E-2</v>
      </c>
      <c r="CC460" s="124">
        <f t="shared" ref="CC460" si="8216">U460/U467</f>
        <v>3.0087527352297593E-2</v>
      </c>
      <c r="CD460" s="125">
        <f t="shared" ref="CD460" si="8217">V460/V467</f>
        <v>9.2657494569152787E-2</v>
      </c>
      <c r="CE460" s="126">
        <f t="shared" ref="CE460" si="8218">W460/W467</f>
        <v>4.9208464126826404E-2</v>
      </c>
      <c r="CF460" s="123">
        <f t="shared" ref="CF460" si="8219">X460/X467</f>
        <v>5.3204107221525639E-2</v>
      </c>
      <c r="CG460" s="124">
        <f t="shared" ref="CG460" si="8220">Y460/Y467</f>
        <v>4.8800138113598436E-2</v>
      </c>
      <c r="CH460" s="125">
        <f t="shared" ref="CH460" si="8221">Z460/Z467</f>
        <v>5.3508098125418797E-2</v>
      </c>
      <c r="CI460" s="123">
        <f t="shared" ref="CI460" si="8222">AA460/AA467</f>
        <v>6.8576653459311188E-2</v>
      </c>
      <c r="CJ460" s="129">
        <f t="shared" ref="CJ460" si="8223">AB460/AB467</f>
        <v>6.0753243026855919E-2</v>
      </c>
      <c r="CK460" s="130">
        <f t="shared" ref="CK460" si="8224">AC460/AC467</f>
        <v>6.1898441633175857E-2</v>
      </c>
    </row>
    <row r="461" spans="1:89" x14ac:dyDescent="0.25">
      <c r="A461" s="139" t="s">
        <v>34</v>
      </c>
      <c r="B461" s="194">
        <v>1244</v>
      </c>
      <c r="C461" s="188">
        <v>2537</v>
      </c>
      <c r="D461" s="189">
        <v>608</v>
      </c>
      <c r="E461" s="190">
        <v>1201</v>
      </c>
      <c r="F461" s="187">
        <v>451</v>
      </c>
      <c r="G461" s="191">
        <v>1756</v>
      </c>
      <c r="H461" s="189">
        <v>1827</v>
      </c>
      <c r="I461" s="190">
        <v>3068</v>
      </c>
      <c r="J461" s="187">
        <v>493</v>
      </c>
      <c r="K461" s="188">
        <v>138</v>
      </c>
      <c r="L461" s="189">
        <v>1920</v>
      </c>
      <c r="M461" s="187">
        <v>1012</v>
      </c>
      <c r="N461" s="192">
        <v>2704</v>
      </c>
      <c r="O461" s="195">
        <v>2339</v>
      </c>
      <c r="P461" s="187">
        <v>1172</v>
      </c>
      <c r="Q461" s="188">
        <v>1879</v>
      </c>
      <c r="R461" s="189">
        <v>1426</v>
      </c>
      <c r="S461" s="190">
        <v>2128</v>
      </c>
      <c r="T461" s="187">
        <v>477</v>
      </c>
      <c r="U461" s="191">
        <v>363</v>
      </c>
      <c r="V461" s="189">
        <v>3271</v>
      </c>
      <c r="W461" s="196">
        <v>1907</v>
      </c>
      <c r="X461" s="187">
        <v>1364</v>
      </c>
      <c r="Y461" s="191">
        <v>732</v>
      </c>
      <c r="Z461" s="189">
        <v>2720</v>
      </c>
      <c r="AA461" s="187">
        <v>3593</v>
      </c>
      <c r="AB461" s="162">
        <v>19677</v>
      </c>
      <c r="AC461" s="165">
        <f t="shared" si="7760"/>
        <v>22653</v>
      </c>
      <c r="BI461" s="139" t="s">
        <v>34</v>
      </c>
      <c r="BJ461" s="123">
        <f>B461/B467</f>
        <v>2.720969400030622E-2</v>
      </c>
      <c r="BK461" s="124">
        <f t="shared" ref="BK461" si="8225">C461/C467</f>
        <v>6.2586343003749753E-2</v>
      </c>
      <c r="BL461" s="125">
        <f t="shared" ref="BL461" si="8226">D461/D467</f>
        <v>2.5121890752830344E-2</v>
      </c>
      <c r="BM461" s="126">
        <f t="shared" ref="BM461" si="8227">E461/E467</f>
        <v>5.716597648626779E-2</v>
      </c>
      <c r="BN461" s="123">
        <f t="shared" ref="BN461" si="8228">F461/F467</f>
        <v>1.6540140096086845E-2</v>
      </c>
      <c r="BO461" s="124">
        <f t="shared" ref="BO461" si="8229">G461/G467</f>
        <v>6.9311229524373394E-2</v>
      </c>
      <c r="BP461" s="125">
        <f t="shared" ref="BP461" si="8230">H461/H467</f>
        <v>3.7319225426913967E-2</v>
      </c>
      <c r="BQ461" s="126">
        <f t="shared" ref="BQ461" si="8231">I461/I467</f>
        <v>5.554046959575662E-2</v>
      </c>
      <c r="BR461" s="123">
        <f t="shared" ref="BR461" si="8232">J461/J467</f>
        <v>5.7080004631237698E-2</v>
      </c>
      <c r="BS461" s="124">
        <f t="shared" ref="BS461" si="8233">K461/K467</f>
        <v>1.494153313122564E-2</v>
      </c>
      <c r="BT461" s="125">
        <f t="shared" ref="BT461" si="8234">L461/L467</f>
        <v>6.7114093959731544E-2</v>
      </c>
      <c r="BU461" s="123">
        <f t="shared" ref="BU461" si="8235">M461/M467</f>
        <v>3.0383091149273449E-2</v>
      </c>
      <c r="BV461" s="127">
        <f t="shared" ref="BV461" si="8236">N461/N467</f>
        <v>5.5866614326150289E-2</v>
      </c>
      <c r="BW461" s="128">
        <f t="shared" ref="BW461" si="8237">O461/O467</f>
        <v>4.7105973335481534E-2</v>
      </c>
      <c r="BX461" s="123">
        <f t="shared" ref="BX461" si="8238">P461/P467</f>
        <v>4.1225509163178443E-2</v>
      </c>
      <c r="BY461" s="124">
        <f t="shared" ref="BY461" si="8239">Q461/Q467</f>
        <v>6.9763124675131807E-2</v>
      </c>
      <c r="BZ461" s="125">
        <f t="shared" ref="BZ461" si="8240">R461/R467</f>
        <v>3.9119938549325141E-2</v>
      </c>
      <c r="CA461" s="126">
        <f t="shared" ref="CA461" si="8241">S461/S467</f>
        <v>6.1240934730056408E-2</v>
      </c>
      <c r="CB461" s="123">
        <f t="shared" ref="CB461" si="8242">T461/T467</f>
        <v>4.6464056107539453E-2</v>
      </c>
      <c r="CC461" s="124">
        <f t="shared" ref="CC461" si="8243">U461/U467</f>
        <v>3.3096280087527352E-2</v>
      </c>
      <c r="CD461" s="125">
        <f t="shared" ref="CD461" si="8244">V461/V467</f>
        <v>9.4742939898624187E-2</v>
      </c>
      <c r="CE461" s="126">
        <f t="shared" ref="CE461" si="8245">W461/W467</f>
        <v>4.3065874754409338E-2</v>
      </c>
      <c r="CF461" s="123">
        <f t="shared" ref="CF461" si="8246">X461/X467</f>
        <v>4.6223186146599343E-2</v>
      </c>
      <c r="CG461" s="124">
        <f t="shared" ref="CG461" si="8247">Y461/Y467</f>
        <v>4.2124647522587329E-2</v>
      </c>
      <c r="CH461" s="125">
        <f t="shared" ref="CH461" si="8248">Z461/Z467</f>
        <v>4.4453887263634431E-2</v>
      </c>
      <c r="CI461" s="123">
        <f t="shared" ref="CI461" si="8249">AA461/AA467</f>
        <v>5.7636471550714642E-2</v>
      </c>
      <c r="CJ461" s="129">
        <f t="shared" ref="CJ461" si="8250">AB461/AB467</f>
        <v>4.5531958218984724E-2</v>
      </c>
      <c r="CK461" s="130">
        <f t="shared" ref="CK461" si="8251">AC461/AC467</f>
        <v>5.2563555192545082E-2</v>
      </c>
    </row>
    <row r="462" spans="1:89" x14ac:dyDescent="0.25">
      <c r="A462" s="131" t="s">
        <v>35</v>
      </c>
      <c r="B462" s="197">
        <v>0</v>
      </c>
      <c r="C462" s="181">
        <v>1558</v>
      </c>
      <c r="D462" s="182">
        <v>21</v>
      </c>
      <c r="E462" s="183">
        <v>991</v>
      </c>
      <c r="F462" s="180">
        <v>22</v>
      </c>
      <c r="G462" s="184">
        <v>1173</v>
      </c>
      <c r="H462" s="182">
        <v>272</v>
      </c>
      <c r="I462" s="183">
        <v>1755</v>
      </c>
      <c r="J462" s="180">
        <v>121</v>
      </c>
      <c r="K462" s="181">
        <v>44</v>
      </c>
      <c r="L462" s="182">
        <v>658</v>
      </c>
      <c r="M462" s="180">
        <v>270</v>
      </c>
      <c r="N462" s="185">
        <v>600</v>
      </c>
      <c r="O462" s="198">
        <v>512</v>
      </c>
      <c r="P462" s="180">
        <v>251</v>
      </c>
      <c r="Q462" s="181">
        <v>437</v>
      </c>
      <c r="R462" s="182">
        <v>242</v>
      </c>
      <c r="S462" s="183">
        <v>296</v>
      </c>
      <c r="T462" s="180">
        <v>76</v>
      </c>
      <c r="U462" s="184">
        <v>11</v>
      </c>
      <c r="V462" s="182">
        <v>600</v>
      </c>
      <c r="W462" s="199">
        <v>83</v>
      </c>
      <c r="X462" s="180">
        <v>193</v>
      </c>
      <c r="Y462" s="184">
        <v>31</v>
      </c>
      <c r="Z462" s="182">
        <v>112</v>
      </c>
      <c r="AA462" s="180">
        <v>192</v>
      </c>
      <c r="AB462" s="162">
        <v>3168</v>
      </c>
      <c r="AC462" s="165">
        <f t="shared" si="7760"/>
        <v>7353</v>
      </c>
      <c r="BI462" s="131" t="s">
        <v>35</v>
      </c>
      <c r="BJ462" s="123">
        <f>B462/B467</f>
        <v>0</v>
      </c>
      <c r="BK462" s="124">
        <f t="shared" ref="BK462" si="8252">C462/C467</f>
        <v>3.8434971383461615E-2</v>
      </c>
      <c r="BL462" s="125">
        <f t="shared" ref="BL462" si="8253">D462/D467</f>
        <v>8.6769688455499549E-4</v>
      </c>
      <c r="BM462" s="126">
        <f t="shared" ref="BM462" si="8254">E462/E467</f>
        <v>4.7170260364605643E-2</v>
      </c>
      <c r="BN462" s="123">
        <f t="shared" ref="BN462" si="8255">F462/F467</f>
        <v>8.0683610224813879E-4</v>
      </c>
      <c r="BO462" s="124">
        <f t="shared" ref="BO462" si="8256">G462/G467</f>
        <v>4.6299585553582004E-2</v>
      </c>
      <c r="BP462" s="125">
        <f t="shared" ref="BP462" si="8257">H462/H467</f>
        <v>5.5560094778985209E-3</v>
      </c>
      <c r="BQ462" s="126">
        <f t="shared" ref="BQ462" si="8258">I462/I467</f>
        <v>3.1771031336555691E-2</v>
      </c>
      <c r="BR462" s="123">
        <f t="shared" ref="BR462" si="8259">J462/J467</f>
        <v>1.4009494037281463E-2</v>
      </c>
      <c r="BS462" s="124">
        <f t="shared" ref="BS462" si="8260">K462/K467</f>
        <v>4.7639670853183193E-3</v>
      </c>
      <c r="BT462" s="125">
        <f t="shared" ref="BT462" si="8261">L462/L467</f>
        <v>2.3000559284116331E-2</v>
      </c>
      <c r="BU462" s="123">
        <f t="shared" ref="BU462" si="8262">M462/M467</f>
        <v>8.1061606821184098E-3</v>
      </c>
      <c r="BV462" s="127">
        <f t="shared" ref="BV462" si="8263">N462/N467</f>
        <v>1.2396438090122105E-2</v>
      </c>
      <c r="BW462" s="128">
        <f t="shared" ref="BW462" si="8264">O462/O467</f>
        <v>1.0311354573649656E-2</v>
      </c>
      <c r="BX462" s="123">
        <f t="shared" ref="BX462" si="8265">P462/P467</f>
        <v>8.829012627950333E-3</v>
      </c>
      <c r="BY462" s="124">
        <f t="shared" ref="BY462" si="8266">Q462/Q467</f>
        <v>1.6224845919655454E-2</v>
      </c>
      <c r="BZ462" s="125">
        <f t="shared" ref="BZ462" si="8267">R462/R467</f>
        <v>6.6388675518490071E-3</v>
      </c>
      <c r="CA462" s="126">
        <f t="shared" ref="CA462" si="8268">S462/S467</f>
        <v>8.5184758835040869E-3</v>
      </c>
      <c r="CB462" s="123">
        <f t="shared" ref="CB462" si="8269">T462/T467</f>
        <v>7.4030781219559709E-3</v>
      </c>
      <c r="CC462" s="124">
        <f t="shared" ref="CC462" si="8270">U462/U467</f>
        <v>1.0029175784099199E-3</v>
      </c>
      <c r="CD462" s="125">
        <f t="shared" ref="CD462" si="8271">V462/V467</f>
        <v>1.7378711078928313E-2</v>
      </c>
      <c r="CE462" s="126">
        <f t="shared" ref="CE462" si="8272">W462/W467</f>
        <v>1.8743930805537364E-3</v>
      </c>
      <c r="CF462" s="123">
        <f t="shared" ref="CF462" si="8273">X462/X467</f>
        <v>6.5403775119455086E-3</v>
      </c>
      <c r="CG462" s="124">
        <f t="shared" ref="CG462" si="8274">Y462/Y467</f>
        <v>1.7839673131150372E-3</v>
      </c>
      <c r="CH462" s="125">
        <f t="shared" ref="CH462" si="8275">Z462/Z467</f>
        <v>1.8304541814437708E-3</v>
      </c>
      <c r="CI462" s="123">
        <f t="shared" ref="CI462" si="8276">AA462/AA467</f>
        <v>3.0799339097515198E-3</v>
      </c>
      <c r="CJ462" s="129">
        <f t="shared" ref="CJ462" si="8277">AB462/AB467</f>
        <v>7.330652215162047E-3</v>
      </c>
      <c r="CK462" s="130">
        <f t="shared" ref="CK462" si="8278">AC462/AC467</f>
        <v>1.7061749937349754E-2</v>
      </c>
    </row>
    <row r="463" spans="1:89" x14ac:dyDescent="0.25">
      <c r="A463" s="139" t="s">
        <v>36</v>
      </c>
      <c r="B463" s="194"/>
      <c r="C463" s="188"/>
      <c r="D463" s="189"/>
      <c r="E463" s="190"/>
      <c r="F463" s="187"/>
      <c r="G463" s="191"/>
      <c r="H463" s="189"/>
      <c r="I463" s="190"/>
      <c r="J463" s="187"/>
      <c r="K463" s="191"/>
      <c r="L463" s="189"/>
      <c r="M463" s="187"/>
      <c r="N463" s="192"/>
      <c r="O463" s="195"/>
      <c r="P463" s="187"/>
      <c r="Q463" s="191"/>
      <c r="R463" s="189"/>
      <c r="S463" s="190"/>
      <c r="T463" s="187"/>
      <c r="U463" s="191"/>
      <c r="V463" s="189"/>
      <c r="W463" s="190"/>
      <c r="X463" s="187"/>
      <c r="Y463" s="191"/>
      <c r="Z463" s="189"/>
      <c r="AA463" s="187"/>
      <c r="AB463" s="162">
        <f t="shared" si="7729"/>
        <v>0</v>
      </c>
      <c r="AC463" s="165">
        <f t="shared" si="7760"/>
        <v>0</v>
      </c>
      <c r="BI463" s="139" t="s">
        <v>36</v>
      </c>
      <c r="BJ463" s="123">
        <f>B463/B467</f>
        <v>0</v>
      </c>
      <c r="BK463" s="124">
        <f t="shared" ref="BK463" si="8279">C463/C467</f>
        <v>0</v>
      </c>
      <c r="BL463" s="125">
        <f t="shared" ref="BL463" si="8280">D463/D467</f>
        <v>0</v>
      </c>
      <c r="BM463" s="126">
        <f t="shared" ref="BM463" si="8281">E463/E467</f>
        <v>0</v>
      </c>
      <c r="BN463" s="123">
        <f t="shared" ref="BN463" si="8282">F463/F467</f>
        <v>0</v>
      </c>
      <c r="BO463" s="124">
        <f t="shared" ref="BO463" si="8283">G463/G467</f>
        <v>0</v>
      </c>
      <c r="BP463" s="125">
        <f t="shared" ref="BP463" si="8284">H463/H467</f>
        <v>0</v>
      </c>
      <c r="BQ463" s="126">
        <f t="shared" ref="BQ463" si="8285">I463/I467</f>
        <v>0</v>
      </c>
      <c r="BR463" s="123">
        <f t="shared" ref="BR463" si="8286">J463/J467</f>
        <v>0</v>
      </c>
      <c r="BS463" s="124">
        <f t="shared" ref="BS463" si="8287">K463/K467</f>
        <v>0</v>
      </c>
      <c r="BT463" s="125">
        <f t="shared" ref="BT463" si="8288">L463/L467</f>
        <v>0</v>
      </c>
      <c r="BU463" s="123">
        <f t="shared" ref="BU463" si="8289">M463/M467</f>
        <v>0</v>
      </c>
      <c r="BV463" s="127">
        <f t="shared" ref="BV463" si="8290">N463/N467</f>
        <v>0</v>
      </c>
      <c r="BW463" s="128">
        <f t="shared" ref="BW463" si="8291">O463/O467</f>
        <v>0</v>
      </c>
      <c r="BX463" s="123">
        <f t="shared" ref="BX463" si="8292">P463/P467</f>
        <v>0</v>
      </c>
      <c r="BY463" s="124">
        <f t="shared" ref="BY463" si="8293">Q463/Q467</f>
        <v>0</v>
      </c>
      <c r="BZ463" s="125">
        <f t="shared" ref="BZ463" si="8294">R463/R467</f>
        <v>0</v>
      </c>
      <c r="CA463" s="126">
        <f t="shared" ref="CA463" si="8295">S463/S467</f>
        <v>0</v>
      </c>
      <c r="CB463" s="123">
        <f t="shared" ref="CB463" si="8296">T463/T467</f>
        <v>0</v>
      </c>
      <c r="CC463" s="124">
        <f t="shared" ref="CC463" si="8297">U463/U467</f>
        <v>0</v>
      </c>
      <c r="CD463" s="125">
        <f t="shared" ref="CD463" si="8298">V463/V467</f>
        <v>0</v>
      </c>
      <c r="CE463" s="126">
        <f t="shared" ref="CE463" si="8299">W463/W467</f>
        <v>0</v>
      </c>
      <c r="CF463" s="123">
        <f t="shared" ref="CF463" si="8300">X463/X467</f>
        <v>0</v>
      </c>
      <c r="CG463" s="124">
        <f t="shared" ref="CG463" si="8301">Y463/Y467</f>
        <v>0</v>
      </c>
      <c r="CH463" s="125">
        <f t="shared" ref="CH463" si="8302">Z463/Z467</f>
        <v>0</v>
      </c>
      <c r="CI463" s="123">
        <f t="shared" ref="CI463" si="8303">AA463/AA467</f>
        <v>0</v>
      </c>
      <c r="CJ463" s="129">
        <f t="shared" ref="CJ463" si="8304">AB463/AB467</f>
        <v>0</v>
      </c>
      <c r="CK463" s="130">
        <f t="shared" ref="CK463" si="8305">AC463/AC467</f>
        <v>0</v>
      </c>
    </row>
    <row r="464" spans="1:89" x14ac:dyDescent="0.25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62">
        <f t="shared" si="7729"/>
        <v>0</v>
      </c>
      <c r="AC464" s="165">
        <f t="shared" si="7760"/>
        <v>0</v>
      </c>
      <c r="BI464" s="131" t="s">
        <v>37</v>
      </c>
      <c r="BJ464" s="123">
        <f>B464/B467</f>
        <v>0</v>
      </c>
      <c r="BK464" s="124">
        <f t="shared" ref="BK464" si="8306">C464/C467</f>
        <v>0</v>
      </c>
      <c r="BL464" s="125">
        <f t="shared" ref="BL464" si="8307">D464/D467</f>
        <v>0</v>
      </c>
      <c r="BM464" s="126">
        <f t="shared" ref="BM464" si="8308">E464/E467</f>
        <v>0</v>
      </c>
      <c r="BN464" s="123">
        <f t="shared" ref="BN464" si="8309">F464/F467</f>
        <v>0</v>
      </c>
      <c r="BO464" s="124">
        <f t="shared" ref="BO464" si="8310">G464/G467</f>
        <v>0</v>
      </c>
      <c r="BP464" s="125">
        <f t="shared" ref="BP464" si="8311">H464/H467</f>
        <v>0</v>
      </c>
      <c r="BQ464" s="126">
        <f t="shared" ref="BQ464" si="8312">I464/I467</f>
        <v>0</v>
      </c>
      <c r="BR464" s="123">
        <f t="shared" ref="BR464" si="8313">J464/J467</f>
        <v>0</v>
      </c>
      <c r="BS464" s="124">
        <f t="shared" ref="BS464" si="8314">K464/K467</f>
        <v>0</v>
      </c>
      <c r="BT464" s="125">
        <f t="shared" ref="BT464" si="8315">L464/L467</f>
        <v>0</v>
      </c>
      <c r="BU464" s="123">
        <f t="shared" ref="BU464" si="8316">M464/M467</f>
        <v>0</v>
      </c>
      <c r="BV464" s="127">
        <f t="shared" ref="BV464" si="8317">N464/N467</f>
        <v>0</v>
      </c>
      <c r="BW464" s="128">
        <f t="shared" ref="BW464" si="8318">O464/O467</f>
        <v>0</v>
      </c>
      <c r="BX464" s="123">
        <f t="shared" ref="BX464" si="8319">P464/P467</f>
        <v>0</v>
      </c>
      <c r="BY464" s="124">
        <f t="shared" ref="BY464" si="8320">Q464/Q467</f>
        <v>0</v>
      </c>
      <c r="BZ464" s="125">
        <f t="shared" ref="BZ464" si="8321">R464/R467</f>
        <v>0</v>
      </c>
      <c r="CA464" s="126">
        <f t="shared" ref="CA464" si="8322">S464/S467</f>
        <v>0</v>
      </c>
      <c r="CB464" s="123">
        <f t="shared" ref="CB464" si="8323">T464/T467</f>
        <v>0</v>
      </c>
      <c r="CC464" s="124">
        <f t="shared" ref="CC464" si="8324">U464/U467</f>
        <v>0</v>
      </c>
      <c r="CD464" s="125">
        <f t="shared" ref="CD464" si="8325">V464/V467</f>
        <v>0</v>
      </c>
      <c r="CE464" s="126">
        <f t="shared" ref="CE464" si="8326">W464/W467</f>
        <v>0</v>
      </c>
      <c r="CF464" s="123">
        <f t="shared" ref="CF464" si="8327">X464/X467</f>
        <v>0</v>
      </c>
      <c r="CG464" s="124">
        <f t="shared" ref="CG464" si="8328">Y464/Y467</f>
        <v>0</v>
      </c>
      <c r="CH464" s="125">
        <f t="shared" ref="CH464" si="8329">Z464/Z467</f>
        <v>0</v>
      </c>
      <c r="CI464" s="123">
        <f t="shared" ref="CI464" si="8330">AA464/AA467</f>
        <v>0</v>
      </c>
      <c r="CJ464" s="129">
        <f t="shared" ref="CJ464" si="8331">AB464/AB467</f>
        <v>0</v>
      </c>
      <c r="CK464" s="130">
        <f t="shared" ref="CK464" si="8332">AC464/AC467</f>
        <v>0</v>
      </c>
    </row>
    <row r="465" spans="1:89" x14ac:dyDescent="0.25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62">
        <f t="shared" si="7729"/>
        <v>0</v>
      </c>
      <c r="AC465" s="165">
        <f t="shared" si="7760"/>
        <v>0</v>
      </c>
      <c r="BI465" s="139" t="s">
        <v>38</v>
      </c>
      <c r="BJ465" s="123">
        <f>B465/B467</f>
        <v>0</v>
      </c>
      <c r="BK465" s="124">
        <f t="shared" ref="BK465" si="8333">C465/C467</f>
        <v>0</v>
      </c>
      <c r="BL465" s="125">
        <f t="shared" ref="BL465" si="8334">D465/D467</f>
        <v>0</v>
      </c>
      <c r="BM465" s="126">
        <f t="shared" ref="BM465" si="8335">E465/E467</f>
        <v>0</v>
      </c>
      <c r="BN465" s="123">
        <f t="shared" ref="BN465" si="8336">F465/F467</f>
        <v>0</v>
      </c>
      <c r="BO465" s="124">
        <f t="shared" ref="BO465" si="8337">G465/G467</f>
        <v>0</v>
      </c>
      <c r="BP465" s="125">
        <f t="shared" ref="BP465" si="8338">H465/H467</f>
        <v>0</v>
      </c>
      <c r="BQ465" s="126">
        <f t="shared" ref="BQ465" si="8339">I465/I467</f>
        <v>0</v>
      </c>
      <c r="BR465" s="123">
        <f t="shared" ref="BR465" si="8340">J465/J467</f>
        <v>0</v>
      </c>
      <c r="BS465" s="124">
        <f t="shared" ref="BS465" si="8341">K465/K467</f>
        <v>0</v>
      </c>
      <c r="BT465" s="125">
        <f t="shared" ref="BT465" si="8342">L465/L467</f>
        <v>0</v>
      </c>
      <c r="BU465" s="123">
        <f t="shared" ref="BU465" si="8343">M465/M467</f>
        <v>0</v>
      </c>
      <c r="BV465" s="127">
        <f t="shared" ref="BV465" si="8344">N465/N467</f>
        <v>0</v>
      </c>
      <c r="BW465" s="128">
        <f t="shared" ref="BW465" si="8345">O465/O467</f>
        <v>0</v>
      </c>
      <c r="BX465" s="123">
        <f t="shared" ref="BX465" si="8346">P465/P467</f>
        <v>0</v>
      </c>
      <c r="BY465" s="124">
        <f t="shared" ref="BY465" si="8347">Q465/Q467</f>
        <v>0</v>
      </c>
      <c r="BZ465" s="125">
        <f t="shared" ref="BZ465" si="8348">R465/R467</f>
        <v>0</v>
      </c>
      <c r="CA465" s="126">
        <f t="shared" ref="CA465" si="8349">S465/S467</f>
        <v>0</v>
      </c>
      <c r="CB465" s="123">
        <f t="shared" ref="CB465" si="8350">T465/T467</f>
        <v>0</v>
      </c>
      <c r="CC465" s="124">
        <f t="shared" ref="CC465" si="8351">U465/U467</f>
        <v>0</v>
      </c>
      <c r="CD465" s="125">
        <f t="shared" ref="CD465" si="8352">V465/V467</f>
        <v>0</v>
      </c>
      <c r="CE465" s="126">
        <f t="shared" ref="CE465" si="8353">W465/W467</f>
        <v>0</v>
      </c>
      <c r="CF465" s="123">
        <f t="shared" ref="CF465" si="8354">X465/X467</f>
        <v>0</v>
      </c>
      <c r="CG465" s="124">
        <f t="shared" ref="CG465" si="8355">Y465/Y467</f>
        <v>0</v>
      </c>
      <c r="CH465" s="125">
        <f t="shared" ref="CH465" si="8356">Z465/Z467</f>
        <v>0</v>
      </c>
      <c r="CI465" s="123">
        <f t="shared" ref="CI465" si="8357">AA465/AA467</f>
        <v>0</v>
      </c>
      <c r="CJ465" s="129">
        <f t="shared" ref="CJ465" si="8358">AB465/AB467</f>
        <v>0</v>
      </c>
      <c r="CK465" s="130">
        <f t="shared" ref="CK465" si="8359">AC465/AC467</f>
        <v>0</v>
      </c>
    </row>
    <row r="466" spans="1:89" ht="13.8" thickBot="1" x14ac:dyDescent="0.3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62">
        <f t="shared" si="7729"/>
        <v>0</v>
      </c>
      <c r="AC466" s="165">
        <f t="shared" si="7760"/>
        <v>0</v>
      </c>
      <c r="BI466" s="131" t="s">
        <v>39</v>
      </c>
      <c r="BJ466" s="123">
        <f>B466/B467</f>
        <v>0</v>
      </c>
      <c r="BK466" s="124">
        <f t="shared" ref="BK466" si="8360">C466/C467</f>
        <v>0</v>
      </c>
      <c r="BL466" s="125">
        <f t="shared" ref="BL466" si="8361">D466/D467</f>
        <v>0</v>
      </c>
      <c r="BM466" s="126">
        <f t="shared" ref="BM466" si="8362">E466/E467</f>
        <v>0</v>
      </c>
      <c r="BN466" s="123">
        <f t="shared" ref="BN466" si="8363">F466/F467</f>
        <v>0</v>
      </c>
      <c r="BO466" s="124">
        <f t="shared" ref="BO466" si="8364">G466/G467</f>
        <v>0</v>
      </c>
      <c r="BP466" s="125">
        <f t="shared" ref="BP466" si="8365">H466/H467</f>
        <v>0</v>
      </c>
      <c r="BQ466" s="126">
        <f t="shared" ref="BQ466" si="8366">I466/I467</f>
        <v>0</v>
      </c>
      <c r="BR466" s="123">
        <f t="shared" ref="BR466" si="8367">J466/J467</f>
        <v>0</v>
      </c>
      <c r="BS466" s="124">
        <f t="shared" ref="BS466" si="8368">K466/K467</f>
        <v>0</v>
      </c>
      <c r="BT466" s="125">
        <f t="shared" ref="BT466" si="8369">L466/L467</f>
        <v>0</v>
      </c>
      <c r="BU466" s="123">
        <f t="shared" ref="BU466" si="8370">M466/M467</f>
        <v>0</v>
      </c>
      <c r="BV466" s="127">
        <f t="shared" ref="BV466" si="8371">N466/N467</f>
        <v>0</v>
      </c>
      <c r="BW466" s="128">
        <f t="shared" ref="BW466" si="8372">O466/O467</f>
        <v>0</v>
      </c>
      <c r="BX466" s="123">
        <f t="shared" ref="BX466" si="8373">P466/P467</f>
        <v>0</v>
      </c>
      <c r="BY466" s="124">
        <f t="shared" ref="BY466" si="8374">Q466/Q467</f>
        <v>0</v>
      </c>
      <c r="BZ466" s="125">
        <f t="shared" ref="BZ466" si="8375">R466/R467</f>
        <v>0</v>
      </c>
      <c r="CA466" s="126">
        <f t="shared" ref="CA466" si="8376">S466/S467</f>
        <v>0</v>
      </c>
      <c r="CB466" s="123">
        <f t="shared" ref="CB466" si="8377">T466/T467</f>
        <v>0</v>
      </c>
      <c r="CC466" s="124">
        <f t="shared" ref="CC466" si="8378">U466/U467</f>
        <v>0</v>
      </c>
      <c r="CD466" s="125">
        <f t="shared" ref="CD466" si="8379">V466/V467</f>
        <v>0</v>
      </c>
      <c r="CE466" s="126">
        <f t="shared" ref="CE466" si="8380">W466/W467</f>
        <v>0</v>
      </c>
      <c r="CF466" s="123">
        <f t="shared" ref="CF466" si="8381">X466/X467</f>
        <v>0</v>
      </c>
      <c r="CG466" s="124">
        <f t="shared" ref="CG466" si="8382">Y466/Y467</f>
        <v>0</v>
      </c>
      <c r="CH466" s="125">
        <f t="shared" ref="CH466" si="8383">Z466/Z467</f>
        <v>0</v>
      </c>
      <c r="CI466" s="123">
        <f t="shared" ref="CI466" si="8384">AA466/AA467</f>
        <v>0</v>
      </c>
      <c r="CJ466" s="129">
        <f t="shared" ref="CJ466" si="8385">AB466/AB467</f>
        <v>0</v>
      </c>
      <c r="CK466" s="130">
        <f t="shared" ref="CK466" si="8386">AC466/AC467</f>
        <v>0</v>
      </c>
    </row>
    <row r="467" spans="1:89" ht="14.4" thickTop="1" thickBot="1" x14ac:dyDescent="0.3">
      <c r="A467" s="251" t="s">
        <v>13</v>
      </c>
      <c r="B467" s="14">
        <f t="shared" ref="B467" si="8387">SUM(B444:B466)</f>
        <v>45719</v>
      </c>
      <c r="C467" s="1">
        <f t="shared" ref="C467" si="8388">SUM(C444:C466)</f>
        <v>40536</v>
      </c>
      <c r="D467" s="14">
        <f t="shared" ref="D467" si="8389">SUM(D444:D466)</f>
        <v>24202</v>
      </c>
      <c r="E467" s="1">
        <f t="shared" ref="E467" si="8390">SUM(E444:E466)</f>
        <v>21009</v>
      </c>
      <c r="F467" s="14">
        <f t="shared" ref="F467" si="8391">SUM(F444:F466)</f>
        <v>27267</v>
      </c>
      <c r="G467" s="1">
        <f t="shared" ref="G467" si="8392">SUM(G444:G466)</f>
        <v>25335</v>
      </c>
      <c r="H467" s="14">
        <f t="shared" ref="H467" si="8393">SUM(H444:H466)</f>
        <v>48956</v>
      </c>
      <c r="I467" s="1">
        <f t="shared" ref="I467" si="8394">SUM(I444:I466)</f>
        <v>55239</v>
      </c>
      <c r="J467" s="14">
        <f t="shared" ref="J467" si="8395">SUM(J444:J466)</f>
        <v>8637</v>
      </c>
      <c r="K467" s="1">
        <f t="shared" ref="K467" si="8396">SUM(K444:K466)</f>
        <v>9236</v>
      </c>
      <c r="L467" s="14">
        <f t="shared" ref="L467" si="8397">SUM(L444:L466)</f>
        <v>28608</v>
      </c>
      <c r="M467" s="1">
        <f t="shared" ref="M467" si="8398">SUM(M444:M466)</f>
        <v>33308</v>
      </c>
      <c r="N467" s="14">
        <f t="shared" ref="N467" si="8399">SUM(N444:N466)</f>
        <v>48401</v>
      </c>
      <c r="O467" s="1">
        <f t="shared" ref="O467" si="8400">SUM(O444:O466)</f>
        <v>49654</v>
      </c>
      <c r="P467" s="14">
        <f t="shared" ref="P467" si="8401">SUM(P444:P466)</f>
        <v>28429</v>
      </c>
      <c r="Q467" s="1">
        <f t="shared" ref="Q467" si="8402">SUM(Q444:Q466)</f>
        <v>26934</v>
      </c>
      <c r="R467" s="14">
        <f t="shared" ref="R467" si="8403">SUM(R444:R466)</f>
        <v>36452</v>
      </c>
      <c r="S467" s="1">
        <f t="shared" ref="S467" si="8404">SUM(S444:S466)</f>
        <v>34748</v>
      </c>
      <c r="T467" s="14">
        <f t="shared" ref="T467" si="8405">SUM(T444:T466)</f>
        <v>10266</v>
      </c>
      <c r="U467" s="1">
        <f t="shared" ref="U467" si="8406">SUM(U444:U466)</f>
        <v>10968</v>
      </c>
      <c r="V467" s="14">
        <f t="shared" ref="V467" si="8407">SUM(V444:V466)</f>
        <v>34525</v>
      </c>
      <c r="W467" s="1">
        <f t="shared" ref="W467" si="8408">SUM(W444:W466)</f>
        <v>44281</v>
      </c>
      <c r="X467" s="14">
        <f t="shared" ref="X467" si="8409">SUM(X444:X466)</f>
        <v>29509</v>
      </c>
      <c r="Y467" s="1">
        <f t="shared" ref="Y467" si="8410">SUM(Y444:Y466)</f>
        <v>17377</v>
      </c>
      <c r="Z467" s="14">
        <f t="shared" ref="Z467" si="8411">SUM(Z444:Z466)</f>
        <v>61187</v>
      </c>
      <c r="AA467" s="1">
        <f t="shared" ref="AA467" si="8412">SUM(AA444:AA466)</f>
        <v>62339</v>
      </c>
      <c r="AB467" s="166">
        <f t="shared" ref="AB467:AC467" si="8413">SUM(AB443:AB466)</f>
        <v>432158</v>
      </c>
      <c r="AC467" s="167">
        <f t="shared" si="8413"/>
        <v>430964</v>
      </c>
      <c r="BI467" s="251" t="s">
        <v>13</v>
      </c>
      <c r="BJ467" s="147">
        <f>SUM(BJ443:BJ466)</f>
        <v>1</v>
      </c>
      <c r="BK467" s="148">
        <f t="shared" ref="BK467:CK467" si="8414">SUM(BK443:BK466)</f>
        <v>1.0000000000000002</v>
      </c>
      <c r="BL467" s="147">
        <f t="shared" si="8414"/>
        <v>0.99999999999999989</v>
      </c>
      <c r="BM467" s="148">
        <f t="shared" si="8414"/>
        <v>1</v>
      </c>
      <c r="BN467" s="147">
        <f t="shared" si="8414"/>
        <v>1</v>
      </c>
      <c r="BO467" s="148">
        <f t="shared" si="8414"/>
        <v>1</v>
      </c>
      <c r="BP467" s="147">
        <f t="shared" si="8414"/>
        <v>0.99999999999999989</v>
      </c>
      <c r="BQ467" s="148">
        <f t="shared" si="8414"/>
        <v>1</v>
      </c>
      <c r="BR467" s="147">
        <f t="shared" si="8414"/>
        <v>0.99999999999999989</v>
      </c>
      <c r="BS467" s="148">
        <f t="shared" si="8414"/>
        <v>1</v>
      </c>
      <c r="BT467" s="147">
        <f t="shared" si="8414"/>
        <v>1</v>
      </c>
      <c r="BU467" s="148">
        <f t="shared" si="8414"/>
        <v>1</v>
      </c>
      <c r="BV467" s="147">
        <f t="shared" si="8414"/>
        <v>1</v>
      </c>
      <c r="BW467" s="148">
        <f t="shared" si="8414"/>
        <v>0.99999999999999989</v>
      </c>
      <c r="BX467" s="147">
        <f t="shared" si="8414"/>
        <v>1</v>
      </c>
      <c r="BY467" s="148">
        <f t="shared" si="8414"/>
        <v>1</v>
      </c>
      <c r="BZ467" s="147">
        <f t="shared" si="8414"/>
        <v>1</v>
      </c>
      <c r="CA467" s="148">
        <f t="shared" si="8414"/>
        <v>0.99999999999999989</v>
      </c>
      <c r="CB467" s="147">
        <f t="shared" si="8414"/>
        <v>0.99999999999999989</v>
      </c>
      <c r="CC467" s="148">
        <f t="shared" si="8414"/>
        <v>0.99999999999999978</v>
      </c>
      <c r="CD467" s="147">
        <f t="shared" si="8414"/>
        <v>0.99999999999999978</v>
      </c>
      <c r="CE467" s="148">
        <f t="shared" si="8414"/>
        <v>1.0000000000000002</v>
      </c>
      <c r="CF467" s="147">
        <f t="shared" si="8414"/>
        <v>1</v>
      </c>
      <c r="CG467" s="148">
        <f t="shared" si="8414"/>
        <v>1</v>
      </c>
      <c r="CH467" s="147">
        <f t="shared" si="8414"/>
        <v>1</v>
      </c>
      <c r="CI467" s="148">
        <f t="shared" si="8414"/>
        <v>0.99999999999999967</v>
      </c>
      <c r="CJ467" s="147">
        <f t="shared" si="8414"/>
        <v>1</v>
      </c>
      <c r="CK467" s="148">
        <f t="shared" si="8414"/>
        <v>1</v>
      </c>
    </row>
    <row r="468" spans="1:89" ht="13.8" thickTop="1" x14ac:dyDescent="0.25">
      <c r="A468" s="178"/>
    </row>
    <row r="470" spans="1:89" x14ac:dyDescent="0.25">
      <c r="A470" s="299">
        <f>+A439+1</f>
        <v>45276</v>
      </c>
      <c r="B470" s="299"/>
      <c r="C470" s="299"/>
      <c r="D470" s="299"/>
      <c r="BI470" s="298">
        <f>+BI439+1</f>
        <v>45276</v>
      </c>
      <c r="BJ470" s="298"/>
      <c r="BK470" s="298"/>
      <c r="BL470" s="298"/>
    </row>
    <row r="471" spans="1:89" ht="13.8" thickBot="1" x14ac:dyDescent="0.3">
      <c r="AE471" t="s">
        <v>84</v>
      </c>
    </row>
    <row r="472" spans="1:89" ht="14.4" thickTop="1" thickBot="1" x14ac:dyDescent="0.3">
      <c r="A472" s="290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0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0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35">
      <c r="A473" s="291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68" t="s">
        <v>14</v>
      </c>
      <c r="AC473" s="169" t="s">
        <v>15</v>
      </c>
      <c r="AE473" s="291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68" t="s">
        <v>14</v>
      </c>
      <c r="BG473" s="169" t="s">
        <v>15</v>
      </c>
      <c r="BI473" s="291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8" thickTop="1" x14ac:dyDescent="0.25">
      <c r="A474" s="119" t="s">
        <v>16</v>
      </c>
      <c r="B474" s="120"/>
      <c r="C474" s="177"/>
      <c r="D474" s="121"/>
      <c r="E474" s="172"/>
      <c r="F474" s="120"/>
      <c r="G474" s="122"/>
      <c r="H474" s="121"/>
      <c r="I474" s="172"/>
      <c r="J474" s="120"/>
      <c r="K474" s="122"/>
      <c r="L474" s="121"/>
      <c r="M474" s="120"/>
      <c r="N474" s="171"/>
      <c r="O474" s="173"/>
      <c r="P474" s="120"/>
      <c r="Q474" s="122"/>
      <c r="R474" s="121"/>
      <c r="S474" s="172"/>
      <c r="T474" s="120"/>
      <c r="U474" s="122"/>
      <c r="V474" s="121"/>
      <c r="W474" s="172"/>
      <c r="X474" s="120"/>
      <c r="Y474" s="122"/>
      <c r="Z474" s="21"/>
      <c r="AA474" s="176"/>
      <c r="AB474" s="162">
        <f t="shared" ref="AB474:AB497" si="8415">B474+D474+F474+H474+J474+L474+N474+P474+R474+T474+V474+X474+Z474</f>
        <v>0</v>
      </c>
      <c r="AC474" s="163">
        <f>C474+E474+G474+I474+K474+M474+O474+Q474+S474+U474+W474+Y474+AA474</f>
        <v>0</v>
      </c>
      <c r="AD474" s="216"/>
      <c r="AE474" s="254" t="str">
        <f>$AE$9</f>
        <v>07:00 - 07:59</v>
      </c>
      <c r="AF474" s="120">
        <f t="shared" ref="AF474:AO475" si="8416">SUMIF($A$9:$A$32,$AE474,B$474:B$497)</f>
        <v>2027</v>
      </c>
      <c r="AG474" s="177">
        <f t="shared" si="8416"/>
        <v>1621</v>
      </c>
      <c r="AH474" s="121">
        <f t="shared" si="8416"/>
        <v>1260</v>
      </c>
      <c r="AI474" s="172">
        <f t="shared" si="8416"/>
        <v>1078</v>
      </c>
      <c r="AJ474" s="120">
        <f t="shared" si="8416"/>
        <v>1846</v>
      </c>
      <c r="AK474" s="122">
        <f t="shared" si="8416"/>
        <v>1271</v>
      </c>
      <c r="AL474" s="121">
        <f t="shared" si="8416"/>
        <v>2348</v>
      </c>
      <c r="AM474" s="172">
        <f t="shared" si="8416"/>
        <v>2571</v>
      </c>
      <c r="AN474" s="120">
        <f t="shared" si="8416"/>
        <v>158</v>
      </c>
      <c r="AO474" s="122">
        <f t="shared" si="8416"/>
        <v>580</v>
      </c>
      <c r="AP474" s="121">
        <f t="shared" ref="AP474:AY475" si="8417">SUMIF($A$9:$A$32,$AE474,L$474:L$497)</f>
        <v>893</v>
      </c>
      <c r="AQ474" s="120">
        <f t="shared" si="8417"/>
        <v>1732</v>
      </c>
      <c r="AR474" s="171">
        <f t="shared" si="8417"/>
        <v>2613</v>
      </c>
      <c r="AS474" s="173">
        <f t="shared" si="8417"/>
        <v>2484</v>
      </c>
      <c r="AT474" s="120">
        <f t="shared" si="8417"/>
        <v>1456</v>
      </c>
      <c r="AU474" s="122">
        <f t="shared" si="8417"/>
        <v>1227</v>
      </c>
      <c r="AV474" s="121">
        <f t="shared" si="8417"/>
        <v>2242</v>
      </c>
      <c r="AW474" s="172">
        <f t="shared" si="8417"/>
        <v>1612</v>
      </c>
      <c r="AX474" s="120">
        <f t="shared" si="8417"/>
        <v>347</v>
      </c>
      <c r="AY474" s="122">
        <f t="shared" si="8417"/>
        <v>613</v>
      </c>
      <c r="AZ474" s="121">
        <f t="shared" ref="AZ474:BE475" si="8418">SUMIF($A$9:$A$32,$AE474,V$474:V$497)</f>
        <v>1245</v>
      </c>
      <c r="BA474" s="172">
        <f t="shared" si="8418"/>
        <v>1956</v>
      </c>
      <c r="BB474" s="120">
        <f t="shared" si="8418"/>
        <v>1367</v>
      </c>
      <c r="BC474" s="122">
        <f t="shared" si="8418"/>
        <v>1047</v>
      </c>
      <c r="BD474" s="21">
        <f t="shared" si="8418"/>
        <v>2954</v>
      </c>
      <c r="BE474" s="176">
        <f t="shared" si="8418"/>
        <v>3098</v>
      </c>
      <c r="BF474" s="162">
        <f>AF474+AH474+AJ474+AL474+AN474+AP474+AR474+AT474+AV474+AX474+AZ474+BB474+BD474</f>
        <v>20756</v>
      </c>
      <c r="BG474" s="163">
        <f>AG474+AI474+AK474+AM474+AO474+AQ474+AS474+AU474+AW474+AY474+BA474+BC474+BE474</f>
        <v>20890</v>
      </c>
      <c r="BH474" s="216"/>
      <c r="BI474" s="119" t="s">
        <v>16</v>
      </c>
      <c r="BJ474" s="123">
        <f>B474/B498</f>
        <v>0</v>
      </c>
      <c r="BK474" s="124">
        <f t="shared" ref="BK474" si="8419">C474/C498</f>
        <v>0</v>
      </c>
      <c r="BL474" s="125">
        <f t="shared" ref="BL474" si="8420">D474/D498</f>
        <v>0</v>
      </c>
      <c r="BM474" s="126">
        <f t="shared" ref="BM474" si="8421">E474/E498</f>
        <v>0</v>
      </c>
      <c r="BN474" s="123">
        <f t="shared" ref="BN474" si="8422">F474/F498</f>
        <v>0</v>
      </c>
      <c r="BO474" s="124">
        <f t="shared" ref="BO474" si="8423">G474/G498</f>
        <v>0</v>
      </c>
      <c r="BP474" s="125">
        <f t="shared" ref="BP474" si="8424">H474/H498</f>
        <v>0</v>
      </c>
      <c r="BQ474" s="126">
        <f t="shared" ref="BQ474" si="8425">I474/I498</f>
        <v>0</v>
      </c>
      <c r="BR474" s="123">
        <f t="shared" ref="BR474" si="8426">J474/J498</f>
        <v>0</v>
      </c>
      <c r="BS474" s="124">
        <f t="shared" ref="BS474" si="8427">K474/K498</f>
        <v>0</v>
      </c>
      <c r="BT474" s="125">
        <f t="shared" ref="BT474" si="8428">L474/L498</f>
        <v>0</v>
      </c>
      <c r="BU474" s="123">
        <f t="shared" ref="BU474" si="8429">M474/M498</f>
        <v>0</v>
      </c>
      <c r="BV474" s="127">
        <f t="shared" ref="BV474" si="8430">N474/N498</f>
        <v>0</v>
      </c>
      <c r="BW474" s="128">
        <f t="shared" ref="BW474" si="8431">O474/O498</f>
        <v>0</v>
      </c>
      <c r="BX474" s="123">
        <f t="shared" ref="BX474" si="8432">P474/P498</f>
        <v>0</v>
      </c>
      <c r="BY474" s="124">
        <f t="shared" ref="BY474" si="8433">Q474/Q498</f>
        <v>0</v>
      </c>
      <c r="BZ474" s="125">
        <f t="shared" ref="BZ474" si="8434">R474/R498</f>
        <v>0</v>
      </c>
      <c r="CA474" s="126">
        <f t="shared" ref="CA474" si="8435">S474/S498</f>
        <v>0</v>
      </c>
      <c r="CB474" s="123">
        <f t="shared" ref="CB474" si="8436">T474/T498</f>
        <v>0</v>
      </c>
      <c r="CC474" s="124">
        <f t="shared" ref="CC474" si="8437">U474/U498</f>
        <v>0</v>
      </c>
      <c r="CD474" s="125">
        <f t="shared" ref="CD474" si="8438">V474/V498</f>
        <v>0</v>
      </c>
      <c r="CE474" s="126">
        <f t="shared" ref="CE474" si="8439">W474/W498</f>
        <v>0</v>
      </c>
      <c r="CF474" s="123">
        <f t="shared" ref="CF474" si="8440">X474/X498</f>
        <v>0</v>
      </c>
      <c r="CG474" s="124">
        <f t="shared" ref="CG474" si="8441">Y474/Y498</f>
        <v>0</v>
      </c>
      <c r="CH474" s="125">
        <f t="shared" ref="CH474" si="8442">Z474/Z498</f>
        <v>0</v>
      </c>
      <c r="CI474" s="123">
        <f t="shared" ref="CI474" si="8443">AA474/AA498</f>
        <v>0</v>
      </c>
      <c r="CJ474" s="129">
        <f t="shared" ref="CJ474" si="8444">AB474/AB498</f>
        <v>0</v>
      </c>
      <c r="CK474" s="130">
        <f t="shared" ref="CK474" si="8445">AC474/AC498</f>
        <v>0</v>
      </c>
    </row>
    <row r="475" spans="1:89" x14ac:dyDescent="0.25">
      <c r="A475" s="131" t="s">
        <v>17</v>
      </c>
      <c r="B475" s="180">
        <v>309</v>
      </c>
      <c r="C475" s="181">
        <v>1</v>
      </c>
      <c r="D475" s="182">
        <v>295</v>
      </c>
      <c r="E475" s="183">
        <v>2</v>
      </c>
      <c r="F475" s="180">
        <v>381</v>
      </c>
      <c r="G475" s="184">
        <v>6</v>
      </c>
      <c r="H475" s="182">
        <v>417</v>
      </c>
      <c r="I475" s="183">
        <v>21</v>
      </c>
      <c r="J475" s="180">
        <v>12</v>
      </c>
      <c r="K475" s="184">
        <v>15</v>
      </c>
      <c r="L475" s="182">
        <v>34</v>
      </c>
      <c r="M475" s="180">
        <v>62</v>
      </c>
      <c r="N475" s="185">
        <v>215</v>
      </c>
      <c r="O475" s="186">
        <v>122</v>
      </c>
      <c r="P475" s="180">
        <v>85</v>
      </c>
      <c r="Q475" s="184">
        <v>45</v>
      </c>
      <c r="R475" s="182">
        <v>46</v>
      </c>
      <c r="S475" s="183">
        <v>78</v>
      </c>
      <c r="T475" s="180">
        <v>0</v>
      </c>
      <c r="U475" s="184">
        <v>31</v>
      </c>
      <c r="V475" s="182">
        <v>19</v>
      </c>
      <c r="W475" s="183">
        <v>42</v>
      </c>
      <c r="X475" s="180">
        <v>2</v>
      </c>
      <c r="Y475" s="184">
        <v>0</v>
      </c>
      <c r="Z475" s="182">
        <v>0</v>
      </c>
      <c r="AA475" s="180">
        <v>0</v>
      </c>
      <c r="AB475" s="162">
        <f t="shared" si="8415"/>
        <v>1815</v>
      </c>
      <c r="AC475" s="165">
        <f t="shared" ref="AC475:AC497" si="8446">SUM(C475,E475,G475,I475,K475,M475,O475,Q475,S475,U475,W475,Y475,AA475)</f>
        <v>425</v>
      </c>
      <c r="AE475" s="256" t="str">
        <f>$AE$10</f>
        <v>08:00 - 08:59</v>
      </c>
      <c r="AF475" s="120">
        <f t="shared" si="8416"/>
        <v>2135</v>
      </c>
      <c r="AG475" s="181">
        <f t="shared" si="8416"/>
        <v>1679</v>
      </c>
      <c r="AH475" s="182">
        <f t="shared" si="8416"/>
        <v>1213</v>
      </c>
      <c r="AI475" s="183">
        <f t="shared" si="8416"/>
        <v>958</v>
      </c>
      <c r="AJ475" s="180">
        <f t="shared" si="8416"/>
        <v>1409</v>
      </c>
      <c r="AK475" s="184">
        <f t="shared" si="8416"/>
        <v>1038</v>
      </c>
      <c r="AL475" s="182">
        <f t="shared" si="8416"/>
        <v>2629</v>
      </c>
      <c r="AM475" s="183">
        <f t="shared" si="8416"/>
        <v>2425</v>
      </c>
      <c r="AN475" s="180">
        <f t="shared" si="8416"/>
        <v>196</v>
      </c>
      <c r="AO475" s="184">
        <f t="shared" si="8416"/>
        <v>618</v>
      </c>
      <c r="AP475" s="182">
        <f t="shared" si="8417"/>
        <v>789</v>
      </c>
      <c r="AQ475" s="180">
        <f t="shared" si="8417"/>
        <v>1640</v>
      </c>
      <c r="AR475" s="185">
        <f t="shared" si="8417"/>
        <v>2314</v>
      </c>
      <c r="AS475" s="186">
        <f t="shared" si="8417"/>
        <v>2557</v>
      </c>
      <c r="AT475" s="180">
        <f t="shared" si="8417"/>
        <v>1438</v>
      </c>
      <c r="AU475" s="184">
        <f t="shared" si="8417"/>
        <v>1145</v>
      </c>
      <c r="AV475" s="182">
        <f t="shared" si="8417"/>
        <v>2261</v>
      </c>
      <c r="AW475" s="183">
        <f t="shared" si="8417"/>
        <v>1474</v>
      </c>
      <c r="AX475" s="180">
        <f t="shared" si="8417"/>
        <v>245</v>
      </c>
      <c r="AY475" s="184">
        <f t="shared" si="8417"/>
        <v>536</v>
      </c>
      <c r="AZ475" s="182">
        <f t="shared" si="8418"/>
        <v>1090</v>
      </c>
      <c r="BA475" s="183">
        <f t="shared" si="8418"/>
        <v>2116</v>
      </c>
      <c r="BB475" s="180">
        <f t="shared" si="8418"/>
        <v>1173</v>
      </c>
      <c r="BC475" s="184">
        <f t="shared" si="8418"/>
        <v>855</v>
      </c>
      <c r="BD475" s="182">
        <f t="shared" si="8418"/>
        <v>3087</v>
      </c>
      <c r="BE475" s="180">
        <f t="shared" si="8418"/>
        <v>2742</v>
      </c>
      <c r="BF475" s="164">
        <f>SUM(AF475,AH475,AJ475,AL475,AN475,AP475,AR475,AT475,AV475,AX475,AZ475,BB475,BD475)</f>
        <v>19979</v>
      </c>
      <c r="BG475" s="165">
        <f>SUM(AG475,AI475,AK475,AM475,AO475,AQ475,AS475,AU475,AW475,AY475,BA475,BC475,BE475)</f>
        <v>19783</v>
      </c>
      <c r="BI475" s="131" t="s">
        <v>17</v>
      </c>
      <c r="BJ475" s="123">
        <f>B475/B498</f>
        <v>8.597423555271138E-3</v>
      </c>
      <c r="BK475" s="124">
        <f t="shared" ref="BK475" si="8447">C475/C498</f>
        <v>2.6276374911317236E-5</v>
      </c>
      <c r="BL475" s="125">
        <f t="shared" ref="BL475" si="8448">D475/D498</f>
        <v>1.6142270861833105E-2</v>
      </c>
      <c r="BM475" s="126">
        <f t="shared" ref="BM475" si="8449">E475/E498</f>
        <v>1.2257155114297973E-4</v>
      </c>
      <c r="BN475" s="123">
        <f t="shared" ref="BN475" si="8450">F475/F498</f>
        <v>1.800482018808185E-2</v>
      </c>
      <c r="BO475" s="124">
        <f t="shared" ref="BO475" si="8451">G475/G498</f>
        <v>2.4341758286340216E-4</v>
      </c>
      <c r="BP475" s="125">
        <f t="shared" ref="BP475" si="8452">H475/H498</f>
        <v>9.3255210662849981E-3</v>
      </c>
      <c r="BQ475" s="126">
        <f t="shared" ref="BQ475" si="8453">I475/I498</f>
        <v>3.8142288900593931E-4</v>
      </c>
      <c r="BR475" s="123">
        <f t="shared" ref="BR475" si="8454">J475/J498</f>
        <v>1.6696813691387227E-3</v>
      </c>
      <c r="BS475" s="124">
        <f t="shared" ref="BS475" si="8455">K475/K498</f>
        <v>2.0449897750511249E-3</v>
      </c>
      <c r="BT475" s="125">
        <f t="shared" ref="BT475" si="8456">L475/L498</f>
        <v>1.6058187314032023E-3</v>
      </c>
      <c r="BU475" s="123">
        <f t="shared" ref="BU475" si="8457">M475/M498</f>
        <v>2.7112121742172467E-3</v>
      </c>
      <c r="BV475" s="127">
        <f t="shared" ref="BV475" si="8458">N475/N498</f>
        <v>4.7650709219858155E-3</v>
      </c>
      <c r="BW475" s="128">
        <f t="shared" ref="BW475" si="8459">O475/O498</f>
        <v>2.8607606809548376E-3</v>
      </c>
      <c r="BX475" s="123">
        <f t="shared" ref="BX475" si="8460">P475/P498</f>
        <v>3.3203124999999999E-3</v>
      </c>
      <c r="BY475" s="124">
        <f t="shared" ref="BY475" si="8461">Q475/Q498</f>
        <v>2.3105360443622922E-3</v>
      </c>
      <c r="BZ475" s="125">
        <f t="shared" ref="BZ475" si="8462">R475/R498</f>
        <v>1.274626617528887E-3</v>
      </c>
      <c r="CA475" s="126">
        <f t="shared" ref="CA475" si="8463">S475/S498</f>
        <v>2.6075619295958278E-3</v>
      </c>
      <c r="CB475" s="123">
        <f t="shared" ref="CB475" si="8464">T475/T498</f>
        <v>0</v>
      </c>
      <c r="CC475" s="124">
        <f t="shared" ref="CC475" si="8465">U475/U498</f>
        <v>5.1546391752577319E-3</v>
      </c>
      <c r="CD475" s="125">
        <f t="shared" ref="CD475" si="8466">V475/V498</f>
        <v>6.7111723358411922E-4</v>
      </c>
      <c r="CE475" s="126">
        <f t="shared" ref="CE475" si="8467">W475/W498</f>
        <v>1.1759764804703905E-3</v>
      </c>
      <c r="CF475" s="123">
        <f t="shared" ref="CF475" si="8468">X475/X498</f>
        <v>8.2850041425020716E-5</v>
      </c>
      <c r="CG475" s="124">
        <f t="shared" ref="CG475" si="8469">Y475/Y498</f>
        <v>0</v>
      </c>
      <c r="CH475" s="125">
        <f t="shared" ref="CH475" si="8470">Z475/Z498</f>
        <v>0</v>
      </c>
      <c r="CI475" s="123">
        <f t="shared" ref="CI475" si="8471">AA475/AA498</f>
        <v>0</v>
      </c>
      <c r="CJ475" s="129">
        <f t="shared" ref="CJ475" si="8472">AB475/AB498</f>
        <v>4.9080584099513254E-3</v>
      </c>
      <c r="CK475" s="130">
        <f t="shared" ref="CK475" si="8473">AC475/AC498</f>
        <v>1.1533524563693549E-3</v>
      </c>
    </row>
    <row r="476" spans="1:89" ht="13.8" thickBot="1" x14ac:dyDescent="0.3">
      <c r="A476" s="139" t="s">
        <v>18</v>
      </c>
      <c r="B476" s="187">
        <v>1214</v>
      </c>
      <c r="C476" s="188">
        <v>486</v>
      </c>
      <c r="D476" s="189">
        <v>985</v>
      </c>
      <c r="E476" s="190">
        <v>301</v>
      </c>
      <c r="F476" s="187">
        <v>1308</v>
      </c>
      <c r="G476" s="191">
        <v>460</v>
      </c>
      <c r="H476" s="189">
        <v>1707</v>
      </c>
      <c r="I476" s="190">
        <v>921</v>
      </c>
      <c r="J476" s="187">
        <v>78</v>
      </c>
      <c r="K476" s="191">
        <v>237</v>
      </c>
      <c r="L476" s="189">
        <v>423</v>
      </c>
      <c r="M476" s="187">
        <v>750</v>
      </c>
      <c r="N476" s="192">
        <v>1506</v>
      </c>
      <c r="O476" s="193">
        <v>1432</v>
      </c>
      <c r="P476" s="187">
        <v>860</v>
      </c>
      <c r="Q476" s="191">
        <v>728</v>
      </c>
      <c r="R476" s="189">
        <v>1288</v>
      </c>
      <c r="S476" s="190">
        <v>801</v>
      </c>
      <c r="T476" s="187">
        <v>142</v>
      </c>
      <c r="U476" s="191">
        <v>399</v>
      </c>
      <c r="V476" s="189">
        <v>565</v>
      </c>
      <c r="W476" s="190">
        <v>894</v>
      </c>
      <c r="X476" s="187">
        <v>780</v>
      </c>
      <c r="Y476" s="191">
        <v>577</v>
      </c>
      <c r="Z476" s="189">
        <v>1890</v>
      </c>
      <c r="AA476" s="187">
        <v>1498</v>
      </c>
      <c r="AB476" s="162">
        <f t="shared" si="8415"/>
        <v>12746</v>
      </c>
      <c r="AC476" s="165">
        <f t="shared" si="8446"/>
        <v>9484</v>
      </c>
      <c r="AE476" s="254"/>
      <c r="AF476" s="120"/>
      <c r="AG476" s="188"/>
      <c r="AH476" s="189"/>
      <c r="AI476" s="190"/>
      <c r="AJ476" s="187"/>
      <c r="AK476" s="191"/>
      <c r="AL476" s="189"/>
      <c r="AM476" s="190"/>
      <c r="AN476" s="187"/>
      <c r="AO476" s="191"/>
      <c r="AP476" s="189"/>
      <c r="AQ476" s="187"/>
      <c r="AR476" s="192"/>
      <c r="AS476" s="193"/>
      <c r="AT476" s="187"/>
      <c r="AU476" s="191"/>
      <c r="AV476" s="189"/>
      <c r="AW476" s="190"/>
      <c r="AX476" s="187"/>
      <c r="AY476" s="191"/>
      <c r="AZ476" s="189"/>
      <c r="BA476" s="190"/>
      <c r="BB476" s="187"/>
      <c r="BC476" s="191"/>
      <c r="BD476" s="189"/>
      <c r="BE476" s="187"/>
      <c r="BF476" s="164"/>
      <c r="BG476" s="165"/>
      <c r="BI476" s="139" t="s">
        <v>18</v>
      </c>
      <c r="BJ476" s="123">
        <f>B476/B498</f>
        <v>3.3777579922651013E-2</v>
      </c>
      <c r="BK476" s="124">
        <f t="shared" ref="BK476" si="8474">C476/C498</f>
        <v>1.2770318206900177E-2</v>
      </c>
      <c r="BL476" s="125">
        <f t="shared" ref="BL476" si="8475">D476/D498</f>
        <v>5.389876880984952E-2</v>
      </c>
      <c r="BM476" s="126">
        <f t="shared" ref="BM476" si="8476">E476/E498</f>
        <v>1.8447018447018446E-2</v>
      </c>
      <c r="BN476" s="123">
        <f t="shared" ref="BN476" si="8477">F476/F498</f>
        <v>6.1811823637824302E-2</v>
      </c>
      <c r="BO476" s="124">
        <f t="shared" ref="BO476" si="8478">G476/G498</f>
        <v>1.8662014686194165E-2</v>
      </c>
      <c r="BP476" s="125">
        <f t="shared" ref="BP476" si="8479">H476/H498</f>
        <v>3.817425530011629E-2</v>
      </c>
      <c r="BQ476" s="126">
        <f t="shared" ref="BQ476" si="8480">I476/I498</f>
        <v>1.6728118132117623E-2</v>
      </c>
      <c r="BR476" s="123">
        <f t="shared" ref="BR476" si="8481">J476/J498</f>
        <v>1.0852928899401697E-2</v>
      </c>
      <c r="BS476" s="124">
        <f t="shared" ref="BS476" si="8482">K476/K498</f>
        <v>3.2310838445807774E-2</v>
      </c>
      <c r="BT476" s="125">
        <f t="shared" ref="BT476" si="8483">L476/L498</f>
        <v>1.9978274217163368E-2</v>
      </c>
      <c r="BU476" s="123">
        <f t="shared" ref="BU476" si="8484">M476/M498</f>
        <v>3.2796921462305402E-2</v>
      </c>
      <c r="BV476" s="127">
        <f t="shared" ref="BV476" si="8485">N476/N498</f>
        <v>3.3377659574468088E-2</v>
      </c>
      <c r="BW476" s="128">
        <f t="shared" ref="BW476" si="8486">O476/O498</f>
        <v>3.3578764714158424E-2</v>
      </c>
      <c r="BX476" s="123">
        <f t="shared" ref="BX476" si="8487">P476/P498</f>
        <v>3.3593749999999999E-2</v>
      </c>
      <c r="BY476" s="124">
        <f t="shared" ref="BY476" si="8488">Q476/Q498</f>
        <v>3.7379338673238859E-2</v>
      </c>
      <c r="BZ476" s="125">
        <f t="shared" ref="BZ476" si="8489">R476/R498</f>
        <v>3.5689545290808831E-2</v>
      </c>
      <c r="CA476" s="126">
        <f t="shared" ref="CA476" si="8490">S476/S498</f>
        <v>2.6777655200080231E-2</v>
      </c>
      <c r="CB476" s="123">
        <f t="shared" ref="CB476" si="8491">T476/T498</f>
        <v>2.2298994974874371E-2</v>
      </c>
      <c r="CC476" s="124">
        <f t="shared" ref="CC476" si="8492">U476/U498</f>
        <v>6.6345194546059194E-2</v>
      </c>
      <c r="CD476" s="125">
        <f t="shared" ref="CD476" si="8493">V476/V498</f>
        <v>1.9956907209211967E-2</v>
      </c>
      <c r="CE476" s="126">
        <f t="shared" ref="CE476" si="8494">W476/W498</f>
        <v>2.5031499370012599E-2</v>
      </c>
      <c r="CF476" s="123">
        <f t="shared" ref="CF476" si="8495">X476/X498</f>
        <v>3.2311516155758079E-2</v>
      </c>
      <c r="CG476" s="124">
        <f t="shared" ref="CG476" si="8496">Y476/Y498</f>
        <v>5.1138881503146327E-2</v>
      </c>
      <c r="CH476" s="125">
        <f t="shared" ref="CH476" si="8497">Z476/Z498</f>
        <v>3.392020675173639E-2</v>
      </c>
      <c r="CI476" s="123">
        <f t="shared" ref="CI476" si="8498">AA476/AA498</f>
        <v>2.5320734943628406E-2</v>
      </c>
      <c r="CJ476" s="129">
        <f t="shared" ref="CJ476" si="8499">AB476/AB498</f>
        <v>3.4467279610600324E-2</v>
      </c>
      <c r="CK476" s="130">
        <f t="shared" ref="CK476" si="8500">AC476/AC498</f>
        <v>2.5737399285192853E-2</v>
      </c>
    </row>
    <row r="477" spans="1:89" ht="14.4" thickTop="1" thickBot="1" x14ac:dyDescent="0.3">
      <c r="A477" s="131" t="s">
        <v>19</v>
      </c>
      <c r="B477" s="180">
        <v>1749</v>
      </c>
      <c r="C477" s="181">
        <v>1701</v>
      </c>
      <c r="D477" s="182">
        <v>1132</v>
      </c>
      <c r="E477" s="183">
        <v>810</v>
      </c>
      <c r="F477" s="180">
        <v>1869</v>
      </c>
      <c r="G477" s="184">
        <v>992</v>
      </c>
      <c r="H477" s="182">
        <v>2386</v>
      </c>
      <c r="I477" s="183">
        <v>1948</v>
      </c>
      <c r="J477" s="180">
        <v>167</v>
      </c>
      <c r="K477" s="184">
        <v>518</v>
      </c>
      <c r="L477" s="182">
        <v>918</v>
      </c>
      <c r="M477" s="180">
        <v>1432</v>
      </c>
      <c r="N477" s="185">
        <v>2329</v>
      </c>
      <c r="O477" s="186">
        <v>2462</v>
      </c>
      <c r="P477" s="180">
        <v>1483</v>
      </c>
      <c r="Q477" s="184">
        <v>1215</v>
      </c>
      <c r="R477" s="182">
        <v>2009</v>
      </c>
      <c r="S477" s="183">
        <v>1435</v>
      </c>
      <c r="T477" s="180">
        <v>302</v>
      </c>
      <c r="U477" s="184">
        <v>752</v>
      </c>
      <c r="V477" s="182">
        <v>1185</v>
      </c>
      <c r="W477" s="183">
        <v>1777</v>
      </c>
      <c r="X477" s="180">
        <v>1416</v>
      </c>
      <c r="Y477" s="184">
        <v>830</v>
      </c>
      <c r="Z477" s="182">
        <v>2630</v>
      </c>
      <c r="AA477" s="180">
        <v>2559</v>
      </c>
      <c r="AB477" s="162">
        <f t="shared" si="8415"/>
        <v>19575</v>
      </c>
      <c r="AC477" s="165">
        <f t="shared" si="8446"/>
        <v>18431</v>
      </c>
      <c r="AE477" s="251" t="s">
        <v>13</v>
      </c>
      <c r="AF477" s="14">
        <f t="shared" ref="AF477:BG477" si="8501">SUM(AF474:AF476)</f>
        <v>4162</v>
      </c>
      <c r="AG477" s="1">
        <f t="shared" si="8501"/>
        <v>3300</v>
      </c>
      <c r="AH477" s="14">
        <f t="shared" si="8501"/>
        <v>2473</v>
      </c>
      <c r="AI477" s="1">
        <f t="shared" si="8501"/>
        <v>2036</v>
      </c>
      <c r="AJ477" s="14">
        <f t="shared" si="8501"/>
        <v>3255</v>
      </c>
      <c r="AK477" s="1">
        <f t="shared" si="8501"/>
        <v>2309</v>
      </c>
      <c r="AL477" s="14">
        <f t="shared" si="8501"/>
        <v>4977</v>
      </c>
      <c r="AM477" s="1">
        <f t="shared" si="8501"/>
        <v>4996</v>
      </c>
      <c r="AN477" s="14">
        <f t="shared" si="8501"/>
        <v>354</v>
      </c>
      <c r="AO477" s="1">
        <f t="shared" si="8501"/>
        <v>1198</v>
      </c>
      <c r="AP477" s="14">
        <f t="shared" si="8501"/>
        <v>1682</v>
      </c>
      <c r="AQ477" s="1">
        <f t="shared" si="8501"/>
        <v>3372</v>
      </c>
      <c r="AR477" s="14">
        <f t="shared" si="8501"/>
        <v>4927</v>
      </c>
      <c r="AS477" s="1">
        <f t="shared" si="8501"/>
        <v>5041</v>
      </c>
      <c r="AT477" s="14">
        <f t="shared" si="8501"/>
        <v>2894</v>
      </c>
      <c r="AU477" s="1">
        <f t="shared" si="8501"/>
        <v>2372</v>
      </c>
      <c r="AV477" s="14">
        <f t="shared" si="8501"/>
        <v>4503</v>
      </c>
      <c r="AW477" s="1">
        <f t="shared" si="8501"/>
        <v>3086</v>
      </c>
      <c r="AX477" s="14">
        <f t="shared" si="8501"/>
        <v>592</v>
      </c>
      <c r="AY477" s="1">
        <f t="shared" si="8501"/>
        <v>1149</v>
      </c>
      <c r="AZ477" s="14">
        <f t="shared" si="8501"/>
        <v>2335</v>
      </c>
      <c r="BA477" s="1">
        <f t="shared" si="8501"/>
        <v>4072</v>
      </c>
      <c r="BB477" s="14">
        <f t="shared" si="8501"/>
        <v>2540</v>
      </c>
      <c r="BC477" s="1">
        <f t="shared" si="8501"/>
        <v>1902</v>
      </c>
      <c r="BD477" s="14">
        <f t="shared" si="8501"/>
        <v>6041</v>
      </c>
      <c r="BE477" s="1">
        <f t="shared" si="8501"/>
        <v>5840</v>
      </c>
      <c r="BF477" s="166">
        <f t="shared" si="8501"/>
        <v>40735</v>
      </c>
      <c r="BG477" s="167">
        <f t="shared" si="8501"/>
        <v>40673</v>
      </c>
      <c r="BI477" s="131" t="s">
        <v>19</v>
      </c>
      <c r="BJ477" s="123">
        <f>B477/B498</f>
        <v>4.8663086725466737E-2</v>
      </c>
      <c r="BK477" s="124">
        <f t="shared" ref="BK477" si="8502">C477/C498</f>
        <v>4.4696113724150617E-2</v>
      </c>
      <c r="BL477" s="125">
        <f t="shared" ref="BL477" si="8503">D477/D498</f>
        <v>6.1942544459644325E-2</v>
      </c>
      <c r="BM477" s="126">
        <f t="shared" ref="BM477" si="8504">E477/E498</f>
        <v>4.9641478212906785E-2</v>
      </c>
      <c r="BN477" s="123">
        <f t="shared" ref="BN477" si="8505">F477/F498</f>
        <v>8.8322858087992062E-2</v>
      </c>
      <c r="BO477" s="124">
        <f t="shared" ref="BO477" si="8506">G477/G498</f>
        <v>4.0245040366749162E-2</v>
      </c>
      <c r="BP477" s="125">
        <f t="shared" ref="BP477" si="8507">H477/H498</f>
        <v>5.3358976652652296E-2</v>
      </c>
      <c r="BQ477" s="126">
        <f t="shared" ref="BQ477" si="8508">I477/I498</f>
        <v>3.538151370397951E-2</v>
      </c>
      <c r="BR477" s="123">
        <f t="shared" ref="BR477" si="8509">J477/J498</f>
        <v>2.3236399053847223E-2</v>
      </c>
      <c r="BS477" s="124">
        <f t="shared" ref="BS477" si="8510">K477/K498</f>
        <v>7.0620313565098847E-2</v>
      </c>
      <c r="BT477" s="125">
        <f t="shared" ref="BT477" si="8511">L477/L498</f>
        <v>4.3357105747886461E-2</v>
      </c>
      <c r="BU477" s="123">
        <f t="shared" ref="BU477" si="8512">M477/M498</f>
        <v>6.2620255378695117E-2</v>
      </c>
      <c r="BV477" s="127">
        <f t="shared" ref="BV477" si="8513">N477/N498</f>
        <v>5.1617907801418443E-2</v>
      </c>
      <c r="BW477" s="128">
        <f t="shared" ref="BW477" si="8514">O477/O498</f>
        <v>5.7731088495990249E-2</v>
      </c>
      <c r="BX477" s="123">
        <f t="shared" ref="BX477" si="8515">P477/P498</f>
        <v>5.79296875E-2</v>
      </c>
      <c r="BY477" s="124">
        <f t="shared" ref="BY477" si="8516">Q477/Q498</f>
        <v>6.2384473197781884E-2</v>
      </c>
      <c r="BZ477" s="125">
        <f t="shared" ref="BZ477" si="8517">R477/R498</f>
        <v>5.566793205685943E-2</v>
      </c>
      <c r="CA477" s="126">
        <f t="shared" ref="CA477" si="8518">S477/S498</f>
        <v>4.7972453448333501E-2</v>
      </c>
      <c r="CB477" s="123">
        <f t="shared" ref="CB477" si="8519">T477/T498</f>
        <v>4.7424623115577887E-2</v>
      </c>
      <c r="CC477" s="124">
        <f t="shared" ref="CC477" si="8520">U477/U498</f>
        <v>0.12504156967076821</v>
      </c>
      <c r="CD477" s="125">
        <f t="shared" ref="CD477" si="8521">V477/V498</f>
        <v>4.1856522199851649E-2</v>
      </c>
      <c r="CE477" s="126">
        <f t="shared" ref="CE477" si="8522">W477/W498</f>
        <v>4.9755004899901999E-2</v>
      </c>
      <c r="CF477" s="123">
        <f t="shared" ref="CF477" si="8523">X477/X498</f>
        <v>5.8657829328914661E-2</v>
      </c>
      <c r="CG477" s="124">
        <f t="shared" ref="CG477" si="8524">Y477/Y498</f>
        <v>7.3561995923070111E-2</v>
      </c>
      <c r="CH477" s="125">
        <f t="shared" ref="CH477" si="8525">Z477/Z498</f>
        <v>4.7201134262998261E-2</v>
      </c>
      <c r="CI477" s="123">
        <f t="shared" ref="CI477" si="8526">AA477/AA498</f>
        <v>4.325484694308751E-2</v>
      </c>
      <c r="CJ477" s="129">
        <f t="shared" ref="CJ477" si="8527">AB477/AB498</f>
        <v>5.2934018388318009E-2</v>
      </c>
      <c r="CK477" s="130">
        <f t="shared" ref="CK477" si="8528">AC477/AC498</f>
        <v>5.0017503819631957E-2</v>
      </c>
    </row>
    <row r="478" spans="1:89" ht="13.8" thickTop="1" x14ac:dyDescent="0.25">
      <c r="A478" s="139" t="s">
        <v>20</v>
      </c>
      <c r="B478" s="266">
        <v>2027</v>
      </c>
      <c r="C478" s="267">
        <v>1621</v>
      </c>
      <c r="D478" s="268">
        <v>1260</v>
      </c>
      <c r="E478" s="269">
        <v>1078</v>
      </c>
      <c r="F478" s="266">
        <v>1846</v>
      </c>
      <c r="G478" s="270">
        <v>1271</v>
      </c>
      <c r="H478" s="268">
        <v>2348</v>
      </c>
      <c r="I478" s="269">
        <v>2571</v>
      </c>
      <c r="J478" s="266">
        <v>158</v>
      </c>
      <c r="K478" s="270">
        <v>580</v>
      </c>
      <c r="L478" s="268">
        <v>893</v>
      </c>
      <c r="M478" s="266">
        <v>1732</v>
      </c>
      <c r="N478" s="271">
        <v>2613</v>
      </c>
      <c r="O478" s="272">
        <v>2484</v>
      </c>
      <c r="P478" s="266">
        <v>1456</v>
      </c>
      <c r="Q478" s="270">
        <v>1227</v>
      </c>
      <c r="R478" s="268">
        <v>2242</v>
      </c>
      <c r="S478" s="269">
        <v>1612</v>
      </c>
      <c r="T478" s="266">
        <v>347</v>
      </c>
      <c r="U478" s="270">
        <v>613</v>
      </c>
      <c r="V478" s="268">
        <v>1245</v>
      </c>
      <c r="W478" s="269">
        <v>1956</v>
      </c>
      <c r="X478" s="266">
        <v>1367</v>
      </c>
      <c r="Y478" s="270">
        <v>1047</v>
      </c>
      <c r="Z478" s="268">
        <v>2954</v>
      </c>
      <c r="AA478" s="266">
        <v>3098</v>
      </c>
      <c r="AB478" s="162">
        <f t="shared" si="8415"/>
        <v>20756</v>
      </c>
      <c r="AC478" s="165">
        <f t="shared" si="8446"/>
        <v>20890</v>
      </c>
      <c r="BI478" s="139" t="s">
        <v>20</v>
      </c>
      <c r="BJ478" s="123">
        <f>B478/B498</f>
        <v>5.6397985587490609E-2</v>
      </c>
      <c r="BK478" s="124">
        <f t="shared" ref="BK478" si="8529">C478/C498</f>
        <v>4.2594003731245236E-2</v>
      </c>
      <c r="BL478" s="125">
        <f t="shared" ref="BL478" si="8530">D478/D498</f>
        <v>6.8946648426812585E-2</v>
      </c>
      <c r="BM478" s="126">
        <f t="shared" ref="BM478" si="8531">E478/E498</f>
        <v>6.6066066066066062E-2</v>
      </c>
      <c r="BN478" s="123">
        <f t="shared" ref="BN478" si="8532">F478/F498</f>
        <v>8.7235952932281077E-2</v>
      </c>
      <c r="BO478" s="124">
        <f t="shared" ref="BO478" si="8533">G478/G498</f>
        <v>5.1563957969897357E-2</v>
      </c>
      <c r="BP478" s="125">
        <f t="shared" ref="BP478" si="8534">H478/H498</f>
        <v>5.2509168977547184E-2</v>
      </c>
      <c r="BQ478" s="126">
        <f t="shared" ref="BQ478" si="8535">I478/I498</f>
        <v>4.6697059411155713E-2</v>
      </c>
      <c r="BR478" s="123">
        <f t="shared" ref="BR478" si="8536">J478/J498</f>
        <v>2.1984138026993182E-2</v>
      </c>
      <c r="BS478" s="124">
        <f t="shared" ref="BS478" si="8537">K478/K498</f>
        <v>7.9072937968643495E-2</v>
      </c>
      <c r="BT478" s="125">
        <f t="shared" ref="BT478" si="8538">L478/L498</f>
        <v>4.217635668067822E-2</v>
      </c>
      <c r="BU478" s="123">
        <f t="shared" ref="BU478" si="8539">M478/M498</f>
        <v>7.5739023963617286E-2</v>
      </c>
      <c r="BV478" s="127">
        <f t="shared" ref="BV478" si="8540">N478/N498</f>
        <v>5.791223404255319E-2</v>
      </c>
      <c r="BW478" s="128">
        <f t="shared" ref="BW478" si="8541">O478/O498</f>
        <v>5.8246963372883744E-2</v>
      </c>
      <c r="BX478" s="123">
        <f t="shared" ref="BX478" si="8542">P478/P498</f>
        <v>5.6875000000000002E-2</v>
      </c>
      <c r="BY478" s="124">
        <f t="shared" ref="BY478" si="8543">Q478/Q498</f>
        <v>6.3000616142945165E-2</v>
      </c>
      <c r="BZ478" s="125">
        <f t="shared" ref="BZ478" si="8544">R478/R498</f>
        <v>6.2124192967386187E-2</v>
      </c>
      <c r="CA478" s="126">
        <f t="shared" ref="CA478" si="8545">S478/S498</f>
        <v>5.3889613211647112E-2</v>
      </c>
      <c r="CB478" s="123">
        <f t="shared" ref="CB478" si="8546">T478/T498</f>
        <v>5.449120603015075E-2</v>
      </c>
      <c r="CC478" s="124">
        <f t="shared" ref="CC478" si="8547">U478/U498</f>
        <v>0.10192883272364484</v>
      </c>
      <c r="CD478" s="125">
        <f t="shared" ref="CD478" si="8548">V478/V498</f>
        <v>4.3975839779590971E-2</v>
      </c>
      <c r="CE478" s="126">
        <f t="shared" ref="CE478" si="8549">W478/W498</f>
        <v>5.4766904661906764E-2</v>
      </c>
      <c r="CF478" s="123">
        <f t="shared" ref="CF478" si="8550">X478/X498</f>
        <v>5.6628003314001654E-2</v>
      </c>
      <c r="CG478" s="124">
        <f t="shared" ref="CG478" si="8551">Y478/Y498</f>
        <v>9.2794469555969164E-2</v>
      </c>
      <c r="CH478" s="125">
        <f t="shared" ref="CH478" si="8552">Z478/Z498</f>
        <v>5.301602684901021E-2</v>
      </c>
      <c r="CI478" s="123">
        <f t="shared" ref="CI478" si="8553">AA478/AA498</f>
        <v>5.2365578675140717E-2</v>
      </c>
      <c r="CJ478" s="129">
        <f t="shared" ref="CJ478" si="8554">AB478/AB498</f>
        <v>5.6127636560302868E-2</v>
      </c>
      <c r="CK478" s="130">
        <f t="shared" ref="CK478" si="8555">AC478/AC498</f>
        <v>5.6690665443660769E-2</v>
      </c>
    </row>
    <row r="479" spans="1:89" ht="13.8" thickBot="1" x14ac:dyDescent="0.3">
      <c r="A479" s="131" t="s">
        <v>21</v>
      </c>
      <c r="B479" s="273">
        <v>2135</v>
      </c>
      <c r="C479" s="274">
        <v>1679</v>
      </c>
      <c r="D479" s="275">
        <v>1213</v>
      </c>
      <c r="E479" s="276">
        <v>958</v>
      </c>
      <c r="F479" s="273">
        <v>1409</v>
      </c>
      <c r="G479" s="277">
        <v>1038</v>
      </c>
      <c r="H479" s="275">
        <v>2629</v>
      </c>
      <c r="I479" s="276">
        <v>2425</v>
      </c>
      <c r="J479" s="273">
        <v>196</v>
      </c>
      <c r="K479" s="277">
        <v>618</v>
      </c>
      <c r="L479" s="275">
        <v>789</v>
      </c>
      <c r="M479" s="273">
        <v>1640</v>
      </c>
      <c r="N479" s="278">
        <v>2314</v>
      </c>
      <c r="O479" s="279">
        <v>2557</v>
      </c>
      <c r="P479" s="273">
        <v>1438</v>
      </c>
      <c r="Q479" s="277">
        <v>1145</v>
      </c>
      <c r="R479" s="275">
        <v>2261</v>
      </c>
      <c r="S479" s="276">
        <v>1474</v>
      </c>
      <c r="T479" s="273">
        <v>245</v>
      </c>
      <c r="U479" s="277">
        <v>536</v>
      </c>
      <c r="V479" s="275">
        <v>1090</v>
      </c>
      <c r="W479" s="276">
        <v>2116</v>
      </c>
      <c r="X479" s="273">
        <v>1173</v>
      </c>
      <c r="Y479" s="277">
        <v>855</v>
      </c>
      <c r="Z479" s="275">
        <v>3087</v>
      </c>
      <c r="AA479" s="273">
        <v>2742</v>
      </c>
      <c r="AB479" s="162">
        <f t="shared" si="8415"/>
        <v>19979</v>
      </c>
      <c r="AC479" s="165">
        <f t="shared" si="8446"/>
        <v>19783</v>
      </c>
      <c r="AE479" t="s">
        <v>85</v>
      </c>
      <c r="BI479" s="131" t="s">
        <v>21</v>
      </c>
      <c r="BJ479" s="123">
        <f>B479/B498</f>
        <v>5.9402910325255277E-2</v>
      </c>
      <c r="BK479" s="124">
        <f t="shared" ref="BK479" si="8556">C479/C498</f>
        <v>4.4118033476101638E-2</v>
      </c>
      <c r="BL479" s="125">
        <f t="shared" ref="BL479" si="8557">D479/D498</f>
        <v>6.6374829001367985E-2</v>
      </c>
      <c r="BM479" s="126">
        <f t="shared" ref="BM479" si="8558">E479/E498</f>
        <v>5.8711772997487283E-2</v>
      </c>
      <c r="BN479" s="123">
        <f t="shared" ref="BN479" si="8559">F479/F498</f>
        <v>6.6584754973772503E-2</v>
      </c>
      <c r="BO479" s="124">
        <f t="shared" ref="BO479" si="8560">G479/G498</f>
        <v>4.2111241835368574E-2</v>
      </c>
      <c r="BP479" s="125">
        <f t="shared" ref="BP479" si="8561">H479/H498</f>
        <v>5.8793273101350747E-2</v>
      </c>
      <c r="BQ479" s="126">
        <f t="shared" ref="BQ479" si="8562">I479/I498</f>
        <v>4.4045262182828705E-2</v>
      </c>
      <c r="BR479" s="123">
        <f t="shared" ref="BR479" si="8563">J479/J498</f>
        <v>2.7271462362599138E-2</v>
      </c>
      <c r="BS479" s="124">
        <f t="shared" ref="BS479" si="8564">K479/K498</f>
        <v>8.4253578732106343E-2</v>
      </c>
      <c r="BT479" s="125">
        <f t="shared" ref="BT479" si="8565">L479/L498</f>
        <v>3.7264440561091954E-2</v>
      </c>
      <c r="BU479" s="123">
        <f t="shared" ref="BU479" si="8566">M479/M498</f>
        <v>7.1715934930907818E-2</v>
      </c>
      <c r="BV479" s="127">
        <f t="shared" ref="BV479" si="8567">N479/N498</f>
        <v>5.1285460992907803E-2</v>
      </c>
      <c r="BW479" s="128">
        <f t="shared" ref="BW479" si="8568">O479/O498</f>
        <v>5.995873000984852E-2</v>
      </c>
      <c r="BX479" s="123">
        <f t="shared" ref="BX479" si="8569">P479/P498</f>
        <v>5.6171875000000003E-2</v>
      </c>
      <c r="BY479" s="124">
        <f t="shared" ref="BY479" si="8570">Q479/Q498</f>
        <v>5.8790306017662768E-2</v>
      </c>
      <c r="BZ479" s="125">
        <f t="shared" ref="BZ479" si="8571">R479/R498</f>
        <v>6.2650669178974203E-2</v>
      </c>
      <c r="CA479" s="126">
        <f t="shared" ref="CA479" si="8572">S479/S498</f>
        <v>4.9276234413131413E-2</v>
      </c>
      <c r="CB479" s="123">
        <f t="shared" ref="CB479" si="8573">T479/T498</f>
        <v>3.8473618090452258E-2</v>
      </c>
      <c r="CC479" s="124">
        <f t="shared" ref="CC479" si="8574">U479/U498</f>
        <v>8.9125374127036916E-2</v>
      </c>
      <c r="CD479" s="125">
        <f t="shared" ref="CD479" si="8575">V479/V498</f>
        <v>3.8500936031931055E-2</v>
      </c>
      <c r="CE479" s="126">
        <f t="shared" ref="CE479" si="8576">W479/W498</f>
        <v>5.9246815063698728E-2</v>
      </c>
      <c r="CF479" s="123">
        <f t="shared" ref="CF479" si="8577">X479/X498</f>
        <v>4.8591549295774646E-2</v>
      </c>
      <c r="CG479" s="124">
        <f t="shared" ref="CG479" si="8578">Y479/Y498</f>
        <v>7.5777718691837276E-2</v>
      </c>
      <c r="CH479" s="125">
        <f t="shared" ref="CH479" si="8579">Z479/Z498</f>
        <v>5.540300436116944E-2</v>
      </c>
      <c r="CI479" s="123">
        <f t="shared" ref="CI479" si="8580">AA479/AA498</f>
        <v>4.6348100944879227E-2</v>
      </c>
      <c r="CJ479" s="129">
        <f t="shared" ref="CJ479" si="8581">AB479/AB498</f>
        <v>5.4026500811249323E-2</v>
      </c>
      <c r="CK479" s="130">
        <f t="shared" ref="CK479" si="8582">AC479/AC498</f>
        <v>5.3686521516129293E-2</v>
      </c>
    </row>
    <row r="480" spans="1:89" ht="14.4" thickTop="1" thickBot="1" x14ac:dyDescent="0.3">
      <c r="A480" s="139" t="s">
        <v>22</v>
      </c>
      <c r="B480" s="187">
        <v>2269</v>
      </c>
      <c r="C480" s="188">
        <v>1666</v>
      </c>
      <c r="D480" s="189">
        <v>1287</v>
      </c>
      <c r="E480" s="190">
        <v>816</v>
      </c>
      <c r="F480" s="187">
        <v>1427</v>
      </c>
      <c r="G480" s="191">
        <v>876</v>
      </c>
      <c r="H480" s="189">
        <v>2726</v>
      </c>
      <c r="I480" s="190">
        <v>2312</v>
      </c>
      <c r="J480" s="187">
        <v>218</v>
      </c>
      <c r="K480" s="191">
        <v>718</v>
      </c>
      <c r="L480" s="189">
        <v>724</v>
      </c>
      <c r="M480" s="187">
        <v>1803</v>
      </c>
      <c r="N480" s="192">
        <v>2089</v>
      </c>
      <c r="O480" s="193">
        <v>2982</v>
      </c>
      <c r="P480" s="187">
        <v>1517</v>
      </c>
      <c r="Q480" s="191">
        <v>907</v>
      </c>
      <c r="R480" s="189">
        <v>2343</v>
      </c>
      <c r="S480" s="190">
        <v>1334</v>
      </c>
      <c r="T480" s="187">
        <v>233</v>
      </c>
      <c r="U480" s="191">
        <v>387</v>
      </c>
      <c r="V480" s="189">
        <v>989</v>
      </c>
      <c r="W480" s="190">
        <v>2717</v>
      </c>
      <c r="X480" s="187">
        <v>1140</v>
      </c>
      <c r="Y480" s="191">
        <v>680</v>
      </c>
      <c r="Z480" s="189">
        <v>3084</v>
      </c>
      <c r="AA480" s="187">
        <v>3084</v>
      </c>
      <c r="AB480" s="162">
        <f t="shared" si="8415"/>
        <v>20046</v>
      </c>
      <c r="AC480" s="165">
        <f t="shared" si="8446"/>
        <v>20282</v>
      </c>
      <c r="AE480" s="290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39" t="s">
        <v>22</v>
      </c>
      <c r="BJ480" s="123">
        <f>B480/B498</f>
        <v>6.3131242870259591E-2</v>
      </c>
      <c r="BK480" s="124">
        <f t="shared" ref="BK480" si="8583">C480/C498</f>
        <v>4.377644060225451E-2</v>
      </c>
      <c r="BL480" s="125">
        <f t="shared" ref="BL480" si="8584">D480/D498</f>
        <v>7.0424076607387143E-2</v>
      </c>
      <c r="BM480" s="126">
        <f t="shared" ref="BM480" si="8585">E480/E498</f>
        <v>5.0009192866335726E-2</v>
      </c>
      <c r="BN480" s="123">
        <f t="shared" ref="BN480" si="8586">F480/F498</f>
        <v>6.7435376399981095E-2</v>
      </c>
      <c r="BO480" s="124">
        <f t="shared" ref="BO480" si="8587">G480/G498</f>
        <v>3.5538967098056713E-2</v>
      </c>
      <c r="BP480" s="125">
        <f t="shared" ref="BP480" si="8588">H480/H498</f>
        <v>6.0962519008855888E-2</v>
      </c>
      <c r="BQ480" s="126">
        <f t="shared" ref="BQ480" si="8589">I480/I498</f>
        <v>4.1992843780082459E-2</v>
      </c>
      <c r="BR480" s="123">
        <f t="shared" ref="BR480" si="8590">J480/J498</f>
        <v>3.0332544872686797E-2</v>
      </c>
      <c r="BS480" s="124">
        <f t="shared" ref="BS480" si="8591">K480/K498</f>
        <v>9.788684389911384E-2</v>
      </c>
      <c r="BT480" s="125">
        <f t="shared" ref="BT480" si="8592">L480/L498</f>
        <v>3.4194492986350543E-2</v>
      </c>
      <c r="BU480" s="123">
        <f t="shared" ref="BU480" si="8593">M480/M498</f>
        <v>7.8843799195382189E-2</v>
      </c>
      <c r="BV480" s="127">
        <f t="shared" ref="BV480" si="8594">N480/N498</f>
        <v>4.629875886524823E-2</v>
      </c>
      <c r="BW480" s="128">
        <f t="shared" ref="BW480" si="8595">O480/O498</f>
        <v>6.992449467710922E-2</v>
      </c>
      <c r="BX480" s="123">
        <f t="shared" ref="BX480" si="8596">P480/P498</f>
        <v>5.92578125E-2</v>
      </c>
      <c r="BY480" s="124">
        <f t="shared" ref="BY480" si="8597">Q480/Q498</f>
        <v>4.6570137605257751E-2</v>
      </c>
      <c r="BZ480" s="125">
        <f t="shared" ref="BZ480" si="8598">R480/R498</f>
        <v>6.492282967109092E-2</v>
      </c>
      <c r="CA480" s="126">
        <f t="shared" ref="CA480" si="8599">S480/S498</f>
        <v>4.4595995052318392E-2</v>
      </c>
      <c r="CB480" s="123">
        <f t="shared" ref="CB480" si="8600">T480/T498</f>
        <v>3.65891959798995E-2</v>
      </c>
      <c r="CC480" s="124">
        <f t="shared" ref="CC480" si="8601">U480/U498</f>
        <v>6.4349850349185236E-2</v>
      </c>
      <c r="CD480" s="125">
        <f t="shared" ref="CD480" si="8602">V480/V498</f>
        <v>3.4933418106036521E-2</v>
      </c>
      <c r="CE480" s="126">
        <f t="shared" ref="CE480" si="8603">W480/W498</f>
        <v>7.6074478510429797E-2</v>
      </c>
      <c r="CF480" s="123">
        <f t="shared" ref="CF480" si="8604">X480/X498</f>
        <v>4.7224523612261808E-2</v>
      </c>
      <c r="CG480" s="124">
        <f t="shared" ref="CG480" si="8605">Y480/Y498</f>
        <v>6.0267659310467077E-2</v>
      </c>
      <c r="CH480" s="125">
        <f t="shared" ref="CH480" si="8606">Z480/Z498</f>
        <v>5.5349162763150814E-2</v>
      </c>
      <c r="CI480" s="123">
        <f t="shared" ref="CI480" si="8607">AA480/AA498</f>
        <v>5.2128936292489984E-2</v>
      </c>
      <c r="CJ480" s="129">
        <f t="shared" ref="CJ480" si="8608">AB480/AB498</f>
        <v>5.4207679826933475E-2</v>
      </c>
      <c r="CK480" s="130">
        <f t="shared" ref="CK480" si="8609">AC480/AC498</f>
        <v>5.5040692988431193E-2</v>
      </c>
    </row>
    <row r="481" spans="1:89" ht="15" thickTop="1" thickBot="1" x14ac:dyDescent="0.35">
      <c r="A481" s="131" t="s">
        <v>23</v>
      </c>
      <c r="B481" s="180">
        <v>1947</v>
      </c>
      <c r="C481" s="181">
        <v>1770</v>
      </c>
      <c r="D481" s="182">
        <v>1080</v>
      </c>
      <c r="E481" s="183">
        <v>692</v>
      </c>
      <c r="F481" s="180">
        <v>1205</v>
      </c>
      <c r="G481" s="184">
        <v>764</v>
      </c>
      <c r="H481" s="182">
        <v>2569</v>
      </c>
      <c r="I481" s="183">
        <v>2449</v>
      </c>
      <c r="J481" s="180">
        <v>236</v>
      </c>
      <c r="K481" s="184">
        <v>621</v>
      </c>
      <c r="L481" s="182">
        <v>606</v>
      </c>
      <c r="M481" s="180">
        <v>1532</v>
      </c>
      <c r="N481" s="185">
        <v>1965</v>
      </c>
      <c r="O481" s="186">
        <v>2225</v>
      </c>
      <c r="P481" s="180">
        <v>1434</v>
      </c>
      <c r="Q481" s="184">
        <v>806</v>
      </c>
      <c r="R481" s="182">
        <v>2222</v>
      </c>
      <c r="S481" s="183">
        <v>1304</v>
      </c>
      <c r="T481" s="180">
        <v>215</v>
      </c>
      <c r="U481" s="184">
        <v>293</v>
      </c>
      <c r="V481" s="182">
        <v>934</v>
      </c>
      <c r="W481" s="183">
        <v>2250</v>
      </c>
      <c r="X481" s="180">
        <v>1124</v>
      </c>
      <c r="Y481" s="184">
        <v>505</v>
      </c>
      <c r="Z481" s="182">
        <v>2992</v>
      </c>
      <c r="AA481" s="180">
        <v>2944</v>
      </c>
      <c r="AB481" s="162">
        <f t="shared" si="8415"/>
        <v>18529</v>
      </c>
      <c r="AC481" s="165">
        <f t="shared" si="8446"/>
        <v>18155</v>
      </c>
      <c r="AE481" s="291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68" t="s">
        <v>14</v>
      </c>
      <c r="BG481" s="169" t="s">
        <v>15</v>
      </c>
      <c r="BI481" s="131" t="s">
        <v>23</v>
      </c>
      <c r="BJ481" s="123">
        <f>B481/B498</f>
        <v>5.4172115411368633E-2</v>
      </c>
      <c r="BK481" s="124">
        <f t="shared" ref="BK481" si="8610">C481/C498</f>
        <v>4.6509183593031508E-2</v>
      </c>
      <c r="BL481" s="125">
        <f t="shared" ref="BL481" si="8611">D481/D498</f>
        <v>5.9097127222982215E-2</v>
      </c>
      <c r="BM481" s="126">
        <f t="shared" ref="BM481" si="8612">E481/E498</f>
        <v>4.2409756695470979E-2</v>
      </c>
      <c r="BN481" s="123">
        <f t="shared" ref="BN481" si="8613">F481/F498</f>
        <v>5.6944378810075136E-2</v>
      </c>
      <c r="BO481" s="124">
        <f t="shared" ref="BO481" si="8614">G481/G498</f>
        <v>3.0995172217939876E-2</v>
      </c>
      <c r="BP481" s="125">
        <f t="shared" ref="BP481" si="8615">H481/H498</f>
        <v>5.7451471509079526E-2</v>
      </c>
      <c r="BQ481" s="126">
        <f t="shared" ref="BQ481" si="8616">I481/I498</f>
        <v>4.4481174055978352E-2</v>
      </c>
      <c r="BR481" s="123">
        <f t="shared" ref="BR481" si="8617">J481/J498</f>
        <v>3.2837066926394883E-2</v>
      </c>
      <c r="BS481" s="124">
        <f t="shared" ref="BS481" si="8618">K481/K498</f>
        <v>8.4662576687116561E-2</v>
      </c>
      <c r="BT481" s="125">
        <f t="shared" ref="BT481" si="8619">L481/L498</f>
        <v>2.8621357389127664E-2</v>
      </c>
      <c r="BU481" s="123">
        <f t="shared" ref="BU481" si="8620">M481/M498</f>
        <v>6.6993178240335835E-2</v>
      </c>
      <c r="BV481" s="127">
        <f t="shared" ref="BV481" si="8621">N481/N498</f>
        <v>4.3550531914893616E-2</v>
      </c>
      <c r="BW481" s="128">
        <f t="shared" ref="BW481" si="8622">O481/O498</f>
        <v>5.2173709140364864E-2</v>
      </c>
      <c r="BX481" s="123">
        <f t="shared" ref="BX481" si="8623">P481/P498</f>
        <v>5.6015624999999999E-2</v>
      </c>
      <c r="BY481" s="124">
        <f t="shared" ref="BY481" si="8624">Q481/Q498</f>
        <v>4.1384267816800165E-2</v>
      </c>
      <c r="BZ481" s="125">
        <f t="shared" ref="BZ481" si="8625">R481/R498</f>
        <v>6.1570007481504062E-2</v>
      </c>
      <c r="CA481" s="126">
        <f t="shared" ref="CA481" si="8626">S481/S498</f>
        <v>4.3593086617858455E-2</v>
      </c>
      <c r="CB481" s="123">
        <f t="shared" ref="CB481" si="8627">T481/T498</f>
        <v>3.3762562814070349E-2</v>
      </c>
      <c r="CC481" s="124">
        <f t="shared" ref="CC481" si="8628">U481/U498</f>
        <v>4.8719654140339207E-2</v>
      </c>
      <c r="CD481" s="125">
        <f t="shared" ref="CD481" si="8629">V481/V498</f>
        <v>3.2990710324608812E-2</v>
      </c>
      <c r="CE481" s="126">
        <f t="shared" ref="CE481" si="8630">W481/W498</f>
        <v>6.2998740025199493E-2</v>
      </c>
      <c r="CF481" s="123">
        <f t="shared" ref="CF481" si="8631">X481/X498</f>
        <v>4.6561723280861639E-2</v>
      </c>
      <c r="CG481" s="124">
        <f t="shared" ref="CG481" si="8632">Y481/Y498</f>
        <v>4.4757599929096871E-2</v>
      </c>
      <c r="CH481" s="125">
        <f t="shared" ref="CH481" si="8633">Z481/Z498</f>
        <v>5.3698020423912848E-2</v>
      </c>
      <c r="CI481" s="123">
        <f t="shared" ref="CI481" si="8634">AA481/AA498</f>
        <v>4.9762512465982657E-2</v>
      </c>
      <c r="CJ481" s="129">
        <f t="shared" ref="CJ481" si="8635">AB481/AB498</f>
        <v>5.0105462412114658E-2</v>
      </c>
      <c r="CK481" s="130">
        <f t="shared" ref="CK481" si="8636">AC481/AC498</f>
        <v>4.9268503165613271E-2</v>
      </c>
    </row>
    <row r="482" spans="1:89" ht="13.8" thickTop="1" x14ac:dyDescent="0.25">
      <c r="A482" s="139" t="s">
        <v>24</v>
      </c>
      <c r="B482" s="194">
        <v>2238</v>
      </c>
      <c r="C482" s="188">
        <v>2005</v>
      </c>
      <c r="D482" s="189">
        <v>1076</v>
      </c>
      <c r="E482" s="190">
        <v>582</v>
      </c>
      <c r="F482" s="187">
        <v>1255</v>
      </c>
      <c r="G482" s="191">
        <v>770</v>
      </c>
      <c r="H482" s="189">
        <v>2579</v>
      </c>
      <c r="I482" s="190">
        <v>2661</v>
      </c>
      <c r="J482" s="187">
        <v>291</v>
      </c>
      <c r="K482" s="191">
        <v>548</v>
      </c>
      <c r="L482" s="189">
        <v>655</v>
      </c>
      <c r="M482" s="187">
        <v>1681</v>
      </c>
      <c r="N482" s="192">
        <v>1992</v>
      </c>
      <c r="O482" s="195">
        <v>2609</v>
      </c>
      <c r="P482" s="187">
        <v>1565</v>
      </c>
      <c r="Q482" s="191">
        <v>776</v>
      </c>
      <c r="R482" s="189">
        <v>2255</v>
      </c>
      <c r="S482" s="190">
        <v>1256</v>
      </c>
      <c r="T482" s="187">
        <v>277</v>
      </c>
      <c r="U482" s="191">
        <v>261</v>
      </c>
      <c r="V482" s="189">
        <v>1078</v>
      </c>
      <c r="W482" s="196">
        <v>2476</v>
      </c>
      <c r="X482" s="187">
        <v>1247</v>
      </c>
      <c r="Y482" s="191">
        <v>514</v>
      </c>
      <c r="Z482" s="189">
        <v>3071</v>
      </c>
      <c r="AA482" s="187">
        <v>3295</v>
      </c>
      <c r="AB482" s="162">
        <f t="shared" si="8415"/>
        <v>19579</v>
      </c>
      <c r="AC482" s="165">
        <f t="shared" si="8446"/>
        <v>19434</v>
      </c>
      <c r="AE482" s="254" t="str">
        <f>$AE$17</f>
        <v>17:00 - 17:59</v>
      </c>
      <c r="AF482" s="120">
        <f t="shared" ref="AF482:AO483" si="8637">SUMIF($A$9:$A$32,$AE482,B$474:B$497)</f>
        <v>2603</v>
      </c>
      <c r="AG482" s="177">
        <f t="shared" si="8637"/>
        <v>3347</v>
      </c>
      <c r="AH482" s="121">
        <f t="shared" si="8637"/>
        <v>1281</v>
      </c>
      <c r="AI482" s="172">
        <f t="shared" si="8637"/>
        <v>1319</v>
      </c>
      <c r="AJ482" s="120">
        <f t="shared" si="8637"/>
        <v>1382</v>
      </c>
      <c r="AK482" s="122">
        <f t="shared" si="8637"/>
        <v>2988</v>
      </c>
      <c r="AL482" s="121">
        <f t="shared" si="8637"/>
        <v>3079</v>
      </c>
      <c r="AM482" s="172">
        <f t="shared" si="8637"/>
        <v>5097</v>
      </c>
      <c r="AN482" s="120">
        <f t="shared" si="8637"/>
        <v>851</v>
      </c>
      <c r="AO482" s="122">
        <f t="shared" si="8637"/>
        <v>354</v>
      </c>
      <c r="AP482" s="121">
        <f t="shared" ref="AP482:AY483" si="8638">SUMIF($A$9:$A$32,$AE482,L$474:L$497)</f>
        <v>2204</v>
      </c>
      <c r="AQ482" s="120">
        <f t="shared" si="8638"/>
        <v>1245</v>
      </c>
      <c r="AR482" s="171">
        <f t="shared" si="8638"/>
        <v>3813</v>
      </c>
      <c r="AS482" s="173">
        <f t="shared" si="8638"/>
        <v>2924</v>
      </c>
      <c r="AT482" s="120">
        <f t="shared" si="8638"/>
        <v>2005</v>
      </c>
      <c r="AU482" s="122">
        <f t="shared" si="8638"/>
        <v>1471</v>
      </c>
      <c r="AV482" s="121">
        <f t="shared" si="8638"/>
        <v>2774</v>
      </c>
      <c r="AW482" s="172">
        <f t="shared" si="8638"/>
        <v>2477</v>
      </c>
      <c r="AX482" s="120">
        <f t="shared" si="8638"/>
        <v>766</v>
      </c>
      <c r="AY482" s="122">
        <f t="shared" si="8638"/>
        <v>322</v>
      </c>
      <c r="AZ482" s="121">
        <f t="shared" ref="AZ482:BE483" si="8639">SUMIF($A$9:$A$32,$AE482,V$474:V$497)</f>
        <v>2188</v>
      </c>
      <c r="BA482" s="172">
        <f t="shared" si="8639"/>
        <v>2537</v>
      </c>
      <c r="BB482" s="120">
        <f t="shared" si="8639"/>
        <v>2175</v>
      </c>
      <c r="BC482" s="122">
        <f t="shared" si="8639"/>
        <v>779</v>
      </c>
      <c r="BD482" s="21">
        <f t="shared" si="8639"/>
        <v>4427</v>
      </c>
      <c r="BE482" s="176">
        <f t="shared" si="8639"/>
        <v>5261</v>
      </c>
      <c r="BF482" s="162">
        <f>AF482+AH482+AJ482+AL482+AN482+AP482+AR482+AT482+AV482+AX482+AZ482+BB482+BD482</f>
        <v>29548</v>
      </c>
      <c r="BG482" s="163">
        <f>AG482+AI482+AK482+AM482+AO482+AQ482+AS482+AU482+AW482+AY482+BA482+BC482+BE482</f>
        <v>30121</v>
      </c>
      <c r="BI482" s="139" t="s">
        <v>24</v>
      </c>
      <c r="BJ482" s="123">
        <f>B482/B498</f>
        <v>6.2268718177012329E-2</v>
      </c>
      <c r="BK482" s="124">
        <f t="shared" ref="BK482" si="8640">C482/C498</f>
        <v>5.2684131697191057E-2</v>
      </c>
      <c r="BL482" s="125">
        <f t="shared" ref="BL482" si="8641">D482/D498</f>
        <v>5.8878248974008209E-2</v>
      </c>
      <c r="BM482" s="126">
        <f t="shared" ref="BM482" si="8642">E482/E498</f>
        <v>3.5668321382607095E-2</v>
      </c>
      <c r="BN482" s="123">
        <f t="shared" ref="BN482" si="8643">F482/F498</f>
        <v>5.9307216105099002E-2</v>
      </c>
      <c r="BO482" s="124">
        <f t="shared" ref="BO482" si="8644">G482/G498</f>
        <v>3.1238589800803278E-2</v>
      </c>
      <c r="BP482" s="125">
        <f t="shared" ref="BP482" si="8645">H482/H498</f>
        <v>5.7675105107791391E-2</v>
      </c>
      <c r="BQ482" s="126">
        <f t="shared" ref="BQ482" si="8646">I482/I498</f>
        <v>4.8331728935466882E-2</v>
      </c>
      <c r="BR482" s="123">
        <f t="shared" ref="BR482" si="8647">J482/J498</f>
        <v>4.0489773201614024E-2</v>
      </c>
      <c r="BS482" s="124">
        <f t="shared" ref="BS482" si="8648">K482/K498</f>
        <v>7.4710293115201096E-2</v>
      </c>
      <c r="BT482" s="125">
        <f t="shared" ref="BT482" si="8649">L482/L498</f>
        <v>3.0935625560855808E-2</v>
      </c>
      <c r="BU482" s="123">
        <f t="shared" ref="BU482" si="8650">M482/M498</f>
        <v>7.350883330418051E-2</v>
      </c>
      <c r="BV482" s="127">
        <f t="shared" ref="BV482" si="8651">N482/N498</f>
        <v>4.4148936170212767E-2</v>
      </c>
      <c r="BW482" s="128">
        <f t="shared" ref="BW482" si="8652">O482/O498</f>
        <v>6.1178070627960421E-2</v>
      </c>
      <c r="BX482" s="123">
        <f t="shared" ref="BX482" si="8653">P482/P498</f>
        <v>6.1132812500000001E-2</v>
      </c>
      <c r="BY482" s="124">
        <f t="shared" ref="BY482" si="8654">Q482/Q498</f>
        <v>3.9843910453891969E-2</v>
      </c>
      <c r="BZ482" s="125">
        <f t="shared" ref="BZ482" si="8655">R482/R498</f>
        <v>6.2484413533209562E-2</v>
      </c>
      <c r="CA482" s="126">
        <f t="shared" ref="CA482" si="8656">S482/S498</f>
        <v>4.198843312272256E-2</v>
      </c>
      <c r="CB482" s="123">
        <f t="shared" ref="CB482" si="8657">T482/T498</f>
        <v>4.3498743718592962E-2</v>
      </c>
      <c r="CC482" s="124">
        <f t="shared" ref="CC482" si="8658">U482/U498</f>
        <v>4.3398736282008646E-2</v>
      </c>
      <c r="CD482" s="125">
        <f t="shared" ref="CD482" si="8659">V482/V498</f>
        <v>3.807707251598319E-2</v>
      </c>
      <c r="CE482" s="126">
        <f t="shared" ref="CE482" si="8660">W482/W498</f>
        <v>6.9326613467730641E-2</v>
      </c>
      <c r="CF482" s="123">
        <f t="shared" ref="CF482" si="8661">X482/X498</f>
        <v>5.1657000828500416E-2</v>
      </c>
      <c r="CG482" s="124">
        <f t="shared" ref="CG482" si="8662">Y482/Y498</f>
        <v>4.555526012585305E-2</v>
      </c>
      <c r="CH482" s="125">
        <f t="shared" ref="CH482" si="8663">Z482/Z498</f>
        <v>5.5115849171736751E-2</v>
      </c>
      <c r="CI482" s="123">
        <f t="shared" ref="CI482" si="8664">AA482/AA498</f>
        <v>5.5695475059583173E-2</v>
      </c>
      <c r="CJ482" s="129">
        <f t="shared" ref="CJ482" si="8665">AB482/AB498</f>
        <v>5.2944835045970792E-2</v>
      </c>
      <c r="CK482" s="130">
        <f t="shared" ref="CK482" si="8666">AC482/AC498</f>
        <v>5.2739415616663635E-2</v>
      </c>
    </row>
    <row r="483" spans="1:89" x14ac:dyDescent="0.25">
      <c r="A483" s="131" t="s">
        <v>25</v>
      </c>
      <c r="B483" s="197">
        <v>2374</v>
      </c>
      <c r="C483" s="181">
        <v>2265</v>
      </c>
      <c r="D483" s="182">
        <v>1189</v>
      </c>
      <c r="E483" s="183">
        <v>748</v>
      </c>
      <c r="F483" s="180">
        <v>1452</v>
      </c>
      <c r="G483" s="184">
        <v>999</v>
      </c>
      <c r="H483" s="182">
        <v>2848</v>
      </c>
      <c r="I483" s="183">
        <v>2936</v>
      </c>
      <c r="J483" s="180">
        <v>327</v>
      </c>
      <c r="K483" s="181">
        <v>504</v>
      </c>
      <c r="L483" s="182">
        <v>877</v>
      </c>
      <c r="M483" s="180">
        <v>1669</v>
      </c>
      <c r="N483" s="185">
        <v>2402</v>
      </c>
      <c r="O483" s="198">
        <v>2719</v>
      </c>
      <c r="P483" s="180">
        <v>1550</v>
      </c>
      <c r="Q483" s="181">
        <v>794</v>
      </c>
      <c r="R483" s="182">
        <v>2414</v>
      </c>
      <c r="S483" s="183">
        <v>1418</v>
      </c>
      <c r="T483" s="189">
        <v>311</v>
      </c>
      <c r="U483" s="180">
        <v>259</v>
      </c>
      <c r="V483" s="182">
        <v>1277</v>
      </c>
      <c r="W483" s="199">
        <v>2555</v>
      </c>
      <c r="X483" s="180">
        <v>1432</v>
      </c>
      <c r="Y483" s="184">
        <v>486</v>
      </c>
      <c r="Z483" s="182">
        <v>3180</v>
      </c>
      <c r="AA483" s="180">
        <v>3370</v>
      </c>
      <c r="AB483" s="162">
        <f t="shared" si="8415"/>
        <v>21633</v>
      </c>
      <c r="AC483" s="165">
        <f t="shared" si="8446"/>
        <v>20722</v>
      </c>
      <c r="AE483" s="256" t="str">
        <f>$AE$18</f>
        <v>18:00 - 18:59</v>
      </c>
      <c r="AF483" s="120">
        <f t="shared" si="8637"/>
        <v>2621</v>
      </c>
      <c r="AG483" s="181">
        <f t="shared" si="8637"/>
        <v>2924</v>
      </c>
      <c r="AH483" s="182">
        <f t="shared" si="8637"/>
        <v>970</v>
      </c>
      <c r="AI483" s="183">
        <f t="shared" si="8637"/>
        <v>1357</v>
      </c>
      <c r="AJ483" s="180">
        <f t="shared" si="8637"/>
        <v>1053</v>
      </c>
      <c r="AK483" s="184">
        <f t="shared" si="8637"/>
        <v>2339</v>
      </c>
      <c r="AL483" s="182">
        <f t="shared" si="8637"/>
        <v>2897</v>
      </c>
      <c r="AM483" s="183">
        <f t="shared" si="8637"/>
        <v>4728</v>
      </c>
      <c r="AN483" s="180">
        <f t="shared" si="8637"/>
        <v>724</v>
      </c>
      <c r="AO483" s="184">
        <f t="shared" si="8637"/>
        <v>340</v>
      </c>
      <c r="AP483" s="182">
        <f t="shared" si="8638"/>
        <v>1939</v>
      </c>
      <c r="AQ483" s="180">
        <f t="shared" si="8638"/>
        <v>1090</v>
      </c>
      <c r="AR483" s="185">
        <f t="shared" si="8638"/>
        <v>3420</v>
      </c>
      <c r="AS483" s="186">
        <f t="shared" si="8638"/>
        <v>2853</v>
      </c>
      <c r="AT483" s="180">
        <f t="shared" si="8638"/>
        <v>1773</v>
      </c>
      <c r="AU483" s="184">
        <f t="shared" si="8638"/>
        <v>1648</v>
      </c>
      <c r="AV483" s="182">
        <f t="shared" si="8638"/>
        <v>2187</v>
      </c>
      <c r="AW483" s="183">
        <f t="shared" si="8638"/>
        <v>2834</v>
      </c>
      <c r="AX483" s="180">
        <f t="shared" si="8638"/>
        <v>548</v>
      </c>
      <c r="AY483" s="184">
        <f t="shared" si="8638"/>
        <v>289</v>
      </c>
      <c r="AZ483" s="182">
        <f t="shared" si="8639"/>
        <v>2627</v>
      </c>
      <c r="BA483" s="183">
        <f t="shared" si="8639"/>
        <v>2362</v>
      </c>
      <c r="BB483" s="180">
        <f t="shared" si="8639"/>
        <v>1852</v>
      </c>
      <c r="BC483" s="184">
        <f t="shared" si="8639"/>
        <v>749</v>
      </c>
      <c r="BD483" s="182">
        <f t="shared" si="8639"/>
        <v>4190</v>
      </c>
      <c r="BE483" s="180">
        <f t="shared" si="8639"/>
        <v>4844</v>
      </c>
      <c r="BF483" s="164">
        <f>SUM(AF483,AH483,AJ483,AL483,AN483,AP483,AR483,AT483,AV483,AX483,AZ483,BB483,BD483)</f>
        <v>26801</v>
      </c>
      <c r="BG483" s="165">
        <f>SUM(AG483,AI483,AK483,AM483,AO483,AQ483,AS483,AU483,AW483,AY483,BA483,BC483,BE483)</f>
        <v>28357</v>
      </c>
      <c r="BI483" s="131" t="s">
        <v>25</v>
      </c>
      <c r="BJ483" s="123">
        <f>B483/B498</f>
        <v>6.6052697476419689E-2</v>
      </c>
      <c r="BK483" s="124">
        <f t="shared" ref="BK483" si="8667">C483/C498</f>
        <v>5.9515989174133539E-2</v>
      </c>
      <c r="BL483" s="125">
        <f t="shared" ref="BL483" si="8668">D483/D498</f>
        <v>6.5061559507523944E-2</v>
      </c>
      <c r="BM483" s="126">
        <f t="shared" ref="BM483" si="8669">E483/E498</f>
        <v>4.5841760127474415E-2</v>
      </c>
      <c r="BN483" s="123">
        <f t="shared" ref="BN483" si="8670">F483/F498</f>
        <v>6.8616795047493032E-2</v>
      </c>
      <c r="BO483" s="124">
        <f t="shared" ref="BO483" si="8671">G483/G498</f>
        <v>4.0529027546756462E-2</v>
      </c>
      <c r="BP483" s="125">
        <f t="shared" ref="BP483" si="8672">H483/H498</f>
        <v>6.369084891314071E-2</v>
      </c>
      <c r="BQ483" s="126">
        <f t="shared" ref="BQ483" si="8673">I483/I498</f>
        <v>5.3326552481973225E-2</v>
      </c>
      <c r="BR483" s="123">
        <f t="shared" ref="BR483" si="8674">J483/J498</f>
        <v>4.5498817309030194E-2</v>
      </c>
      <c r="BS483" s="124">
        <f t="shared" ref="BS483" si="8675">K483/K498</f>
        <v>6.8711656441717797E-2</v>
      </c>
      <c r="BT483" s="125">
        <f t="shared" ref="BT483" si="8676">L483/L498</f>
        <v>4.142067727766495E-2</v>
      </c>
      <c r="BU483" s="123">
        <f t="shared" ref="BU483" si="8677">M483/M498</f>
        <v>7.2984082560783634E-2</v>
      </c>
      <c r="BV483" s="127">
        <f t="shared" ref="BV483" si="8678">N483/N498</f>
        <v>5.3235815602836876E-2</v>
      </c>
      <c r="BW483" s="128">
        <f t="shared" ref="BW483" si="8679">O483/O498</f>
        <v>6.3757445012427888E-2</v>
      </c>
      <c r="BX483" s="123">
        <f t="shared" ref="BX483" si="8680">P483/P498</f>
        <v>6.0546875E-2</v>
      </c>
      <c r="BY483" s="124">
        <f t="shared" ref="BY483" si="8681">Q483/Q498</f>
        <v>4.0768124871636884E-2</v>
      </c>
      <c r="BZ483" s="125">
        <f t="shared" ref="BZ483" si="8682">R483/R498</f>
        <v>6.689018814597246E-2</v>
      </c>
      <c r="CA483" s="126">
        <f t="shared" ref="CA483" si="8683">S483/S498</f>
        <v>4.7404138668806203E-2</v>
      </c>
      <c r="CB483" s="123">
        <f t="shared" ref="CB483" si="8684">T483/T498</f>
        <v>4.8837939698492462E-2</v>
      </c>
      <c r="CC483" s="124">
        <f t="shared" ref="CC483" si="8685">U483/U498</f>
        <v>4.3066178915862986E-2</v>
      </c>
      <c r="CD483" s="125">
        <f t="shared" ref="CD483" si="8686">V483/V498</f>
        <v>4.5106142488785278E-2</v>
      </c>
      <c r="CE483" s="126">
        <f t="shared" ref="CE483" si="8687">W483/W498</f>
        <v>7.1538569228615428E-2</v>
      </c>
      <c r="CF483" s="123">
        <f t="shared" ref="CF483" si="8688">X483/X498</f>
        <v>5.932062966031483E-2</v>
      </c>
      <c r="CG483" s="124">
        <f t="shared" ref="CG483" si="8689">Y483/Y498</f>
        <v>4.3073650624833822E-2</v>
      </c>
      <c r="CH483" s="125">
        <f t="shared" ref="CH483" si="8690">Z483/Z498</f>
        <v>5.7072093899746948E-2</v>
      </c>
      <c r="CI483" s="123">
        <f t="shared" ref="CI483" si="8691">AA483/AA498</f>
        <v>5.6963202109497811E-2</v>
      </c>
      <c r="CJ483" s="129">
        <f t="shared" ref="CJ483" si="8692">AB483/AB498</f>
        <v>5.8499188750676043E-2</v>
      </c>
      <c r="CK483" s="130">
        <f t="shared" ref="CK483" si="8693">AC483/AC498</f>
        <v>5.6234752002084179E-2</v>
      </c>
    </row>
    <row r="484" spans="1:89" ht="13.8" thickBot="1" x14ac:dyDescent="0.3">
      <c r="A484" s="139" t="s">
        <v>26</v>
      </c>
      <c r="B484" s="194">
        <v>2399</v>
      </c>
      <c r="C484" s="188">
        <v>2365</v>
      </c>
      <c r="D484" s="189">
        <v>1092</v>
      </c>
      <c r="E484" s="190">
        <v>741</v>
      </c>
      <c r="F484" s="187">
        <v>1275</v>
      </c>
      <c r="G484" s="191">
        <v>973</v>
      </c>
      <c r="H484" s="189">
        <v>2803</v>
      </c>
      <c r="I484" s="190">
        <v>2939</v>
      </c>
      <c r="J484" s="187">
        <v>437</v>
      </c>
      <c r="K484" s="188">
        <v>454</v>
      </c>
      <c r="L484" s="189">
        <v>969</v>
      </c>
      <c r="M484" s="187">
        <v>1569</v>
      </c>
      <c r="N484" s="192">
        <v>2357</v>
      </c>
      <c r="O484" s="195">
        <v>2734</v>
      </c>
      <c r="P484" s="187">
        <v>1649</v>
      </c>
      <c r="Q484" s="188">
        <v>967</v>
      </c>
      <c r="R484" s="189">
        <v>2447</v>
      </c>
      <c r="S484" s="190">
        <v>1434</v>
      </c>
      <c r="T484" s="187">
        <v>328</v>
      </c>
      <c r="U484" s="191">
        <v>295</v>
      </c>
      <c r="V484" s="189">
        <v>1325</v>
      </c>
      <c r="W484" s="196">
        <v>2711</v>
      </c>
      <c r="X484" s="187">
        <v>1358</v>
      </c>
      <c r="Y484" s="191">
        <v>498</v>
      </c>
      <c r="Z484" s="189">
        <v>3328</v>
      </c>
      <c r="AA484" s="187">
        <v>3485</v>
      </c>
      <c r="AB484" s="162">
        <f t="shared" si="8415"/>
        <v>21767</v>
      </c>
      <c r="AC484" s="165">
        <f t="shared" si="8446"/>
        <v>21165</v>
      </c>
      <c r="AE484" s="254"/>
      <c r="AF484" s="120"/>
      <c r="AG484" s="188"/>
      <c r="AH484" s="189"/>
      <c r="AI484" s="190"/>
      <c r="AJ484" s="187"/>
      <c r="AK484" s="191"/>
      <c r="AL484" s="189"/>
      <c r="AM484" s="190"/>
      <c r="AN484" s="187"/>
      <c r="AO484" s="191"/>
      <c r="AP484" s="189"/>
      <c r="AQ484" s="187"/>
      <c r="AR484" s="192"/>
      <c r="AS484" s="193"/>
      <c r="AT484" s="187"/>
      <c r="AU484" s="191"/>
      <c r="AV484" s="189"/>
      <c r="AW484" s="190"/>
      <c r="AX484" s="187"/>
      <c r="AY484" s="191"/>
      <c r="AZ484" s="189"/>
      <c r="BA484" s="190"/>
      <c r="BB484" s="187"/>
      <c r="BC484" s="191"/>
      <c r="BD484" s="189"/>
      <c r="BE484" s="187"/>
      <c r="BF484" s="164"/>
      <c r="BG484" s="165"/>
      <c r="BI484" s="139" t="s">
        <v>26</v>
      </c>
      <c r="BJ484" s="123">
        <f>B484/B498</f>
        <v>6.6748281906457804E-2</v>
      </c>
      <c r="BK484" s="124">
        <f t="shared" ref="BK484" si="8694">C484/C498</f>
        <v>6.214362666526526E-2</v>
      </c>
      <c r="BL484" s="125">
        <f t="shared" ref="BL484" si="8695">D484/D498</f>
        <v>5.9753761969904243E-2</v>
      </c>
      <c r="BM484" s="126">
        <f t="shared" ref="BM484" si="8696">E484/E498</f>
        <v>4.5412759698473984E-2</v>
      </c>
      <c r="BN484" s="123">
        <f t="shared" ref="BN484" si="8697">F484/F498</f>
        <v>6.0252351023108545E-2</v>
      </c>
      <c r="BO484" s="124">
        <f t="shared" ref="BO484" si="8698">G484/G498</f>
        <v>3.9474218021015049E-2</v>
      </c>
      <c r="BP484" s="125">
        <f t="shared" ref="BP484" si="8699">H484/H498</f>
        <v>6.268449771893729E-2</v>
      </c>
      <c r="BQ484" s="126">
        <f t="shared" ref="BQ484" si="8700">I484/I498</f>
        <v>5.3381041466116934E-2</v>
      </c>
      <c r="BR484" s="123">
        <f t="shared" ref="BR484" si="8701">J484/J498</f>
        <v>6.0804229859468484E-2</v>
      </c>
      <c r="BS484" s="124">
        <f t="shared" ref="BS484" si="8702">K484/K498</f>
        <v>6.1895023858214042E-2</v>
      </c>
      <c r="BT484" s="125">
        <f t="shared" ref="BT484" si="8703">L484/L498</f>
        <v>4.5765833844991263E-2</v>
      </c>
      <c r="BU484" s="123">
        <f t="shared" ref="BU484" si="8704">M484/M498</f>
        <v>6.8611159699142901E-2</v>
      </c>
      <c r="BV484" s="127">
        <f t="shared" ref="BV484" si="8705">N484/N498</f>
        <v>5.2238475177304962E-2</v>
      </c>
      <c r="BW484" s="128">
        <f t="shared" ref="BW484" si="8706">O484/O498</f>
        <v>6.4109177883037091E-2</v>
      </c>
      <c r="BX484" s="123">
        <f t="shared" ref="BX484" si="8707">P484/P498</f>
        <v>6.4414062499999994E-2</v>
      </c>
      <c r="BY484" s="124">
        <f t="shared" ref="BY484" si="8708">Q484/Q498</f>
        <v>4.9650852331074143E-2</v>
      </c>
      <c r="BZ484" s="125">
        <f t="shared" ref="BZ484" si="8709">R484/R498</f>
        <v>6.7804594197677967E-2</v>
      </c>
      <c r="CA484" s="126">
        <f t="shared" ref="CA484" si="8710">S484/S498</f>
        <v>4.7939023167184833E-2</v>
      </c>
      <c r="CB484" s="123">
        <f t="shared" ref="CB484" si="8711">T484/T498</f>
        <v>5.1507537688442212E-2</v>
      </c>
      <c r="CC484" s="124">
        <f t="shared" ref="CC484" si="8712">U484/U498</f>
        <v>4.9052211506484866E-2</v>
      </c>
      <c r="CD484" s="125">
        <f t="shared" ref="CD484" si="8713">V484/V498</f>
        <v>4.6801596552576735E-2</v>
      </c>
      <c r="CE484" s="126">
        <f t="shared" ref="CE484" si="8714">W484/W498</f>
        <v>7.5906481870362599E-2</v>
      </c>
      <c r="CF484" s="123">
        <f t="shared" ref="CF484" si="8715">X484/X498</f>
        <v>5.6255178127589067E-2</v>
      </c>
      <c r="CG484" s="124">
        <f t="shared" ref="CG484" si="8716">Y484/Y498</f>
        <v>4.4137197553842066E-2</v>
      </c>
      <c r="CH484" s="125">
        <f t="shared" ref="CH484" si="8717">Z484/Z498</f>
        <v>5.9728279401999318E-2</v>
      </c>
      <c r="CI484" s="123">
        <f t="shared" ref="CI484" si="8718">AA484/AA498</f>
        <v>5.8907050252700259E-2</v>
      </c>
      <c r="CJ484" s="129">
        <f t="shared" ref="CJ484" si="8719">AB484/AB498</f>
        <v>5.8861546782044347E-2</v>
      </c>
      <c r="CK484" s="130">
        <f t="shared" ref="CK484" si="8720">AC484/AC498</f>
        <v>5.7436952327193883E-2</v>
      </c>
    </row>
    <row r="485" spans="1:89" ht="14.4" thickTop="1" thickBot="1" x14ac:dyDescent="0.3">
      <c r="A485" s="131" t="s">
        <v>27</v>
      </c>
      <c r="B485" s="197">
        <v>2184</v>
      </c>
      <c r="C485" s="181">
        <v>2563</v>
      </c>
      <c r="D485" s="182">
        <v>1130</v>
      </c>
      <c r="E485" s="183">
        <v>873</v>
      </c>
      <c r="F485" s="180">
        <v>1172</v>
      </c>
      <c r="G485" s="184">
        <v>1294</v>
      </c>
      <c r="H485" s="182">
        <v>2965</v>
      </c>
      <c r="I485" s="183">
        <v>3678</v>
      </c>
      <c r="J485" s="180">
        <v>501</v>
      </c>
      <c r="K485" s="181">
        <v>423</v>
      </c>
      <c r="L485" s="182">
        <v>1195</v>
      </c>
      <c r="M485" s="180">
        <v>1668</v>
      </c>
      <c r="N485" s="185">
        <v>2751</v>
      </c>
      <c r="O485" s="198">
        <v>2678</v>
      </c>
      <c r="P485" s="180">
        <v>1796</v>
      </c>
      <c r="Q485" s="181">
        <v>990</v>
      </c>
      <c r="R485" s="182">
        <v>2410</v>
      </c>
      <c r="S485" s="183">
        <v>1541</v>
      </c>
      <c r="T485" s="180">
        <v>336</v>
      </c>
      <c r="U485" s="184">
        <v>275</v>
      </c>
      <c r="V485" s="182">
        <v>1664</v>
      </c>
      <c r="W485" s="199">
        <v>2304</v>
      </c>
      <c r="X485" s="180">
        <v>1393</v>
      </c>
      <c r="Y485" s="184">
        <v>708</v>
      </c>
      <c r="Z485" s="182">
        <v>3635</v>
      </c>
      <c r="AA485" s="180">
        <v>3757</v>
      </c>
      <c r="AB485" s="162">
        <f t="shared" si="8415"/>
        <v>23132</v>
      </c>
      <c r="AC485" s="165">
        <f t="shared" si="8446"/>
        <v>22752</v>
      </c>
      <c r="AE485" s="251" t="s">
        <v>13</v>
      </c>
      <c r="AF485" s="14">
        <f t="shared" ref="AF485:BG485" si="8721">SUM(AF482:AF484)</f>
        <v>5224</v>
      </c>
      <c r="AG485" s="1">
        <f t="shared" si="8721"/>
        <v>6271</v>
      </c>
      <c r="AH485" s="14">
        <f t="shared" si="8721"/>
        <v>2251</v>
      </c>
      <c r="AI485" s="1">
        <f t="shared" si="8721"/>
        <v>2676</v>
      </c>
      <c r="AJ485" s="14">
        <f t="shared" si="8721"/>
        <v>2435</v>
      </c>
      <c r="AK485" s="1">
        <f t="shared" si="8721"/>
        <v>5327</v>
      </c>
      <c r="AL485" s="14">
        <f t="shared" si="8721"/>
        <v>5976</v>
      </c>
      <c r="AM485" s="1">
        <f t="shared" si="8721"/>
        <v>9825</v>
      </c>
      <c r="AN485" s="14">
        <f t="shared" si="8721"/>
        <v>1575</v>
      </c>
      <c r="AO485" s="1">
        <f t="shared" si="8721"/>
        <v>694</v>
      </c>
      <c r="AP485" s="14">
        <f t="shared" si="8721"/>
        <v>4143</v>
      </c>
      <c r="AQ485" s="1">
        <f t="shared" si="8721"/>
        <v>2335</v>
      </c>
      <c r="AR485" s="14">
        <f t="shared" si="8721"/>
        <v>7233</v>
      </c>
      <c r="AS485" s="1">
        <f t="shared" si="8721"/>
        <v>5777</v>
      </c>
      <c r="AT485" s="14">
        <f t="shared" si="8721"/>
        <v>3778</v>
      </c>
      <c r="AU485" s="1">
        <f t="shared" si="8721"/>
        <v>3119</v>
      </c>
      <c r="AV485" s="14">
        <f t="shared" si="8721"/>
        <v>4961</v>
      </c>
      <c r="AW485" s="1">
        <f t="shared" si="8721"/>
        <v>5311</v>
      </c>
      <c r="AX485" s="14">
        <f t="shared" si="8721"/>
        <v>1314</v>
      </c>
      <c r="AY485" s="1">
        <f t="shared" si="8721"/>
        <v>611</v>
      </c>
      <c r="AZ485" s="14">
        <f t="shared" si="8721"/>
        <v>4815</v>
      </c>
      <c r="BA485" s="1">
        <f t="shared" si="8721"/>
        <v>4899</v>
      </c>
      <c r="BB485" s="14">
        <f t="shared" si="8721"/>
        <v>4027</v>
      </c>
      <c r="BC485" s="1">
        <f t="shared" si="8721"/>
        <v>1528</v>
      </c>
      <c r="BD485" s="14">
        <f t="shared" si="8721"/>
        <v>8617</v>
      </c>
      <c r="BE485" s="1">
        <f t="shared" si="8721"/>
        <v>10105</v>
      </c>
      <c r="BF485" s="166">
        <f t="shared" si="8721"/>
        <v>56349</v>
      </c>
      <c r="BG485" s="167">
        <f t="shared" si="8721"/>
        <v>58478</v>
      </c>
      <c r="BI485" s="131" t="s">
        <v>27</v>
      </c>
      <c r="BJ485" s="123">
        <f>B485/B498</f>
        <v>6.0766255808129992E-2</v>
      </c>
      <c r="BK485" s="124">
        <f t="shared" ref="BK485" si="8722">C485/C498</f>
        <v>6.7346348897706076E-2</v>
      </c>
      <c r="BL485" s="125">
        <f t="shared" ref="BL485" si="8723">D485/D498</f>
        <v>6.1833105335157318E-2</v>
      </c>
      <c r="BM485" s="126">
        <f t="shared" ref="BM485" si="8724">E485/E498</f>
        <v>5.3502482073910645E-2</v>
      </c>
      <c r="BN485" s="123">
        <f t="shared" ref="BN485" si="8725">F485/F498</f>
        <v>5.5384906195359386E-2</v>
      </c>
      <c r="BO485" s="124">
        <f t="shared" ref="BO485" si="8726">G485/G498</f>
        <v>5.2497058704207067E-2</v>
      </c>
      <c r="BP485" s="125">
        <f t="shared" ref="BP485" si="8727">H485/H498</f>
        <v>6.6307362018069596E-2</v>
      </c>
      <c r="BQ485" s="126">
        <f t="shared" ref="BQ485" si="8728">I485/I498</f>
        <v>6.6803494560183085E-2</v>
      </c>
      <c r="BR485" s="123">
        <f t="shared" ref="BR485" si="8729">J485/J498</f>
        <v>6.9709197161541669E-2</v>
      </c>
      <c r="BS485" s="124">
        <f t="shared" ref="BS485" si="8730">K485/K498</f>
        <v>5.7668711656441718E-2</v>
      </c>
      <c r="BT485" s="125">
        <f t="shared" ref="BT485" si="8731">L485/L498</f>
        <v>5.6439805412553723E-2</v>
      </c>
      <c r="BU485" s="123">
        <f t="shared" ref="BU485" si="8732">M485/M498</f>
        <v>7.2940353332167224E-2</v>
      </c>
      <c r="BV485" s="127">
        <f t="shared" ref="BV485" si="8733">N485/N498</f>
        <v>6.0970744680851063E-2</v>
      </c>
      <c r="BW485" s="128">
        <f t="shared" ref="BW485" si="8734">O485/O498</f>
        <v>6.2796041832762745E-2</v>
      </c>
      <c r="BX485" s="123">
        <f t="shared" ref="BX485" si="8735">P485/P498</f>
        <v>7.0156250000000003E-2</v>
      </c>
      <c r="BY485" s="124">
        <f t="shared" ref="BY485" si="8736">Q485/Q498</f>
        <v>5.0831792975970423E-2</v>
      </c>
      <c r="BZ485" s="125">
        <f t="shared" ref="BZ485" si="8737">R485/R498</f>
        <v>6.6779351048796037E-2</v>
      </c>
      <c r="CA485" s="126">
        <f t="shared" ref="CA485" si="8738">S485/S498</f>
        <v>5.1516063250091934E-2</v>
      </c>
      <c r="CB485" s="123">
        <f t="shared" ref="CB485" si="8739">T485/T498</f>
        <v>5.2763819095477386E-2</v>
      </c>
      <c r="CC485" s="124">
        <f t="shared" ref="CC485" si="8740">U485/U498</f>
        <v>4.572663784502827E-2</v>
      </c>
      <c r="CD485" s="125">
        <f t="shared" ref="CD485" si="8741">V485/V498</f>
        <v>5.8775740878103916E-2</v>
      </c>
      <c r="CE485" s="126">
        <f t="shared" ref="CE485" si="8742">W485/W498</f>
        <v>6.4510709785804282E-2</v>
      </c>
      <c r="CF485" s="123">
        <f t="shared" ref="CF485" si="8743">X485/X498</f>
        <v>5.7705053852526923E-2</v>
      </c>
      <c r="CG485" s="124">
        <f t="shared" ref="CG485" si="8744">Y485/Y498</f>
        <v>6.2749268811486306E-2</v>
      </c>
      <c r="CH485" s="125">
        <f t="shared" ref="CH485" si="8745">Z485/Z498</f>
        <v>6.5238069599239043E-2</v>
      </c>
      <c r="CI485" s="123">
        <f t="shared" ref="CI485" si="8746">AA485/AA498</f>
        <v>6.3504673687057353E-2</v>
      </c>
      <c r="CJ485" s="129">
        <f t="shared" ref="CJ485" si="8747">AB485/AB498</f>
        <v>6.2552731206057324E-2</v>
      </c>
      <c r="CK485" s="130">
        <f t="shared" ref="CK485" si="8748">AC485/AC498</f>
        <v>6.1743706087801331E-2</v>
      </c>
    </row>
    <row r="486" spans="1:89" ht="13.8" thickTop="1" x14ac:dyDescent="0.25">
      <c r="A486" s="139" t="s">
        <v>28</v>
      </c>
      <c r="B486" s="194">
        <v>2345</v>
      </c>
      <c r="C486" s="188">
        <v>2477</v>
      </c>
      <c r="D486" s="189">
        <v>1125</v>
      </c>
      <c r="E486" s="190">
        <v>900</v>
      </c>
      <c r="F486" s="187">
        <v>1140</v>
      </c>
      <c r="G486" s="191">
        <v>1506</v>
      </c>
      <c r="H486" s="189">
        <v>2753</v>
      </c>
      <c r="I486" s="190">
        <v>4262</v>
      </c>
      <c r="J486" s="187">
        <v>591</v>
      </c>
      <c r="K486" s="188">
        <v>425</v>
      </c>
      <c r="L486" s="189">
        <v>1710</v>
      </c>
      <c r="M486" s="187">
        <v>1487</v>
      </c>
      <c r="N486" s="192">
        <v>2700</v>
      </c>
      <c r="O486" s="195">
        <v>2582</v>
      </c>
      <c r="P486" s="187">
        <v>1960</v>
      </c>
      <c r="Q486" s="188">
        <v>1110</v>
      </c>
      <c r="R486" s="189">
        <v>2305</v>
      </c>
      <c r="S486" s="190">
        <v>1993</v>
      </c>
      <c r="T486" s="187">
        <v>577</v>
      </c>
      <c r="U486" s="191">
        <v>252</v>
      </c>
      <c r="V486" s="189">
        <v>1990</v>
      </c>
      <c r="W486" s="196">
        <v>2317</v>
      </c>
      <c r="X486" s="187">
        <v>1910</v>
      </c>
      <c r="Y486" s="191">
        <v>616</v>
      </c>
      <c r="Z486" s="189">
        <v>4141</v>
      </c>
      <c r="AA486" s="187">
        <v>4272</v>
      </c>
      <c r="AB486" s="162">
        <f t="shared" si="8415"/>
        <v>25247</v>
      </c>
      <c r="AC486" s="165">
        <f t="shared" si="8446"/>
        <v>24199</v>
      </c>
      <c r="BI486" s="139" t="s">
        <v>28</v>
      </c>
      <c r="BJ486" s="123">
        <f>B486/B498</f>
        <v>6.5245819537575467E-2</v>
      </c>
      <c r="BK486" s="124">
        <f t="shared" ref="BK486" si="8749">C486/C498</f>
        <v>6.5086580655332793E-2</v>
      </c>
      <c r="BL486" s="125">
        <f t="shared" ref="BL486" si="8750">D486/D498</f>
        <v>6.1559507523939808E-2</v>
      </c>
      <c r="BM486" s="126">
        <f t="shared" ref="BM486" si="8751">E486/E498</f>
        <v>5.5157198014340873E-2</v>
      </c>
      <c r="BN486" s="123">
        <f t="shared" ref="BN486" si="8752">F486/F498</f>
        <v>5.3872690326544112E-2</v>
      </c>
      <c r="BO486" s="124">
        <f t="shared" ref="BO486" si="8753">G486/G498</f>
        <v>6.1097813298713943E-2</v>
      </c>
      <c r="BP486" s="125">
        <f t="shared" ref="BP486" si="8754">H486/H498</f>
        <v>6.1566329725377941E-2</v>
      </c>
      <c r="BQ486" s="126">
        <f t="shared" ref="BQ486" si="8755">I486/I498</f>
        <v>7.7410683473491115E-2</v>
      </c>
      <c r="BR486" s="123">
        <f t="shared" ref="BR486" si="8756">J486/J498</f>
        <v>8.2231807430082099E-2</v>
      </c>
      <c r="BS486" s="124">
        <f t="shared" ref="BS486" si="8757">K486/K498</f>
        <v>5.7941376959781868E-2</v>
      </c>
      <c r="BT486" s="125">
        <f t="shared" ref="BT486" si="8758">L486/L498</f>
        <v>8.0763236197043398E-2</v>
      </c>
      <c r="BU486" s="123">
        <f t="shared" ref="BU486" si="8759">M486/M498</f>
        <v>6.5025362952597518E-2</v>
      </c>
      <c r="BV486" s="127">
        <f t="shared" ref="BV486" si="8760">N486/N498</f>
        <v>5.9840425531914897E-2</v>
      </c>
      <c r="BW486" s="128">
        <f t="shared" ref="BW486" si="8761">O486/O498</f>
        <v>6.0544951460863854E-2</v>
      </c>
      <c r="BX486" s="123">
        <f t="shared" ref="BX486" si="8762">P486/P498</f>
        <v>7.6562500000000006E-2</v>
      </c>
      <c r="BY486" s="124">
        <f t="shared" ref="BY486" si="8763">Q486/Q498</f>
        <v>5.6993222427603206E-2</v>
      </c>
      <c r="BZ486" s="125">
        <f t="shared" ref="BZ486" si="8764">R486/R498</f>
        <v>6.3869877247914875E-2</v>
      </c>
      <c r="CA486" s="126">
        <f t="shared" ref="CA486" si="8765">S486/S498</f>
        <v>6.662655032928827E-2</v>
      </c>
      <c r="CB486" s="123">
        <f t="shared" ref="CB486" si="8766">T486/T498</f>
        <v>9.0609296482412061E-2</v>
      </c>
      <c r="CC486" s="124">
        <f t="shared" ref="CC486" si="8767">U486/U498</f>
        <v>4.1902228134353174E-2</v>
      </c>
      <c r="CD486" s="125">
        <f t="shared" ref="CD486" si="8768">V486/V498</f>
        <v>7.0290699728020906E-2</v>
      </c>
      <c r="CE486" s="126">
        <f t="shared" ref="CE486" si="8769">W486/W498</f>
        <v>6.4874702505949886E-2</v>
      </c>
      <c r="CF486" s="123">
        <f t="shared" ref="CF486" si="8770">X486/X498</f>
        <v>7.9121789560894787E-2</v>
      </c>
      <c r="CG486" s="124">
        <f t="shared" ref="CG486" si="8771">Y486/Y498</f>
        <v>5.4595409022423116E-2</v>
      </c>
      <c r="CH486" s="125">
        <f t="shared" ref="CH486" si="8772">Z486/Z498</f>
        <v>7.4319352465047825E-2</v>
      </c>
      <c r="CI486" s="123">
        <f t="shared" ref="CI486" si="8773">AA486/AA498</f>
        <v>7.2209732763137885E-2</v>
      </c>
      <c r="CJ486" s="129">
        <f t="shared" ref="CJ486" si="8774">AB486/AB498</f>
        <v>6.8272038939967555E-2</v>
      </c>
      <c r="CK486" s="130">
        <f t="shared" ref="CK486" si="8775">AC486/AC498</f>
        <v>6.5670531980428284E-2</v>
      </c>
    </row>
    <row r="487" spans="1:89" x14ac:dyDescent="0.25">
      <c r="A487" s="131" t="s">
        <v>29</v>
      </c>
      <c r="B487" s="197">
        <v>2399</v>
      </c>
      <c r="C487" s="181">
        <v>3222</v>
      </c>
      <c r="D487" s="182">
        <v>1338</v>
      </c>
      <c r="E487" s="183">
        <v>1171</v>
      </c>
      <c r="F487" s="180">
        <v>1192</v>
      </c>
      <c r="G487" s="184">
        <v>2179</v>
      </c>
      <c r="H487" s="182">
        <v>2929</v>
      </c>
      <c r="I487" s="183">
        <v>4863</v>
      </c>
      <c r="J487" s="180">
        <v>803</v>
      </c>
      <c r="K487" s="181">
        <v>401</v>
      </c>
      <c r="L487" s="182">
        <v>2198</v>
      </c>
      <c r="M487" s="180">
        <v>1327</v>
      </c>
      <c r="N487" s="185">
        <v>4253</v>
      </c>
      <c r="O487" s="198">
        <v>2879</v>
      </c>
      <c r="P487" s="180">
        <v>2167</v>
      </c>
      <c r="Q487" s="181">
        <v>1290</v>
      </c>
      <c r="R487" s="182">
        <v>2455</v>
      </c>
      <c r="S487" s="183">
        <v>2447</v>
      </c>
      <c r="T487" s="180">
        <v>908</v>
      </c>
      <c r="U487" s="184">
        <v>285</v>
      </c>
      <c r="V487" s="182">
        <v>2624</v>
      </c>
      <c r="W487" s="199">
        <v>2338</v>
      </c>
      <c r="X487" s="180">
        <v>2046</v>
      </c>
      <c r="Y487" s="184">
        <v>725</v>
      </c>
      <c r="Z487" s="182">
        <v>4030</v>
      </c>
      <c r="AA487" s="180">
        <v>4504</v>
      </c>
      <c r="AB487" s="162">
        <f t="shared" si="8415"/>
        <v>29342</v>
      </c>
      <c r="AC487" s="165">
        <f t="shared" si="8446"/>
        <v>27631</v>
      </c>
      <c r="BI487" s="131" t="s">
        <v>29</v>
      </c>
      <c r="BJ487" s="123">
        <f>B487/B498</f>
        <v>6.6748281906457804E-2</v>
      </c>
      <c r="BK487" s="124">
        <f t="shared" ref="BK487" si="8776">C487/C498</f>
        <v>8.4662479964264126E-2</v>
      </c>
      <c r="BL487" s="125">
        <f t="shared" ref="BL487" si="8777">D487/D498</f>
        <v>7.3214774281805742E-2</v>
      </c>
      <c r="BM487" s="126">
        <f t="shared" ref="BM487" si="8778">E487/E498</f>
        <v>7.1765643194214621E-2</v>
      </c>
      <c r="BN487" s="123">
        <f t="shared" ref="BN487" si="8779">F487/F498</f>
        <v>5.6330041113368937E-2</v>
      </c>
      <c r="BO487" s="124">
        <f t="shared" ref="BO487" si="8780">G487/G498</f>
        <v>8.8401152176558889E-2</v>
      </c>
      <c r="BP487" s="125">
        <f t="shared" ref="BP487" si="8781">H487/H498</f>
        <v>6.5502281062706863E-2</v>
      </c>
      <c r="BQ487" s="126">
        <f t="shared" ref="BQ487" si="8782">I487/I498</f>
        <v>8.8326643296946797E-2</v>
      </c>
      <c r="BR487" s="123">
        <f t="shared" ref="BR487" si="8783">J487/J498</f>
        <v>0.11172951161819952</v>
      </c>
      <c r="BS487" s="124">
        <f t="shared" ref="BS487" si="8784">K487/K498</f>
        <v>5.4669393319700069E-2</v>
      </c>
      <c r="BT487" s="125">
        <f t="shared" ref="BT487" si="8785">L487/L498</f>
        <v>0.10381145798894818</v>
      </c>
      <c r="BU487" s="123">
        <f t="shared" ref="BU487" si="8786">M487/M498</f>
        <v>5.8028686373972363E-2</v>
      </c>
      <c r="BV487" s="127">
        <f t="shared" ref="BV487" si="8787">N487/N498</f>
        <v>9.4259751773049641E-2</v>
      </c>
      <c r="BW487" s="128">
        <f t="shared" ref="BW487" si="8788">O487/O498</f>
        <v>6.7509262298926037E-2</v>
      </c>
      <c r="BX487" s="123">
        <f t="shared" ref="BX487" si="8789">P487/P498</f>
        <v>8.4648437500000007E-2</v>
      </c>
      <c r="BY487" s="124">
        <f t="shared" ref="BY487" si="8790">Q487/Q498</f>
        <v>6.6235366605052373E-2</v>
      </c>
      <c r="BZ487" s="125">
        <f t="shared" ref="BZ487" si="8791">R487/R498</f>
        <v>6.8026268392030811E-2</v>
      </c>
      <c r="CA487" s="126">
        <f t="shared" ref="CA487" si="8792">S487/S498</f>
        <v>8.1803897970781927E-2</v>
      </c>
      <c r="CB487" s="123">
        <f t="shared" ref="CB487" si="8793">T487/T498</f>
        <v>0.14258793969849246</v>
      </c>
      <c r="CC487" s="124">
        <f t="shared" ref="CC487" si="8794">U487/U498</f>
        <v>4.7389424675756568E-2</v>
      </c>
      <c r="CD487" s="125">
        <f t="shared" ref="CD487" si="8795">V487/V498</f>
        <v>9.2684822153933102E-2</v>
      </c>
      <c r="CE487" s="126">
        <f t="shared" ref="CE487" si="8796">W487/W498</f>
        <v>6.5462690746185076E-2</v>
      </c>
      <c r="CF487" s="123">
        <f t="shared" ref="CF487" si="8797">X487/X498</f>
        <v>8.4755592377796188E-2</v>
      </c>
      <c r="CG487" s="124">
        <f t="shared" ref="CG487" si="8798">Y487/Y498</f>
        <v>6.4255960294247988E-2</v>
      </c>
      <c r="CH487" s="125">
        <f t="shared" ref="CH487" si="8799">Z487/Z498</f>
        <v>7.2327213338358551E-2</v>
      </c>
      <c r="CI487" s="123">
        <f t="shared" ref="CI487" si="8800">AA487/AA498</f>
        <v>7.6131235104207162E-2</v>
      </c>
      <c r="CJ487" s="129">
        <f t="shared" ref="CJ487" si="8801">AB487/AB498</f>
        <v>7.9345592212006488E-2</v>
      </c>
      <c r="CK487" s="130">
        <f t="shared" ref="CK487" si="8802">AC487/AC498</f>
        <v>7.4984192286921519E-2</v>
      </c>
    </row>
    <row r="488" spans="1:89" x14ac:dyDescent="0.25">
      <c r="A488" s="139" t="s">
        <v>30</v>
      </c>
      <c r="B488" s="280">
        <v>2603</v>
      </c>
      <c r="C488" s="267">
        <v>3347</v>
      </c>
      <c r="D488" s="268">
        <v>1281</v>
      </c>
      <c r="E488" s="269">
        <v>1319</v>
      </c>
      <c r="F488" s="266">
        <v>1382</v>
      </c>
      <c r="G488" s="270">
        <v>2988</v>
      </c>
      <c r="H488" s="268">
        <v>3079</v>
      </c>
      <c r="I488" s="269">
        <v>5097</v>
      </c>
      <c r="J488" s="266">
        <v>851</v>
      </c>
      <c r="K488" s="267">
        <v>354</v>
      </c>
      <c r="L488" s="268">
        <v>2204</v>
      </c>
      <c r="M488" s="266">
        <v>1245</v>
      </c>
      <c r="N488" s="271">
        <v>3813</v>
      </c>
      <c r="O488" s="281">
        <v>2924</v>
      </c>
      <c r="P488" s="266">
        <v>2005</v>
      </c>
      <c r="Q488" s="267">
        <v>1471</v>
      </c>
      <c r="R488" s="268">
        <v>2774</v>
      </c>
      <c r="S488" s="269">
        <v>2477</v>
      </c>
      <c r="T488" s="266">
        <v>766</v>
      </c>
      <c r="U488" s="270">
        <v>322</v>
      </c>
      <c r="V488" s="268">
        <v>2188</v>
      </c>
      <c r="W488" s="282">
        <v>2537</v>
      </c>
      <c r="X488" s="266">
        <v>2175</v>
      </c>
      <c r="Y488" s="270">
        <v>779</v>
      </c>
      <c r="Z488" s="268">
        <v>4427</v>
      </c>
      <c r="AA488" s="266">
        <v>5261</v>
      </c>
      <c r="AB488" s="162">
        <f t="shared" si="8415"/>
        <v>29548</v>
      </c>
      <c r="AC488" s="165">
        <f t="shared" si="8446"/>
        <v>30121</v>
      </c>
      <c r="BI488" s="139" t="s">
        <v>30</v>
      </c>
      <c r="BJ488" s="123">
        <f>B488/B498</f>
        <v>7.2424250855568847E-2</v>
      </c>
      <c r="BK488" s="124">
        <f t="shared" ref="BK488" si="8803">C488/C498</f>
        <v>8.7947026828178787E-2</v>
      </c>
      <c r="BL488" s="125">
        <f t="shared" ref="BL488" si="8804">D488/D498</f>
        <v>7.0095759233926122E-2</v>
      </c>
      <c r="BM488" s="126">
        <f t="shared" ref="BM488" si="8805">E488/E498</f>
        <v>8.0835937978795125E-2</v>
      </c>
      <c r="BN488" s="123">
        <f t="shared" ref="BN488" si="8806">F488/F498</f>
        <v>6.5308822834459615E-2</v>
      </c>
      <c r="BO488" s="124">
        <f t="shared" ref="BO488" si="8807">G488/G498</f>
        <v>0.12122195626597428</v>
      </c>
      <c r="BP488" s="125">
        <f t="shared" ref="BP488" si="8808">H488/H498</f>
        <v>6.8856785043384924E-2</v>
      </c>
      <c r="BQ488" s="126">
        <f t="shared" ref="BQ488" si="8809">I488/I498</f>
        <v>9.2576784060155834E-2</v>
      </c>
      <c r="BR488" s="123">
        <f t="shared" ref="BR488" si="8810">J488/J498</f>
        <v>0.11840823709475441</v>
      </c>
      <c r="BS488" s="124">
        <f t="shared" ref="BS488" si="8811">K488/K498</f>
        <v>4.8261758691206545E-2</v>
      </c>
      <c r="BT488" s="125">
        <f t="shared" ref="BT488" si="8812">L488/L498</f>
        <v>0.10409483776507816</v>
      </c>
      <c r="BU488" s="123">
        <f t="shared" ref="BU488" si="8813">M488/M498</f>
        <v>5.4442889627426973E-2</v>
      </c>
      <c r="BV488" s="127">
        <f t="shared" ref="BV488" si="8814">N488/N498</f>
        <v>8.4507978723404251E-2</v>
      </c>
      <c r="BW488" s="128">
        <f t="shared" ref="BW488" si="8815">O488/O498</f>
        <v>6.8564460910753647E-2</v>
      </c>
      <c r="BX488" s="123">
        <f t="shared" ref="BX488" si="8816">P488/P498</f>
        <v>7.8320312500000003E-2</v>
      </c>
      <c r="BY488" s="124">
        <f t="shared" ref="BY488" si="8817">Q488/Q498</f>
        <v>7.5528856027931815E-2</v>
      </c>
      <c r="BZ488" s="125">
        <f t="shared" ref="BZ488" si="8818">R488/R498</f>
        <v>7.6865526891850708E-2</v>
      </c>
      <c r="CA488" s="126">
        <f t="shared" ref="CA488" si="8819">S488/S498</f>
        <v>8.2806806405241865E-2</v>
      </c>
      <c r="CB488" s="123">
        <f t="shared" ref="CB488" si="8820">T488/T498</f>
        <v>0.12028894472361809</v>
      </c>
      <c r="CC488" s="124">
        <f t="shared" ref="CC488" si="8821">U488/U498</f>
        <v>5.3541735949451282E-2</v>
      </c>
      <c r="CD488" s="125">
        <f t="shared" ref="CD488" si="8822">V488/V498</f>
        <v>7.7284447741160681E-2</v>
      </c>
      <c r="CE488" s="126">
        <f t="shared" ref="CE488" si="8823">W488/W498</f>
        <v>7.1034579308413837E-2</v>
      </c>
      <c r="CF488" s="123">
        <f t="shared" ref="CF488" si="8824">X488/X498</f>
        <v>9.0099420049710027E-2</v>
      </c>
      <c r="CG488" s="124">
        <f t="shared" ref="CG488" si="8825">Y488/Y498</f>
        <v>6.9041921474785078E-2</v>
      </c>
      <c r="CH488" s="125">
        <f t="shared" ref="CH488" si="8826">Z488/Z498</f>
        <v>7.9452251476157143E-2</v>
      </c>
      <c r="CI488" s="123">
        <f t="shared" ref="CI488" si="8827">AA488/AA498</f>
        <v>8.892682679467892E-2</v>
      </c>
      <c r="CJ488" s="129">
        <f t="shared" ref="CJ488" si="8828">AB488/AB498</f>
        <v>7.9902650081124932E-2</v>
      </c>
      <c r="CK488" s="130">
        <f t="shared" ref="CK488" si="8829">AC488/AC498</f>
        <v>8.1741480796003158E-2</v>
      </c>
    </row>
    <row r="489" spans="1:89" x14ac:dyDescent="0.25">
      <c r="A489" s="131" t="s">
        <v>31</v>
      </c>
      <c r="B489" s="283">
        <v>2621</v>
      </c>
      <c r="C489" s="274">
        <v>2924</v>
      </c>
      <c r="D489" s="275">
        <v>970</v>
      </c>
      <c r="E489" s="276">
        <v>1357</v>
      </c>
      <c r="F489" s="273">
        <v>1053</v>
      </c>
      <c r="G489" s="277">
        <v>2339</v>
      </c>
      <c r="H489" s="275">
        <v>2897</v>
      </c>
      <c r="I489" s="276">
        <v>4728</v>
      </c>
      <c r="J489" s="273">
        <v>724</v>
      </c>
      <c r="K489" s="274">
        <v>340</v>
      </c>
      <c r="L489" s="275">
        <v>1939</v>
      </c>
      <c r="M489" s="273">
        <v>1090</v>
      </c>
      <c r="N489" s="278">
        <v>3420</v>
      </c>
      <c r="O489" s="284">
        <v>2853</v>
      </c>
      <c r="P489" s="273">
        <v>1773</v>
      </c>
      <c r="Q489" s="274">
        <v>1648</v>
      </c>
      <c r="R489" s="275">
        <v>2187</v>
      </c>
      <c r="S489" s="276">
        <v>2834</v>
      </c>
      <c r="T489" s="273">
        <v>548</v>
      </c>
      <c r="U489" s="277">
        <v>289</v>
      </c>
      <c r="V489" s="275">
        <v>2627</v>
      </c>
      <c r="W489" s="285">
        <v>2362</v>
      </c>
      <c r="X489" s="273">
        <v>1852</v>
      </c>
      <c r="Y489" s="277">
        <v>749</v>
      </c>
      <c r="Z489" s="275">
        <v>4190</v>
      </c>
      <c r="AA489" s="273">
        <v>4844</v>
      </c>
      <c r="AB489" s="162">
        <f t="shared" si="8415"/>
        <v>26801</v>
      </c>
      <c r="AC489" s="165">
        <f t="shared" si="8446"/>
        <v>28357</v>
      </c>
      <c r="BI489" s="131" t="s">
        <v>31</v>
      </c>
      <c r="BJ489" s="123">
        <f>B489/B498</f>
        <v>7.2925071645196293E-2</v>
      </c>
      <c r="BK489" s="124">
        <f t="shared" ref="BK489" si="8830">C489/C498</f>
        <v>7.6832120240691595E-2</v>
      </c>
      <c r="BL489" s="125">
        <f t="shared" ref="BL489" si="8831">D489/D498</f>
        <v>5.307797537619699E-2</v>
      </c>
      <c r="BM489" s="126">
        <f t="shared" ref="BM489" si="8832">E489/E498</f>
        <v>8.3164797450511738E-2</v>
      </c>
      <c r="BN489" s="123">
        <f t="shared" ref="BN489" si="8833">F489/F498</f>
        <v>4.9761353433202593E-2</v>
      </c>
      <c r="BO489" s="124">
        <f t="shared" ref="BO489" si="8834">G489/G498</f>
        <v>9.4892287719582941E-2</v>
      </c>
      <c r="BP489" s="125">
        <f t="shared" ref="BP489" si="8835">H489/H498</f>
        <v>6.4786653546828873E-2</v>
      </c>
      <c r="BQ489" s="126">
        <f t="shared" ref="BQ489" si="8836">I489/I498</f>
        <v>8.587463901048005E-2</v>
      </c>
      <c r="BR489" s="123">
        <f t="shared" ref="BR489" si="8837">J489/J498</f>
        <v>0.10073744260470294</v>
      </c>
      <c r="BS489" s="124">
        <f t="shared" ref="BS489" si="8838">K489/K498</f>
        <v>4.6353101567825496E-2</v>
      </c>
      <c r="BT489" s="125">
        <f t="shared" ref="BT489" si="8839">L489/L498</f>
        <v>9.1578897652670854E-2</v>
      </c>
      <c r="BU489" s="123">
        <f t="shared" ref="BU489" si="8840">M489/M498</f>
        <v>4.7664859191883853E-2</v>
      </c>
      <c r="BV489" s="127">
        <f t="shared" ref="BV489" si="8841">N489/N498</f>
        <v>7.5797872340425537E-2</v>
      </c>
      <c r="BW489" s="128">
        <f t="shared" ref="BW489" si="8842">O489/O498</f>
        <v>6.6899591989870097E-2</v>
      </c>
      <c r="BX489" s="123">
        <f t="shared" ref="BX489" si="8843">P489/P498</f>
        <v>6.9257812500000002E-2</v>
      </c>
      <c r="BY489" s="124">
        <f t="shared" ref="BY489" si="8844">Q489/Q498</f>
        <v>8.4616964469090158E-2</v>
      </c>
      <c r="BZ489" s="125">
        <f t="shared" ref="BZ489" si="8845">R489/R498</f>
        <v>6.0600182881210343E-2</v>
      </c>
      <c r="CA489" s="126">
        <f t="shared" ref="CA489" si="8846">S489/S498</f>
        <v>9.4741416775315085E-2</v>
      </c>
      <c r="CB489" s="123">
        <f t="shared" ref="CB489" si="8847">T489/T498</f>
        <v>8.6055276381909546E-2</v>
      </c>
      <c r="CC489" s="124">
        <f t="shared" ref="CC489" si="8848">U489/U498</f>
        <v>4.8054539408047887E-2</v>
      </c>
      <c r="CD489" s="125">
        <f t="shared" ref="CD489" si="8849">V489/V498</f>
        <v>9.2790788032920068E-2</v>
      </c>
      <c r="CE489" s="126">
        <f t="shared" ref="CE489" si="8850">W489/W498</f>
        <v>6.6134677306453865E-2</v>
      </c>
      <c r="CF489" s="123">
        <f t="shared" ref="CF489" si="8851">X489/X498</f>
        <v>7.6719138359569186E-2</v>
      </c>
      <c r="CG489" s="124">
        <f t="shared" ref="CG489" si="8852">Y489/Y498</f>
        <v>6.6383054152264462E-2</v>
      </c>
      <c r="CH489" s="125">
        <f t="shared" ref="CH489" si="8853">Z489/Z498</f>
        <v>7.5198765232685441E-2</v>
      </c>
      <c r="CI489" s="123">
        <f t="shared" ref="CI489" si="8854">AA489/AA498</f>
        <v>8.1878264397153525E-2</v>
      </c>
      <c r="CJ489" s="129">
        <f t="shared" ref="CJ489" si="8855">AB489/AB498</f>
        <v>7.2474310438074632E-2</v>
      </c>
      <c r="CK489" s="130">
        <f t="shared" ref="CK489" si="8856">AC489/AC498</f>
        <v>7.6954389659448938E-2</v>
      </c>
    </row>
    <row r="490" spans="1:89" x14ac:dyDescent="0.25">
      <c r="A490" s="139" t="s">
        <v>32</v>
      </c>
      <c r="B490" s="194">
        <v>2244</v>
      </c>
      <c r="C490" s="188">
        <v>2692</v>
      </c>
      <c r="D490" s="189">
        <v>867</v>
      </c>
      <c r="E490" s="190">
        <v>1275</v>
      </c>
      <c r="F490" s="187">
        <v>852</v>
      </c>
      <c r="G490" s="191">
        <v>2047</v>
      </c>
      <c r="H490" s="189">
        <v>2728</v>
      </c>
      <c r="I490" s="190">
        <v>4036</v>
      </c>
      <c r="J490" s="187">
        <v>552</v>
      </c>
      <c r="K490" s="188">
        <v>247</v>
      </c>
      <c r="L490" s="189">
        <v>1888</v>
      </c>
      <c r="M490" s="187">
        <v>825</v>
      </c>
      <c r="N490" s="192">
        <v>3052</v>
      </c>
      <c r="O490" s="195">
        <v>2228</v>
      </c>
      <c r="P490" s="187">
        <v>1238</v>
      </c>
      <c r="Q490" s="188">
        <v>1402</v>
      </c>
      <c r="R490" s="189">
        <v>1894</v>
      </c>
      <c r="S490" s="190">
        <v>2366</v>
      </c>
      <c r="T490" s="187">
        <v>343</v>
      </c>
      <c r="U490" s="191">
        <v>262</v>
      </c>
      <c r="V490" s="189">
        <v>2490</v>
      </c>
      <c r="W490" s="196">
        <v>1797</v>
      </c>
      <c r="X490" s="187">
        <v>1481</v>
      </c>
      <c r="Y490" s="191">
        <v>637</v>
      </c>
      <c r="Z490" s="189">
        <v>3507</v>
      </c>
      <c r="AA490" s="187">
        <v>3940</v>
      </c>
      <c r="AB490" s="162">
        <f t="shared" si="8415"/>
        <v>23136</v>
      </c>
      <c r="AC490" s="165">
        <f t="shared" si="8446"/>
        <v>23754</v>
      </c>
      <c r="BI490" s="139" t="s">
        <v>32</v>
      </c>
      <c r="BJ490" s="123">
        <f>B490/B498</f>
        <v>6.2435658440221475E-2</v>
      </c>
      <c r="BK490" s="124">
        <f t="shared" ref="BK490" si="8857">C490/C498</f>
        <v>7.0736001261266002E-2</v>
      </c>
      <c r="BL490" s="125">
        <f t="shared" ref="BL490" si="8858">D490/D498</f>
        <v>4.7441860465116281E-2</v>
      </c>
      <c r="BM490" s="126">
        <f t="shared" ref="BM490" si="8859">E490/E498</f>
        <v>7.8139363853649571E-2</v>
      </c>
      <c r="BN490" s="123">
        <f t="shared" ref="BN490" si="8860">F490/F498</f>
        <v>4.0262747507206653E-2</v>
      </c>
      <c r="BO490" s="124">
        <f t="shared" ref="BO490" si="8861">G490/G498</f>
        <v>8.3045965353564039E-2</v>
      </c>
      <c r="BP490" s="125">
        <f t="shared" ref="BP490" si="8862">H490/H498</f>
        <v>6.1007245728598267E-2</v>
      </c>
      <c r="BQ490" s="126">
        <f t="shared" ref="BQ490" si="8863">I490/I498</f>
        <v>7.3305846667998623E-2</v>
      </c>
      <c r="BR490" s="123">
        <f t="shared" ref="BR490" si="8864">J490/J498</f>
        <v>7.6805342980381247E-2</v>
      </c>
      <c r="BS490" s="124">
        <f t="shared" ref="BS490" si="8865">K490/K498</f>
        <v>3.3674164962508524E-2</v>
      </c>
      <c r="BT490" s="125">
        <f t="shared" ref="BT490" si="8866">L490/L498</f>
        <v>8.9170169555566045E-2</v>
      </c>
      <c r="BU490" s="123">
        <f t="shared" ref="BU490" si="8867">M490/M498</f>
        <v>3.6076613608535944E-2</v>
      </c>
      <c r="BV490" s="127">
        <f t="shared" ref="BV490" si="8868">N490/N498</f>
        <v>6.7641843971631199E-2</v>
      </c>
      <c r="BW490" s="128">
        <f t="shared" ref="BW490" si="8869">O490/O498</f>
        <v>5.2244055714486703E-2</v>
      </c>
      <c r="BX490" s="123">
        <f t="shared" ref="BX490" si="8870">P490/P498</f>
        <v>4.8359375000000003E-2</v>
      </c>
      <c r="BY490" s="124">
        <f t="shared" ref="BY490" si="8871">Q490/Q498</f>
        <v>7.1986034093242959E-2</v>
      </c>
      <c r="BZ490" s="125">
        <f t="shared" ref="BZ490" si="8872">R490/R498</f>
        <v>5.2481365513037212E-2</v>
      </c>
      <c r="CA490" s="126">
        <f t="shared" ref="CA490" si="8873">S490/S498</f>
        <v>7.909604519774012E-2</v>
      </c>
      <c r="CB490" s="123">
        <f t="shared" ref="CB490" si="8874">T490/T498</f>
        <v>5.3863065326633167E-2</v>
      </c>
      <c r="CC490" s="124">
        <f t="shared" ref="CC490" si="8875">U490/U498</f>
        <v>4.3565014965081479E-2</v>
      </c>
      <c r="CD490" s="125">
        <f t="shared" ref="CD490" si="8876">V490/V498</f>
        <v>8.7951679559181942E-2</v>
      </c>
      <c r="CE490" s="126">
        <f t="shared" ref="CE490" si="8877">W490/W498</f>
        <v>5.0314993700125994E-2</v>
      </c>
      <c r="CF490" s="123">
        <f t="shared" ref="CF490" si="8878">X490/X498</f>
        <v>6.1350455675227837E-2</v>
      </c>
      <c r="CG490" s="124">
        <f t="shared" ref="CG490" si="8879">Y490/Y498</f>
        <v>5.645661614818754E-2</v>
      </c>
      <c r="CH490" s="125">
        <f t="shared" ref="CH490" si="8880">Z490/Z498</f>
        <v>6.2940828083777531E-2</v>
      </c>
      <c r="CI490" s="123">
        <f t="shared" ref="CI490" si="8881">AA490/AA498</f>
        <v>6.6597927688849076E-2</v>
      </c>
      <c r="CJ490" s="129">
        <f t="shared" ref="CJ490" si="8882">AB490/AB498</f>
        <v>6.2563547863710114E-2</v>
      </c>
      <c r="CK490" s="130">
        <f t="shared" ref="CK490" si="8883">AC490/AC498</f>
        <v>6.4462904114347436E-2</v>
      </c>
    </row>
    <row r="491" spans="1:89" x14ac:dyDescent="0.25">
      <c r="A491" s="131" t="s">
        <v>33</v>
      </c>
      <c r="B491" s="197">
        <v>2034</v>
      </c>
      <c r="C491" s="181">
        <v>2257</v>
      </c>
      <c r="D491" s="182">
        <v>624</v>
      </c>
      <c r="E491" s="183">
        <v>1020</v>
      </c>
      <c r="F491" s="180">
        <v>661</v>
      </c>
      <c r="G491" s="184">
        <v>1689</v>
      </c>
      <c r="H491" s="182">
        <v>2643</v>
      </c>
      <c r="I491" s="183">
        <v>3224</v>
      </c>
      <c r="J491" s="180">
        <v>489</v>
      </c>
      <c r="K491" s="181">
        <v>175</v>
      </c>
      <c r="L491" s="182">
        <v>1433</v>
      </c>
      <c r="M491" s="180">
        <v>678</v>
      </c>
      <c r="N491" s="185">
        <v>2747</v>
      </c>
      <c r="O491" s="198">
        <v>2177</v>
      </c>
      <c r="P491" s="180">
        <v>846</v>
      </c>
      <c r="Q491" s="181">
        <v>1298</v>
      </c>
      <c r="R491" s="182">
        <v>1364</v>
      </c>
      <c r="S491" s="183">
        <v>2047</v>
      </c>
      <c r="T491" s="180">
        <v>228</v>
      </c>
      <c r="U491" s="184">
        <v>294</v>
      </c>
      <c r="V491" s="182">
        <v>2275</v>
      </c>
      <c r="W491" s="199">
        <v>1463</v>
      </c>
      <c r="X491" s="180">
        <v>1291</v>
      </c>
      <c r="Y491" s="184">
        <v>532</v>
      </c>
      <c r="Z491" s="182">
        <v>2701</v>
      </c>
      <c r="AA491" s="180">
        <v>3493</v>
      </c>
      <c r="AB491" s="162">
        <f t="shared" si="8415"/>
        <v>19336</v>
      </c>
      <c r="AC491" s="165">
        <f t="shared" si="8446"/>
        <v>20347</v>
      </c>
      <c r="AD491" s="217"/>
      <c r="AE491" s="217"/>
      <c r="AF491" s="217"/>
      <c r="AG491" s="217"/>
      <c r="AH491" s="217"/>
      <c r="AI491" s="217"/>
      <c r="AJ491" s="217"/>
      <c r="AK491" s="217"/>
      <c r="AL491" s="217"/>
      <c r="AM491" s="217"/>
      <c r="AN491" s="217"/>
      <c r="AO491" s="217"/>
      <c r="AP491" s="217"/>
      <c r="AQ491" s="217"/>
      <c r="AR491" s="217"/>
      <c r="AS491" s="217"/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131" t="s">
        <v>33</v>
      </c>
      <c r="BJ491" s="123">
        <f>B491/B498</f>
        <v>5.6592749227901286E-2</v>
      </c>
      <c r="BK491" s="124">
        <f t="shared" ref="BK491" si="8884">C491/C498</f>
        <v>5.9305778174842998E-2</v>
      </c>
      <c r="BL491" s="125">
        <f t="shared" ref="BL491" si="8885">D491/D498</f>
        <v>3.4145006839945279E-2</v>
      </c>
      <c r="BM491" s="126">
        <f t="shared" ref="BM491" si="8886">E491/E498</f>
        <v>6.251149108291966E-2</v>
      </c>
      <c r="BN491" s="123">
        <f t="shared" ref="BN491" si="8887">F491/F498</f>
        <v>3.1236709040215492E-2</v>
      </c>
      <c r="BO491" s="124">
        <f t="shared" ref="BO491" si="8888">G491/G498</f>
        <v>6.8522049576047711E-2</v>
      </c>
      <c r="BP491" s="125">
        <f t="shared" ref="BP491" si="8889">H491/H498</f>
        <v>5.9106360139547363E-2</v>
      </c>
      <c r="BQ491" s="126">
        <f t="shared" ref="BQ491" si="8890">I491/I498</f>
        <v>5.8557494959768967E-2</v>
      </c>
      <c r="BR491" s="123">
        <f t="shared" ref="BR491" si="8891">J491/J498</f>
        <v>6.8039515792402944E-2</v>
      </c>
      <c r="BS491" s="124">
        <f t="shared" ref="BS491" si="8892">K491/K498</f>
        <v>2.3858214042263123E-2</v>
      </c>
      <c r="BT491" s="125">
        <f t="shared" ref="BT491" si="8893">L491/L498</f>
        <v>6.7680536532376143E-2</v>
      </c>
      <c r="BU491" s="123">
        <f t="shared" ref="BU491" si="8894">M491/M498</f>
        <v>2.9648417001924086E-2</v>
      </c>
      <c r="BV491" s="127">
        <f t="shared" ref="BV491" si="8895">N491/N498</f>
        <v>6.088209219858156E-2</v>
      </c>
      <c r="BW491" s="128">
        <f t="shared" ref="BW491" si="8896">O491/O498</f>
        <v>5.1048163954415422E-2</v>
      </c>
      <c r="BX491" s="123">
        <f t="shared" ref="BX491" si="8897">P491/P498</f>
        <v>3.3046875000000003E-2</v>
      </c>
      <c r="BY491" s="124">
        <f t="shared" ref="BY491" si="8898">Q491/Q498</f>
        <v>6.6646128568494556E-2</v>
      </c>
      <c r="BZ491" s="125">
        <f t="shared" ref="BZ491" si="8899">R491/R498</f>
        <v>3.7795450137160909E-2</v>
      </c>
      <c r="CA491" s="126">
        <f t="shared" ref="CA491" si="8900">S491/S498</f>
        <v>6.8431785511316151E-2</v>
      </c>
      <c r="CB491" s="123">
        <f t="shared" ref="CB491" si="8901">T491/T498</f>
        <v>3.5804020100502515E-2</v>
      </c>
      <c r="CC491" s="124">
        <f t="shared" ref="CC491" si="8902">U491/U498</f>
        <v>4.888593282341204E-2</v>
      </c>
      <c r="CD491" s="125">
        <f t="shared" ref="CD491" si="8903">V491/V498</f>
        <v>8.0357458231782697E-2</v>
      </c>
      <c r="CE491" s="126">
        <f t="shared" ref="CE491" si="8904">W491/W498</f>
        <v>4.0963180736385274E-2</v>
      </c>
      <c r="CF491" s="123">
        <f t="shared" ref="CF491" si="8905">X491/X498</f>
        <v>5.3479701739850873E-2</v>
      </c>
      <c r="CG491" s="124">
        <f t="shared" ref="CG491" si="8906">Y491/Y498</f>
        <v>4.7150580519365416E-2</v>
      </c>
      <c r="CH491" s="125">
        <f t="shared" ref="CH491" si="8907">Z491/Z498</f>
        <v>4.8475385416105819E-2</v>
      </c>
      <c r="CI491" s="123">
        <f t="shared" ref="CI491" si="8908">AA491/AA498</f>
        <v>5.904227447135782E-2</v>
      </c>
      <c r="CJ491" s="129">
        <f t="shared" ref="CJ491" si="8909">AB491/AB498</f>
        <v>5.2287723093564088E-2</v>
      </c>
      <c r="CK491" s="130">
        <f t="shared" ref="CK491" si="8910">AC491/AC498</f>
        <v>5.5217088069993571E-2</v>
      </c>
    </row>
    <row r="492" spans="1:89" x14ac:dyDescent="0.25">
      <c r="A492" s="139" t="s">
        <v>34</v>
      </c>
      <c r="B492" s="194">
        <v>850</v>
      </c>
      <c r="C492" s="188">
        <v>1678</v>
      </c>
      <c r="D492" s="189">
        <v>322</v>
      </c>
      <c r="E492" s="190">
        <v>1037</v>
      </c>
      <c r="F492" s="187">
        <v>269</v>
      </c>
      <c r="G492" s="191">
        <v>1601</v>
      </c>
      <c r="H492" s="189">
        <v>1524</v>
      </c>
      <c r="I492" s="190">
        <v>2749</v>
      </c>
      <c r="J492" s="187">
        <v>405</v>
      </c>
      <c r="K492" s="188">
        <v>114</v>
      </c>
      <c r="L492" s="189">
        <v>1240</v>
      </c>
      <c r="M492" s="187">
        <v>535</v>
      </c>
      <c r="N492" s="192">
        <v>2139</v>
      </c>
      <c r="O492" s="195">
        <v>1602</v>
      </c>
      <c r="P492" s="187">
        <v>634</v>
      </c>
      <c r="Q492" s="188">
        <v>1381</v>
      </c>
      <c r="R492" s="189">
        <v>1003</v>
      </c>
      <c r="S492" s="190">
        <v>1769</v>
      </c>
      <c r="T492" s="187">
        <v>225</v>
      </c>
      <c r="U492" s="191">
        <v>194</v>
      </c>
      <c r="V492" s="189">
        <v>2339</v>
      </c>
      <c r="W492" s="196">
        <v>1059</v>
      </c>
      <c r="X492" s="187">
        <v>888</v>
      </c>
      <c r="Y492" s="191">
        <v>534</v>
      </c>
      <c r="Z492" s="189">
        <v>2756</v>
      </c>
      <c r="AA492" s="187">
        <v>2783</v>
      </c>
      <c r="AB492" s="162">
        <f t="shared" si="8415"/>
        <v>14594</v>
      </c>
      <c r="AC492" s="165">
        <f t="shared" si="8446"/>
        <v>17036</v>
      </c>
      <c r="BI492" s="139" t="s">
        <v>34</v>
      </c>
      <c r="BJ492" s="123">
        <f>B492/B498</f>
        <v>2.3649870621296015E-2</v>
      </c>
      <c r="BK492" s="124">
        <f t="shared" ref="BK492" si="8911">C492/C498</f>
        <v>4.4091757101190322E-2</v>
      </c>
      <c r="BL492" s="125">
        <f t="shared" ref="BL492" si="8912">D492/D498</f>
        <v>1.761969904240766E-2</v>
      </c>
      <c r="BM492" s="126">
        <f t="shared" ref="BM492" si="8913">E492/E498</f>
        <v>6.3553349267634979E-2</v>
      </c>
      <c r="BN492" s="123">
        <f t="shared" ref="BN492" si="8914">F492/F498</f>
        <v>1.2712064647228391E-2</v>
      </c>
      <c r="BO492" s="124">
        <f t="shared" ref="BO492" si="8915">G492/G498</f>
        <v>6.4951925027384477E-2</v>
      </c>
      <c r="BP492" s="125">
        <f t="shared" ref="BP492" si="8916">H492/H498</f>
        <v>3.408176044368906E-2</v>
      </c>
      <c r="BQ492" s="126">
        <f t="shared" ref="BQ492" si="8917">I492/I498</f>
        <v>4.9930072470348912E-2</v>
      </c>
      <c r="BR492" s="123">
        <f t="shared" ref="BR492" si="8918">J492/J498</f>
        <v>5.6351746208431891E-2</v>
      </c>
      <c r="BS492" s="124">
        <f t="shared" ref="BS492" si="8919">K492/K498</f>
        <v>1.5541922290388548E-2</v>
      </c>
      <c r="BT492" s="125">
        <f t="shared" ref="BT492" si="8920">L492/L498</f>
        <v>5.8565153733528552E-2</v>
      </c>
      <c r="BU492" s="123">
        <f t="shared" ref="BU492" si="8921">M492/M498</f>
        <v>2.3395137309777856E-2</v>
      </c>
      <c r="BV492" s="127">
        <f t="shared" ref="BV492" si="8922">N492/N498</f>
        <v>4.7406914893617022E-2</v>
      </c>
      <c r="BW492" s="128">
        <f t="shared" ref="BW492" si="8923">O492/O498</f>
        <v>3.7565070581062704E-2</v>
      </c>
      <c r="BX492" s="123">
        <f t="shared" ref="BX492" si="8924">P492/P498</f>
        <v>2.4765624999999999E-2</v>
      </c>
      <c r="BY492" s="124">
        <f t="shared" ref="BY492" si="8925">Q492/Q498</f>
        <v>7.0907783939207228E-2</v>
      </c>
      <c r="BZ492" s="125">
        <f t="shared" ref="BZ492" si="8926">R492/R498</f>
        <v>2.7792402116988555E-2</v>
      </c>
      <c r="CA492" s="126">
        <f t="shared" ref="CA492" si="8927">S492/S498</f>
        <v>5.9138167351987431E-2</v>
      </c>
      <c r="CB492" s="123">
        <f t="shared" ref="CB492" si="8928">T492/T498</f>
        <v>3.5332914572864318E-2</v>
      </c>
      <c r="CC492" s="124">
        <f t="shared" ref="CC492" si="8929">U492/U498</f>
        <v>3.2258064516129031E-2</v>
      </c>
      <c r="CD492" s="125">
        <f t="shared" ref="CD492" si="8930">V492/V498</f>
        <v>8.2618063650171311E-2</v>
      </c>
      <c r="CE492" s="126">
        <f t="shared" ref="CE492" si="8931">W492/W498</f>
        <v>2.9651406971860562E-2</v>
      </c>
      <c r="CF492" s="123">
        <f t="shared" ref="CF492" si="8932">X492/X498</f>
        <v>3.6785418392709199E-2</v>
      </c>
      <c r="CG492" s="124">
        <f t="shared" ref="CG492" si="8933">Y492/Y498</f>
        <v>4.732783834086679E-2</v>
      </c>
      <c r="CH492" s="125">
        <f t="shared" ref="CH492" si="8934">Z492/Z498</f>
        <v>4.9462481379780689E-2</v>
      </c>
      <c r="CI492" s="123">
        <f t="shared" ref="CI492" si="8935">AA492/AA498</f>
        <v>4.7041125065499234E-2</v>
      </c>
      <c r="CJ492" s="129">
        <f t="shared" ref="CJ492" si="8936">AB492/AB498</f>
        <v>3.9464575446187131E-2</v>
      </c>
      <c r="CK492" s="130">
        <f t="shared" ref="CK492" si="8937">AC492/AC498</f>
        <v>4.6231793992254896E-2</v>
      </c>
    </row>
    <row r="493" spans="1:89" x14ac:dyDescent="0.25">
      <c r="A493" s="131" t="s">
        <v>35</v>
      </c>
      <c r="B493" s="197">
        <v>0</v>
      </c>
      <c r="C493" s="181">
        <v>1338</v>
      </c>
      <c r="D493" s="182">
        <v>9</v>
      </c>
      <c r="E493" s="183">
        <v>637</v>
      </c>
      <c r="F493" s="180">
        <v>13</v>
      </c>
      <c r="G493" s="184">
        <v>857</v>
      </c>
      <c r="H493" s="182">
        <v>186</v>
      </c>
      <c r="I493" s="183">
        <v>1237</v>
      </c>
      <c r="J493" s="180">
        <v>151</v>
      </c>
      <c r="K493" s="181">
        <v>43</v>
      </c>
      <c r="L493" s="182">
        <v>478</v>
      </c>
      <c r="M493" s="180">
        <v>143</v>
      </c>
      <c r="N493" s="185">
        <v>463</v>
      </c>
      <c r="O493" s="198">
        <v>397</v>
      </c>
      <c r="P493" s="180">
        <v>144</v>
      </c>
      <c r="Q493" s="181">
        <v>276</v>
      </c>
      <c r="R493" s="182">
        <v>170</v>
      </c>
      <c r="S493" s="183">
        <v>293</v>
      </c>
      <c r="T493" s="180">
        <v>37</v>
      </c>
      <c r="U493" s="184">
        <v>15</v>
      </c>
      <c r="V493" s="182">
        <v>407</v>
      </c>
      <c r="W493" s="199">
        <v>44</v>
      </c>
      <c r="X493" s="180">
        <v>65</v>
      </c>
      <c r="Y493" s="184">
        <v>11</v>
      </c>
      <c r="Z493" s="182">
        <v>116</v>
      </c>
      <c r="AA493" s="180">
        <v>232</v>
      </c>
      <c r="AB493" s="162">
        <f t="shared" si="8415"/>
        <v>2239</v>
      </c>
      <c r="AC493" s="165">
        <f t="shared" si="8446"/>
        <v>5523</v>
      </c>
      <c r="BI493" s="131" t="s">
        <v>35</v>
      </c>
      <c r="BJ493" s="123">
        <f>B493/B498</f>
        <v>0</v>
      </c>
      <c r="BK493" s="124">
        <f t="shared" ref="BK493" si="8938">C493/C498</f>
        <v>3.5157789631342459E-2</v>
      </c>
      <c r="BL493" s="125">
        <f t="shared" ref="BL493" si="8939">D493/D498</f>
        <v>4.9247606019151848E-4</v>
      </c>
      <c r="BM493" s="126">
        <f t="shared" ref="BM493" si="8940">E493/E498</f>
        <v>3.903903903903904E-2</v>
      </c>
      <c r="BN493" s="123">
        <f t="shared" ref="BN493" si="8941">F493/F498</f>
        <v>6.1433769670620484E-4</v>
      </c>
      <c r="BO493" s="124">
        <f t="shared" ref="BO493" si="8942">G493/G498</f>
        <v>3.4768144752322608E-2</v>
      </c>
      <c r="BP493" s="125">
        <f t="shared" ref="BP493" si="8943">H493/H498</f>
        <v>4.1595849360407909E-3</v>
      </c>
      <c r="BQ493" s="126">
        <f t="shared" ref="BQ493" si="8944">I493/I498</f>
        <v>2.2467624461921281E-2</v>
      </c>
      <c r="BR493" s="123">
        <f t="shared" ref="BR493" si="8945">J493/J498</f>
        <v>2.1010157228328927E-2</v>
      </c>
      <c r="BS493" s="124">
        <f t="shared" ref="BS493" si="8946">K493/K498</f>
        <v>5.8623040218132244E-3</v>
      </c>
      <c r="BT493" s="125">
        <f t="shared" ref="BT493" si="8947">L493/L498</f>
        <v>2.2575922165021491E-2</v>
      </c>
      <c r="BU493" s="123">
        <f t="shared" ref="BU493" si="8948">M493/M498</f>
        <v>6.2532796921462306E-3</v>
      </c>
      <c r="BV493" s="127">
        <f t="shared" ref="BV493" si="8949">N493/N498</f>
        <v>1.0261524822695035E-2</v>
      </c>
      <c r="BW493" s="128">
        <f t="shared" ref="BW493" si="8950">O493/O498</f>
        <v>9.3091966421235284E-3</v>
      </c>
      <c r="BX493" s="123">
        <f t="shared" ref="BX493" si="8951">P493/P498</f>
        <v>5.6249999999999998E-3</v>
      </c>
      <c r="BY493" s="124">
        <f t="shared" ref="BY493" si="8952">Q493/Q498</f>
        <v>1.4171287738755391E-2</v>
      </c>
      <c r="BZ493" s="125">
        <f t="shared" ref="BZ493" si="8953">R493/R498</f>
        <v>4.71057662999806E-3</v>
      </c>
      <c r="CA493" s="126">
        <f t="shared" ref="CA493" si="8954">S493/S498</f>
        <v>9.7950723765586872E-3</v>
      </c>
      <c r="CB493" s="123">
        <f t="shared" ref="CB493" si="8955">T493/T498</f>
        <v>5.8103015075376884E-3</v>
      </c>
      <c r="CC493" s="124">
        <f t="shared" ref="CC493" si="8956">U493/U498</f>
        <v>2.494180246092451E-3</v>
      </c>
      <c r="CD493" s="125">
        <f t="shared" ref="CD493" si="8957">V493/V498</f>
        <v>1.4376037582565081E-2</v>
      </c>
      <c r="CE493" s="126">
        <f t="shared" ref="CE493" si="8958">W493/W498</f>
        <v>1.2319753604927901E-3</v>
      </c>
      <c r="CF493" s="123">
        <f t="shared" ref="CF493" si="8959">X493/X498</f>
        <v>2.6926263463131731E-3</v>
      </c>
      <c r="CG493" s="124">
        <f t="shared" ref="CG493" si="8960">Y493/Y498</f>
        <v>9.7491801825755559E-4</v>
      </c>
      <c r="CH493" s="125">
        <f t="shared" ref="CH493" si="8961">Z493/Z498</f>
        <v>2.0818751233869955E-3</v>
      </c>
      <c r="CI493" s="123">
        <f t="shared" ref="CI493" si="8962">AA493/AA498</f>
        <v>3.9215023410692851E-3</v>
      </c>
      <c r="CJ493" s="129">
        <f t="shared" ref="CJ493" si="8963">AB493/AB498</f>
        <v>6.0546241211465656E-3</v>
      </c>
      <c r="CK493" s="130">
        <f t="shared" ref="CK493" si="8964">AC493/AC498</f>
        <v>1.4988154391830466E-2</v>
      </c>
    </row>
    <row r="494" spans="1:89" x14ac:dyDescent="0.25">
      <c r="A494" s="139" t="s">
        <v>36</v>
      </c>
      <c r="B494" s="194"/>
      <c r="C494" s="188"/>
      <c r="D494" s="189"/>
      <c r="E494" s="190"/>
      <c r="F494" s="187"/>
      <c r="G494" s="191"/>
      <c r="H494" s="189"/>
      <c r="I494" s="190"/>
      <c r="J494" s="187"/>
      <c r="K494" s="191"/>
      <c r="L494" s="189"/>
      <c r="M494" s="187"/>
      <c r="N494" s="192"/>
      <c r="O494" s="195"/>
      <c r="P494" s="187"/>
      <c r="Q494" s="191"/>
      <c r="R494" s="189"/>
      <c r="S494" s="190"/>
      <c r="T494" s="187"/>
      <c r="U494" s="191"/>
      <c r="V494" s="189"/>
      <c r="W494" s="190"/>
      <c r="X494" s="187"/>
      <c r="Y494" s="191"/>
      <c r="Z494" s="189"/>
      <c r="AA494" s="187"/>
      <c r="AB494" s="162">
        <f t="shared" si="8415"/>
        <v>0</v>
      </c>
      <c r="AC494" s="165">
        <f t="shared" si="8446"/>
        <v>0</v>
      </c>
      <c r="BI494" s="139" t="s">
        <v>36</v>
      </c>
      <c r="BJ494" s="123">
        <f>B494/B498</f>
        <v>0</v>
      </c>
      <c r="BK494" s="124">
        <f t="shared" ref="BK494" si="8965">C494/C498</f>
        <v>0</v>
      </c>
      <c r="BL494" s="125">
        <f t="shared" ref="BL494" si="8966">D494/D498</f>
        <v>0</v>
      </c>
      <c r="BM494" s="126">
        <f t="shared" ref="BM494" si="8967">E494/E498</f>
        <v>0</v>
      </c>
      <c r="BN494" s="123">
        <f t="shared" ref="BN494" si="8968">F494/F498</f>
        <v>0</v>
      </c>
      <c r="BO494" s="124">
        <f t="shared" ref="BO494" si="8969">G494/G498</f>
        <v>0</v>
      </c>
      <c r="BP494" s="125">
        <f t="shared" ref="BP494" si="8970">H494/H498</f>
        <v>0</v>
      </c>
      <c r="BQ494" s="126">
        <f t="shared" ref="BQ494" si="8971">I494/I498</f>
        <v>0</v>
      </c>
      <c r="BR494" s="123">
        <f t="shared" ref="BR494" si="8972">J494/J498</f>
        <v>0</v>
      </c>
      <c r="BS494" s="124">
        <f t="shared" ref="BS494" si="8973">K494/K498</f>
        <v>0</v>
      </c>
      <c r="BT494" s="125">
        <f t="shared" ref="BT494" si="8974">L494/L498</f>
        <v>0</v>
      </c>
      <c r="BU494" s="123">
        <f t="shared" ref="BU494" si="8975">M494/M498</f>
        <v>0</v>
      </c>
      <c r="BV494" s="127">
        <f t="shared" ref="BV494" si="8976">N494/N498</f>
        <v>0</v>
      </c>
      <c r="BW494" s="128">
        <f t="shared" ref="BW494" si="8977">O494/O498</f>
        <v>0</v>
      </c>
      <c r="BX494" s="123">
        <f t="shared" ref="BX494" si="8978">P494/P498</f>
        <v>0</v>
      </c>
      <c r="BY494" s="124">
        <f t="shared" ref="BY494" si="8979">Q494/Q498</f>
        <v>0</v>
      </c>
      <c r="BZ494" s="125">
        <f t="shared" ref="BZ494" si="8980">R494/R498</f>
        <v>0</v>
      </c>
      <c r="CA494" s="126">
        <f t="shared" ref="CA494" si="8981">S494/S498</f>
        <v>0</v>
      </c>
      <c r="CB494" s="123">
        <f t="shared" ref="CB494" si="8982">T494/T498</f>
        <v>0</v>
      </c>
      <c r="CC494" s="124">
        <f t="shared" ref="CC494" si="8983">U494/U498</f>
        <v>0</v>
      </c>
      <c r="CD494" s="125">
        <f t="shared" ref="CD494" si="8984">V494/V498</f>
        <v>0</v>
      </c>
      <c r="CE494" s="126">
        <f t="shared" ref="CE494" si="8985">W494/W498</f>
        <v>0</v>
      </c>
      <c r="CF494" s="123">
        <f t="shared" ref="CF494" si="8986">X494/X498</f>
        <v>0</v>
      </c>
      <c r="CG494" s="124">
        <f t="shared" ref="CG494" si="8987">Y494/Y498</f>
        <v>0</v>
      </c>
      <c r="CH494" s="125">
        <f t="shared" ref="CH494" si="8988">Z494/Z498</f>
        <v>0</v>
      </c>
      <c r="CI494" s="123">
        <f t="shared" ref="CI494" si="8989">AA494/AA498</f>
        <v>0</v>
      </c>
      <c r="CJ494" s="129">
        <f t="shared" ref="CJ494" si="8990">AB494/AB498</f>
        <v>0</v>
      </c>
      <c r="CK494" s="130">
        <f t="shared" ref="CK494" si="8991">AC494/AC498</f>
        <v>0</v>
      </c>
    </row>
    <row r="495" spans="1:89" x14ac:dyDescent="0.25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62">
        <f t="shared" si="8415"/>
        <v>0</v>
      </c>
      <c r="AC495" s="165">
        <f t="shared" si="8446"/>
        <v>0</v>
      </c>
      <c r="BI495" s="131" t="s">
        <v>37</v>
      </c>
      <c r="BJ495" s="123">
        <f>B495/B498</f>
        <v>0</v>
      </c>
      <c r="BK495" s="124">
        <f t="shared" ref="BK495" si="8992">C495/C498</f>
        <v>0</v>
      </c>
      <c r="BL495" s="125">
        <f t="shared" ref="BL495" si="8993">D495/D498</f>
        <v>0</v>
      </c>
      <c r="BM495" s="126">
        <f t="shared" ref="BM495" si="8994">E495/E498</f>
        <v>0</v>
      </c>
      <c r="BN495" s="123">
        <f t="shared" ref="BN495" si="8995">F495/F498</f>
        <v>0</v>
      </c>
      <c r="BO495" s="124">
        <f t="shared" ref="BO495" si="8996">G495/G498</f>
        <v>0</v>
      </c>
      <c r="BP495" s="125">
        <f t="shared" ref="BP495" si="8997">H495/H498</f>
        <v>0</v>
      </c>
      <c r="BQ495" s="126">
        <f t="shared" ref="BQ495" si="8998">I495/I498</f>
        <v>0</v>
      </c>
      <c r="BR495" s="123">
        <f t="shared" ref="BR495" si="8999">J495/J498</f>
        <v>0</v>
      </c>
      <c r="BS495" s="124">
        <f t="shared" ref="BS495" si="9000">K495/K498</f>
        <v>0</v>
      </c>
      <c r="BT495" s="125">
        <f t="shared" ref="BT495" si="9001">L495/L498</f>
        <v>0</v>
      </c>
      <c r="BU495" s="123">
        <f t="shared" ref="BU495" si="9002">M495/M498</f>
        <v>0</v>
      </c>
      <c r="BV495" s="127">
        <f t="shared" ref="BV495" si="9003">N495/N498</f>
        <v>0</v>
      </c>
      <c r="BW495" s="128">
        <f t="shared" ref="BW495" si="9004">O495/O498</f>
        <v>0</v>
      </c>
      <c r="BX495" s="123">
        <f t="shared" ref="BX495" si="9005">P495/P498</f>
        <v>0</v>
      </c>
      <c r="BY495" s="124">
        <f t="shared" ref="BY495" si="9006">Q495/Q498</f>
        <v>0</v>
      </c>
      <c r="BZ495" s="125">
        <f t="shared" ref="BZ495" si="9007">R495/R498</f>
        <v>0</v>
      </c>
      <c r="CA495" s="126">
        <f t="shared" ref="CA495" si="9008">S495/S498</f>
        <v>0</v>
      </c>
      <c r="CB495" s="123">
        <f t="shared" ref="CB495" si="9009">T495/T498</f>
        <v>0</v>
      </c>
      <c r="CC495" s="124">
        <f t="shared" ref="CC495" si="9010">U495/U498</f>
        <v>0</v>
      </c>
      <c r="CD495" s="125">
        <f t="shared" ref="CD495" si="9011">V495/V498</f>
        <v>0</v>
      </c>
      <c r="CE495" s="126">
        <f t="shared" ref="CE495" si="9012">W495/W498</f>
        <v>0</v>
      </c>
      <c r="CF495" s="123">
        <f t="shared" ref="CF495" si="9013">X495/X498</f>
        <v>0</v>
      </c>
      <c r="CG495" s="124">
        <f t="shared" ref="CG495" si="9014">Y495/Y498</f>
        <v>0</v>
      </c>
      <c r="CH495" s="125">
        <f t="shared" ref="CH495" si="9015">Z495/Z498</f>
        <v>0</v>
      </c>
      <c r="CI495" s="123">
        <f t="shared" ref="CI495" si="9016">AA495/AA498</f>
        <v>0</v>
      </c>
      <c r="CJ495" s="129">
        <f t="shared" ref="CJ495" si="9017">AB495/AB498</f>
        <v>0</v>
      </c>
      <c r="CK495" s="130">
        <f t="shared" ref="CK495" si="9018">AC495/AC498</f>
        <v>0</v>
      </c>
    </row>
    <row r="496" spans="1:89" x14ac:dyDescent="0.25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62">
        <f t="shared" si="8415"/>
        <v>0</v>
      </c>
      <c r="AC496" s="165">
        <f t="shared" si="8446"/>
        <v>0</v>
      </c>
      <c r="BI496" s="139" t="s">
        <v>38</v>
      </c>
      <c r="BJ496" s="123">
        <f>B496/B498</f>
        <v>0</v>
      </c>
      <c r="BK496" s="124">
        <f t="shared" ref="BK496" si="9019">C496/C498</f>
        <v>0</v>
      </c>
      <c r="BL496" s="125">
        <f t="shared" ref="BL496" si="9020">D496/D498</f>
        <v>0</v>
      </c>
      <c r="BM496" s="126">
        <f t="shared" ref="BM496" si="9021">E496/E498</f>
        <v>0</v>
      </c>
      <c r="BN496" s="123">
        <f t="shared" ref="BN496" si="9022">F496/F498</f>
        <v>0</v>
      </c>
      <c r="BO496" s="124">
        <f t="shared" ref="BO496" si="9023">G496/G498</f>
        <v>0</v>
      </c>
      <c r="BP496" s="125">
        <f t="shared" ref="BP496" si="9024">H496/H498</f>
        <v>0</v>
      </c>
      <c r="BQ496" s="126">
        <f t="shared" ref="BQ496" si="9025">I496/I498</f>
        <v>0</v>
      </c>
      <c r="BR496" s="123">
        <f t="shared" ref="BR496" si="9026">J496/J498</f>
        <v>0</v>
      </c>
      <c r="BS496" s="124">
        <f t="shared" ref="BS496" si="9027">K496/K498</f>
        <v>0</v>
      </c>
      <c r="BT496" s="125">
        <f t="shared" ref="BT496" si="9028">L496/L498</f>
        <v>0</v>
      </c>
      <c r="BU496" s="123">
        <f t="shared" ref="BU496" si="9029">M496/M498</f>
        <v>0</v>
      </c>
      <c r="BV496" s="127">
        <f t="shared" ref="BV496" si="9030">N496/N498</f>
        <v>0</v>
      </c>
      <c r="BW496" s="128">
        <f t="shared" ref="BW496" si="9031">O496/O498</f>
        <v>0</v>
      </c>
      <c r="BX496" s="123">
        <f t="shared" ref="BX496" si="9032">P496/P498</f>
        <v>0</v>
      </c>
      <c r="BY496" s="124">
        <f t="shared" ref="BY496" si="9033">Q496/Q498</f>
        <v>0</v>
      </c>
      <c r="BZ496" s="125">
        <f t="shared" ref="BZ496" si="9034">R496/R498</f>
        <v>0</v>
      </c>
      <c r="CA496" s="126">
        <f t="shared" ref="CA496" si="9035">S496/S498</f>
        <v>0</v>
      </c>
      <c r="CB496" s="123">
        <f t="shared" ref="CB496" si="9036">T496/T498</f>
        <v>0</v>
      </c>
      <c r="CC496" s="124">
        <f t="shared" ref="CC496" si="9037">U496/U498</f>
        <v>0</v>
      </c>
      <c r="CD496" s="125">
        <f t="shared" ref="CD496" si="9038">V496/V498</f>
        <v>0</v>
      </c>
      <c r="CE496" s="126">
        <f t="shared" ref="CE496" si="9039">W496/W498</f>
        <v>0</v>
      </c>
      <c r="CF496" s="123">
        <f t="shared" ref="CF496" si="9040">X496/X498</f>
        <v>0</v>
      </c>
      <c r="CG496" s="124">
        <f t="shared" ref="CG496" si="9041">Y496/Y498</f>
        <v>0</v>
      </c>
      <c r="CH496" s="125">
        <f t="shared" ref="CH496" si="9042">Z496/Z498</f>
        <v>0</v>
      </c>
      <c r="CI496" s="123">
        <f t="shared" ref="CI496" si="9043">AA496/AA498</f>
        <v>0</v>
      </c>
      <c r="CJ496" s="129">
        <f t="shared" ref="CJ496" si="9044">AB496/AB498</f>
        <v>0</v>
      </c>
      <c r="CK496" s="130">
        <f t="shared" ref="CK496" si="9045">AC496/AC498</f>
        <v>0</v>
      </c>
    </row>
    <row r="497" spans="1:89" ht="13.8" thickBot="1" x14ac:dyDescent="0.3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62">
        <f t="shared" si="8415"/>
        <v>0</v>
      </c>
      <c r="AC497" s="165">
        <f t="shared" si="8446"/>
        <v>0</v>
      </c>
      <c r="BI497" s="131" t="s">
        <v>39</v>
      </c>
      <c r="BJ497" s="123">
        <f>B497/B498</f>
        <v>0</v>
      </c>
      <c r="BK497" s="124">
        <f t="shared" ref="BK497" si="9046">C497/C498</f>
        <v>0</v>
      </c>
      <c r="BL497" s="125">
        <f t="shared" ref="BL497" si="9047">D497/D498</f>
        <v>0</v>
      </c>
      <c r="BM497" s="126">
        <f t="shared" ref="BM497" si="9048">E497/E498</f>
        <v>0</v>
      </c>
      <c r="BN497" s="123">
        <f t="shared" ref="BN497" si="9049">F497/F498</f>
        <v>0</v>
      </c>
      <c r="BO497" s="124">
        <f t="shared" ref="BO497" si="9050">G497/G498</f>
        <v>0</v>
      </c>
      <c r="BP497" s="125">
        <f t="shared" ref="BP497" si="9051">H497/H498</f>
        <v>0</v>
      </c>
      <c r="BQ497" s="126">
        <f t="shared" ref="BQ497" si="9052">I497/I498</f>
        <v>0</v>
      </c>
      <c r="BR497" s="123">
        <f t="shared" ref="BR497" si="9053">J497/J498</f>
        <v>0</v>
      </c>
      <c r="BS497" s="124">
        <f t="shared" ref="BS497" si="9054">K497/K498</f>
        <v>0</v>
      </c>
      <c r="BT497" s="125">
        <f t="shared" ref="BT497" si="9055">L497/L498</f>
        <v>0</v>
      </c>
      <c r="BU497" s="123">
        <f t="shared" ref="BU497" si="9056">M497/M498</f>
        <v>0</v>
      </c>
      <c r="BV497" s="127">
        <f t="shared" ref="BV497" si="9057">N497/N498</f>
        <v>0</v>
      </c>
      <c r="BW497" s="128">
        <f t="shared" ref="BW497" si="9058">O497/O498</f>
        <v>0</v>
      </c>
      <c r="BX497" s="123">
        <f t="shared" ref="BX497" si="9059">P497/P498</f>
        <v>0</v>
      </c>
      <c r="BY497" s="124">
        <f t="shared" ref="BY497" si="9060">Q497/Q498</f>
        <v>0</v>
      </c>
      <c r="BZ497" s="125">
        <f t="shared" ref="BZ497" si="9061">R497/R498</f>
        <v>0</v>
      </c>
      <c r="CA497" s="126">
        <f t="shared" ref="CA497" si="9062">S497/S498</f>
        <v>0</v>
      </c>
      <c r="CB497" s="123">
        <f t="shared" ref="CB497" si="9063">T497/T498</f>
        <v>0</v>
      </c>
      <c r="CC497" s="124">
        <f t="shared" ref="CC497" si="9064">U497/U498</f>
        <v>0</v>
      </c>
      <c r="CD497" s="125">
        <f t="shared" ref="CD497" si="9065">V497/V498</f>
        <v>0</v>
      </c>
      <c r="CE497" s="126">
        <f t="shared" ref="CE497" si="9066">W497/W498</f>
        <v>0</v>
      </c>
      <c r="CF497" s="123">
        <f t="shared" ref="CF497" si="9067">X497/X498</f>
        <v>0</v>
      </c>
      <c r="CG497" s="124">
        <f t="shared" ref="CG497" si="9068">Y497/Y498</f>
        <v>0</v>
      </c>
      <c r="CH497" s="125">
        <f t="shared" ref="CH497" si="9069">Z497/Z498</f>
        <v>0</v>
      </c>
      <c r="CI497" s="123">
        <f t="shared" ref="CI497" si="9070">AA497/AA498</f>
        <v>0</v>
      </c>
      <c r="CJ497" s="129">
        <f t="shared" ref="CJ497" si="9071">AB497/AB498</f>
        <v>0</v>
      </c>
      <c r="CK497" s="130">
        <f t="shared" ref="CK497" si="9072">AC497/AC498</f>
        <v>0</v>
      </c>
    </row>
    <row r="498" spans="1:89" ht="14.4" thickTop="1" thickBot="1" x14ac:dyDescent="0.3">
      <c r="A498" s="251" t="s">
        <v>13</v>
      </c>
      <c r="B498" s="14">
        <f t="shared" ref="B498:AA498" si="9073">SUM(B475:B497)</f>
        <v>35941</v>
      </c>
      <c r="C498" s="1">
        <f t="shared" si="9073"/>
        <v>38057</v>
      </c>
      <c r="D498" s="14">
        <f t="shared" si="9073"/>
        <v>18275</v>
      </c>
      <c r="E498" s="1">
        <f t="shared" si="9073"/>
        <v>16317</v>
      </c>
      <c r="F498" s="14">
        <f t="shared" si="9073"/>
        <v>21161</v>
      </c>
      <c r="G498" s="1">
        <f t="shared" si="9073"/>
        <v>24649</v>
      </c>
      <c r="H498" s="14">
        <f t="shared" si="9073"/>
        <v>44716</v>
      </c>
      <c r="I498" s="1">
        <f t="shared" si="9073"/>
        <v>55057</v>
      </c>
      <c r="J498" s="14">
        <f t="shared" si="9073"/>
        <v>7187</v>
      </c>
      <c r="K498" s="1">
        <f t="shared" si="9073"/>
        <v>7335</v>
      </c>
      <c r="L498" s="14">
        <f t="shared" si="9073"/>
        <v>21173</v>
      </c>
      <c r="M498" s="1">
        <f t="shared" si="9073"/>
        <v>22868</v>
      </c>
      <c r="N498" s="14">
        <f t="shared" si="9073"/>
        <v>45120</v>
      </c>
      <c r="O498" s="1">
        <f t="shared" si="9073"/>
        <v>42646</v>
      </c>
      <c r="P498" s="14">
        <f t="shared" si="9073"/>
        <v>25600</v>
      </c>
      <c r="Q498" s="1">
        <f t="shared" si="9073"/>
        <v>19476</v>
      </c>
      <c r="R498" s="14">
        <f t="shared" si="9073"/>
        <v>36089</v>
      </c>
      <c r="S498" s="1">
        <f t="shared" si="9073"/>
        <v>29913</v>
      </c>
      <c r="T498" s="14">
        <f t="shared" si="9073"/>
        <v>6368</v>
      </c>
      <c r="U498" s="1">
        <f t="shared" si="9073"/>
        <v>6014</v>
      </c>
      <c r="V498" s="14">
        <f t="shared" si="9073"/>
        <v>28311</v>
      </c>
      <c r="W498" s="1">
        <f t="shared" si="9073"/>
        <v>35715</v>
      </c>
      <c r="X498" s="14">
        <f t="shared" si="9073"/>
        <v>24140</v>
      </c>
      <c r="Y498" s="1">
        <f t="shared" si="9073"/>
        <v>11283</v>
      </c>
      <c r="Z498" s="14">
        <f t="shared" si="9073"/>
        <v>55719</v>
      </c>
      <c r="AA498" s="1">
        <f t="shared" si="9073"/>
        <v>59161</v>
      </c>
      <c r="AB498" s="166">
        <f t="shared" ref="AB498:AC498" si="9074">SUM(AB474:AB497)</f>
        <v>369800</v>
      </c>
      <c r="AC498" s="167">
        <f t="shared" si="9074"/>
        <v>368491</v>
      </c>
      <c r="BI498" s="251" t="s">
        <v>13</v>
      </c>
      <c r="BJ498" s="147">
        <f>SUM(BJ474:BJ497)</f>
        <v>0.99999999999999978</v>
      </c>
      <c r="BK498" s="148">
        <f t="shared" ref="BK498:CK498" si="9075">SUM(BK474:BK497)</f>
        <v>0.99999999999999989</v>
      </c>
      <c r="BL498" s="147">
        <f t="shared" si="9075"/>
        <v>0.99999999999999989</v>
      </c>
      <c r="BM498" s="148">
        <f t="shared" si="9075"/>
        <v>1</v>
      </c>
      <c r="BN498" s="147">
        <f t="shared" si="9075"/>
        <v>0.99999999999999978</v>
      </c>
      <c r="BO498" s="148">
        <f t="shared" si="9075"/>
        <v>0.99999999999999989</v>
      </c>
      <c r="BP498" s="147">
        <f t="shared" si="9075"/>
        <v>0.99999999999999989</v>
      </c>
      <c r="BQ498" s="148">
        <f t="shared" si="9075"/>
        <v>1</v>
      </c>
      <c r="BR498" s="147">
        <f t="shared" si="9075"/>
        <v>1</v>
      </c>
      <c r="BS498" s="148">
        <f t="shared" si="9075"/>
        <v>0.99999999999999989</v>
      </c>
      <c r="BT498" s="147">
        <f t="shared" si="9075"/>
        <v>0.99999999999999989</v>
      </c>
      <c r="BU498" s="148">
        <f t="shared" si="9075"/>
        <v>1</v>
      </c>
      <c r="BV498" s="147">
        <f t="shared" si="9075"/>
        <v>1</v>
      </c>
      <c r="BW498" s="148">
        <f t="shared" si="9075"/>
        <v>1</v>
      </c>
      <c r="BX498" s="147">
        <f t="shared" si="9075"/>
        <v>1.0000000000000002</v>
      </c>
      <c r="BY498" s="148">
        <f t="shared" si="9075"/>
        <v>1</v>
      </c>
      <c r="BZ498" s="147">
        <f t="shared" si="9075"/>
        <v>1</v>
      </c>
      <c r="CA498" s="148">
        <f t="shared" si="9075"/>
        <v>1</v>
      </c>
      <c r="CB498" s="147">
        <f t="shared" si="9075"/>
        <v>1.0000000000000002</v>
      </c>
      <c r="CC498" s="148">
        <f t="shared" si="9075"/>
        <v>1</v>
      </c>
      <c r="CD498" s="147">
        <f t="shared" si="9075"/>
        <v>1.0000000000000002</v>
      </c>
      <c r="CE498" s="148">
        <f t="shared" si="9075"/>
        <v>1</v>
      </c>
      <c r="CF498" s="147">
        <f t="shared" si="9075"/>
        <v>1</v>
      </c>
      <c r="CG498" s="148">
        <f t="shared" si="9075"/>
        <v>0.99999999999999989</v>
      </c>
      <c r="CH498" s="147">
        <f t="shared" si="9075"/>
        <v>1</v>
      </c>
      <c r="CI498" s="148">
        <f t="shared" si="9075"/>
        <v>1</v>
      </c>
      <c r="CJ498" s="147">
        <f t="shared" si="9075"/>
        <v>1</v>
      </c>
      <c r="CK498" s="148">
        <f t="shared" si="9075"/>
        <v>0.99999999999999989</v>
      </c>
    </row>
    <row r="499" spans="1:89" ht="13.8" thickTop="1" x14ac:dyDescent="0.25">
      <c r="A499" s="178"/>
    </row>
    <row r="501" spans="1:89" x14ac:dyDescent="0.25">
      <c r="A501" s="299">
        <f>+A470+1</f>
        <v>45277</v>
      </c>
      <c r="B501" s="299"/>
      <c r="C501" s="299"/>
      <c r="D501" s="299"/>
      <c r="BI501" s="298">
        <f>+BI470+1</f>
        <v>45277</v>
      </c>
      <c r="BJ501" s="298"/>
      <c r="BK501" s="298"/>
      <c r="BL501" s="298"/>
    </row>
    <row r="502" spans="1:89" ht="13.8" thickBot="1" x14ac:dyDescent="0.3">
      <c r="AE502" t="s">
        <v>84</v>
      </c>
    </row>
    <row r="503" spans="1:89" ht="14.4" thickTop="1" thickBot="1" x14ac:dyDescent="0.3">
      <c r="A503" s="290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0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0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35">
      <c r="A504" s="291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68" t="s">
        <v>14</v>
      </c>
      <c r="AC504" s="169" t="s">
        <v>15</v>
      </c>
      <c r="AE504" s="291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68" t="s">
        <v>14</v>
      </c>
      <c r="BG504" s="169" t="s">
        <v>15</v>
      </c>
      <c r="BI504" s="291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8" thickTop="1" x14ac:dyDescent="0.25">
      <c r="A505" s="119" t="s">
        <v>16</v>
      </c>
      <c r="B505" s="120"/>
      <c r="C505" s="177"/>
      <c r="D505" s="121"/>
      <c r="E505" s="172"/>
      <c r="F505" s="120"/>
      <c r="G505" s="122"/>
      <c r="H505" s="121"/>
      <c r="I505" s="172"/>
      <c r="J505" s="120"/>
      <c r="K505" s="122"/>
      <c r="L505" s="121"/>
      <c r="M505" s="120"/>
      <c r="N505" s="171"/>
      <c r="O505" s="173"/>
      <c r="P505" s="120"/>
      <c r="Q505" s="122"/>
      <c r="R505" s="121"/>
      <c r="S505" s="172"/>
      <c r="T505" s="120"/>
      <c r="U505" s="122"/>
      <c r="V505" s="121"/>
      <c r="W505" s="172"/>
      <c r="X505" s="120"/>
      <c r="Y505" s="122"/>
      <c r="Z505" s="21"/>
      <c r="AA505" s="176"/>
      <c r="AB505" s="162">
        <f t="shared" ref="AB505:AB528" si="9076">B505+D505+F505+H505+J505+L505+N505+P505+R505+T505+V505+X505+Z505</f>
        <v>0</v>
      </c>
      <c r="AC505" s="163">
        <f>C505+E505+G505+I505+K505+M505+O505+Q505+S505+U505+W505+Y505+AA505</f>
        <v>0</v>
      </c>
      <c r="AE505" s="254" t="str">
        <f>$AE$9</f>
        <v>07:00 - 07:59</v>
      </c>
      <c r="AF505" s="120">
        <f t="shared" ref="AF505:AO506" si="9077">SUMIF($A$9:$A$32,$AE505,B$505:B$528)</f>
        <v>1124</v>
      </c>
      <c r="AG505" s="177">
        <f t="shared" si="9077"/>
        <v>1021</v>
      </c>
      <c r="AH505" s="121">
        <f t="shared" si="9077"/>
        <v>672</v>
      </c>
      <c r="AI505" s="172">
        <f t="shared" si="9077"/>
        <v>651</v>
      </c>
      <c r="AJ505" s="120">
        <f t="shared" si="9077"/>
        <v>859</v>
      </c>
      <c r="AK505" s="122">
        <f t="shared" si="9077"/>
        <v>874</v>
      </c>
      <c r="AL505" s="121">
        <f t="shared" si="9077"/>
        <v>1727</v>
      </c>
      <c r="AM505" s="172">
        <f t="shared" si="9077"/>
        <v>1539</v>
      </c>
      <c r="AN505" s="120">
        <f t="shared" si="9077"/>
        <v>151</v>
      </c>
      <c r="AO505" s="122">
        <f t="shared" si="9077"/>
        <v>232</v>
      </c>
      <c r="AP505" s="121">
        <f t="shared" ref="AP505:AY506" si="9078">SUMIF($A$9:$A$32,$AE505,L$505:L$528)</f>
        <v>464</v>
      </c>
      <c r="AQ505" s="120">
        <f t="shared" si="9078"/>
        <v>767</v>
      </c>
      <c r="AR505" s="171">
        <f t="shared" si="9078"/>
        <v>1589</v>
      </c>
      <c r="AS505" s="173">
        <f t="shared" si="9078"/>
        <v>1449</v>
      </c>
      <c r="AT505" s="120">
        <f t="shared" si="9078"/>
        <v>821</v>
      </c>
      <c r="AU505" s="122">
        <f t="shared" si="9078"/>
        <v>612</v>
      </c>
      <c r="AV505" s="121">
        <f t="shared" si="9078"/>
        <v>1408</v>
      </c>
      <c r="AW505" s="172">
        <f t="shared" si="9078"/>
        <v>1002</v>
      </c>
      <c r="AX505" s="120">
        <f t="shared" si="9078"/>
        <v>254</v>
      </c>
      <c r="AY505" s="122">
        <f t="shared" si="9078"/>
        <v>225</v>
      </c>
      <c r="AZ505" s="121">
        <f t="shared" ref="AZ505:BE506" si="9079">SUMIF($A$9:$A$32,$AE505,V$505:V$528)</f>
        <v>691</v>
      </c>
      <c r="BA505" s="172">
        <f t="shared" si="9079"/>
        <v>1221</v>
      </c>
      <c r="BB505" s="120">
        <f t="shared" si="9079"/>
        <v>752</v>
      </c>
      <c r="BC505" s="122">
        <f t="shared" si="9079"/>
        <v>380</v>
      </c>
      <c r="BD505" s="21">
        <f t="shared" si="9079"/>
        <v>2146</v>
      </c>
      <c r="BE505" s="176">
        <f t="shared" si="9079"/>
        <v>2161</v>
      </c>
      <c r="BF505" s="162">
        <f>AF505+AH505+AJ505+AL505+AN505+AP505+AR505+AT505+AV505+AX505+AZ505+BB505+BD505</f>
        <v>12658</v>
      </c>
      <c r="BG505" s="163">
        <f>AG505+AI505+AK505+AM505+AO505+AQ505+AS505+AU505+AW505+AY505+BA505+BC505+BE505</f>
        <v>12134</v>
      </c>
      <c r="BI505" s="119" t="s">
        <v>16</v>
      </c>
      <c r="BJ505" s="123">
        <f>B505/B529</f>
        <v>0</v>
      </c>
      <c r="BK505" s="124">
        <f t="shared" ref="BK505" si="9080">C505/C529</f>
        <v>0</v>
      </c>
      <c r="BL505" s="125">
        <f t="shared" ref="BL505" si="9081">D505/D529</f>
        <v>0</v>
      </c>
      <c r="BM505" s="126">
        <f t="shared" ref="BM505" si="9082">E505/E529</f>
        <v>0</v>
      </c>
      <c r="BN505" s="123">
        <f t="shared" ref="BN505" si="9083">F505/F529</f>
        <v>0</v>
      </c>
      <c r="BO505" s="124">
        <f t="shared" ref="BO505" si="9084">G505/G529</f>
        <v>0</v>
      </c>
      <c r="BP505" s="125">
        <f t="shared" ref="BP505" si="9085">H505/H529</f>
        <v>0</v>
      </c>
      <c r="BQ505" s="126">
        <f t="shared" ref="BQ505" si="9086">I505/I529</f>
        <v>0</v>
      </c>
      <c r="BR505" s="123">
        <f t="shared" ref="BR505" si="9087">J505/J529</f>
        <v>0</v>
      </c>
      <c r="BS505" s="124">
        <f t="shared" ref="BS505" si="9088">K505/K529</f>
        <v>0</v>
      </c>
      <c r="BT505" s="125">
        <f t="shared" ref="BT505" si="9089">L505/L529</f>
        <v>0</v>
      </c>
      <c r="BU505" s="123">
        <f t="shared" ref="BU505" si="9090">M505/M529</f>
        <v>0</v>
      </c>
      <c r="BV505" s="127">
        <f t="shared" ref="BV505" si="9091">N505/N529</f>
        <v>0</v>
      </c>
      <c r="BW505" s="128">
        <f t="shared" ref="BW505" si="9092">O505/O529</f>
        <v>0</v>
      </c>
      <c r="BX505" s="123">
        <f t="shared" ref="BX505" si="9093">P505/P529</f>
        <v>0</v>
      </c>
      <c r="BY505" s="124">
        <f t="shared" ref="BY505" si="9094">Q505/Q529</f>
        <v>0</v>
      </c>
      <c r="BZ505" s="125">
        <f t="shared" ref="BZ505" si="9095">R505/R529</f>
        <v>0</v>
      </c>
      <c r="CA505" s="126">
        <f t="shared" ref="CA505" si="9096">S505/S529</f>
        <v>0</v>
      </c>
      <c r="CB505" s="123">
        <f t="shared" ref="CB505" si="9097">T505/T529</f>
        <v>0</v>
      </c>
      <c r="CC505" s="124">
        <f t="shared" ref="CC505" si="9098">U505/U529</f>
        <v>0</v>
      </c>
      <c r="CD505" s="125">
        <f t="shared" ref="CD505" si="9099">V505/V529</f>
        <v>0</v>
      </c>
      <c r="CE505" s="126">
        <f t="shared" ref="CE505" si="9100">W505/W529</f>
        <v>0</v>
      </c>
      <c r="CF505" s="123">
        <f t="shared" ref="CF505" si="9101">X505/X529</f>
        <v>0</v>
      </c>
      <c r="CG505" s="124">
        <f t="shared" ref="CG505" si="9102">Y505/Y529</f>
        <v>0</v>
      </c>
      <c r="CH505" s="125">
        <f t="shared" ref="CH505" si="9103">Z505/Z529</f>
        <v>0</v>
      </c>
      <c r="CI505" s="123">
        <f t="shared" ref="CI505" si="9104">AA505/AA529</f>
        <v>0</v>
      </c>
      <c r="CJ505" s="129">
        <f t="shared" ref="CJ505" si="9105">AB505/AB529</f>
        <v>0</v>
      </c>
      <c r="CK505" s="130">
        <f t="shared" ref="CK505" si="9106">AC505/AC529</f>
        <v>0</v>
      </c>
    </row>
    <row r="506" spans="1:89" x14ac:dyDescent="0.25">
      <c r="A506" s="131" t="s">
        <v>17</v>
      </c>
      <c r="B506" s="180">
        <v>199</v>
      </c>
      <c r="C506" s="181">
        <v>0</v>
      </c>
      <c r="D506" s="182">
        <v>219</v>
      </c>
      <c r="E506" s="183">
        <v>1</v>
      </c>
      <c r="F506" s="180">
        <v>303</v>
      </c>
      <c r="G506" s="184">
        <v>1</v>
      </c>
      <c r="H506" s="182">
        <v>319</v>
      </c>
      <c r="I506" s="183">
        <v>31</v>
      </c>
      <c r="J506" s="180">
        <v>6</v>
      </c>
      <c r="K506" s="184">
        <v>12</v>
      </c>
      <c r="L506" s="182">
        <v>35</v>
      </c>
      <c r="M506" s="180">
        <v>42</v>
      </c>
      <c r="N506" s="185">
        <v>169</v>
      </c>
      <c r="O506" s="186">
        <v>89</v>
      </c>
      <c r="P506" s="180">
        <v>73</v>
      </c>
      <c r="Q506" s="184">
        <v>26</v>
      </c>
      <c r="R506" s="182">
        <v>35</v>
      </c>
      <c r="S506" s="183">
        <v>58</v>
      </c>
      <c r="T506" s="180">
        <v>1</v>
      </c>
      <c r="U506" s="184">
        <v>31</v>
      </c>
      <c r="V506" s="182">
        <v>7</v>
      </c>
      <c r="W506" s="183">
        <v>51</v>
      </c>
      <c r="X506" s="180">
        <v>8</v>
      </c>
      <c r="Y506" s="184">
        <v>0</v>
      </c>
      <c r="Z506" s="182">
        <v>0</v>
      </c>
      <c r="AA506" s="180">
        <v>0</v>
      </c>
      <c r="AB506" s="162">
        <f t="shared" si="9076"/>
        <v>1374</v>
      </c>
      <c r="AC506" s="165">
        <f t="shared" ref="AC506:AC528" si="9107">SUM(C506,E506,G506,I506,K506,M506,O506,Q506,S506,U506,W506,Y506,AA506)</f>
        <v>342</v>
      </c>
      <c r="AE506" s="256" t="str">
        <f>$AE$10</f>
        <v>08:00 - 08:59</v>
      </c>
      <c r="AF506" s="120">
        <f t="shared" si="9077"/>
        <v>1578</v>
      </c>
      <c r="AG506" s="181">
        <f t="shared" si="9077"/>
        <v>908</v>
      </c>
      <c r="AH506" s="182">
        <f t="shared" si="9077"/>
        <v>850</v>
      </c>
      <c r="AI506" s="183">
        <f t="shared" si="9077"/>
        <v>610</v>
      </c>
      <c r="AJ506" s="180">
        <f t="shared" si="9077"/>
        <v>1094</v>
      </c>
      <c r="AK506" s="184">
        <f t="shared" si="9077"/>
        <v>754</v>
      </c>
      <c r="AL506" s="182">
        <f t="shared" si="9077"/>
        <v>2023</v>
      </c>
      <c r="AM506" s="183">
        <f t="shared" si="9077"/>
        <v>1924</v>
      </c>
      <c r="AN506" s="180">
        <f t="shared" si="9077"/>
        <v>148</v>
      </c>
      <c r="AO506" s="184">
        <f t="shared" si="9077"/>
        <v>319</v>
      </c>
      <c r="AP506" s="182">
        <f t="shared" si="9078"/>
        <v>461</v>
      </c>
      <c r="AQ506" s="180">
        <f t="shared" si="9078"/>
        <v>997</v>
      </c>
      <c r="AR506" s="185">
        <f t="shared" si="9078"/>
        <v>1701</v>
      </c>
      <c r="AS506" s="186">
        <f t="shared" si="9078"/>
        <v>1810</v>
      </c>
      <c r="AT506" s="180">
        <f t="shared" si="9078"/>
        <v>978</v>
      </c>
      <c r="AU506" s="184">
        <f t="shared" si="9078"/>
        <v>603</v>
      </c>
      <c r="AV506" s="182">
        <f t="shared" si="9078"/>
        <v>1670</v>
      </c>
      <c r="AW506" s="183">
        <f t="shared" si="9078"/>
        <v>901</v>
      </c>
      <c r="AX506" s="180">
        <f t="shared" si="9078"/>
        <v>186</v>
      </c>
      <c r="AY506" s="184">
        <f t="shared" si="9078"/>
        <v>225</v>
      </c>
      <c r="AZ506" s="182">
        <f t="shared" si="9079"/>
        <v>688</v>
      </c>
      <c r="BA506" s="183">
        <f t="shared" si="9079"/>
        <v>1454</v>
      </c>
      <c r="BB506" s="180">
        <f t="shared" si="9079"/>
        <v>881</v>
      </c>
      <c r="BC506" s="184">
        <f t="shared" si="9079"/>
        <v>373</v>
      </c>
      <c r="BD506" s="182">
        <f t="shared" si="9079"/>
        <v>2417</v>
      </c>
      <c r="BE506" s="180">
        <f t="shared" si="9079"/>
        <v>2638</v>
      </c>
      <c r="BF506" s="164">
        <f>SUM(AF506,AH506,AJ506,AL506,AN506,AP506,AR506,AT506,AV506,AX506,AZ506,BB506,BD506)</f>
        <v>14675</v>
      </c>
      <c r="BG506" s="165">
        <f>SUM(AG506,AI506,AK506,AM506,AO506,AQ506,AS506,AU506,AW506,AY506,BA506,BC506,BE506)</f>
        <v>13516</v>
      </c>
      <c r="BI506" s="131" t="s">
        <v>17</v>
      </c>
      <c r="BJ506" s="123">
        <f>B506/B529</f>
        <v>6.6421895861148196E-3</v>
      </c>
      <c r="BK506" s="124">
        <f t="shared" ref="BK506" si="9108">C506/C529</f>
        <v>0</v>
      </c>
      <c r="BL506" s="125">
        <f t="shared" ref="BL506" si="9109">D506/D529</f>
        <v>1.5727109515260324E-2</v>
      </c>
      <c r="BM506" s="126">
        <f t="shared" ref="BM506" si="9110">E506/E529</f>
        <v>8.2413054227789683E-5</v>
      </c>
      <c r="BN506" s="123">
        <f t="shared" ref="BN506" si="9111">F506/F529</f>
        <v>1.7576425546725449E-2</v>
      </c>
      <c r="BO506" s="124">
        <f t="shared" ref="BO506" si="9112">G506/G529</f>
        <v>6.1911837543338283E-5</v>
      </c>
      <c r="BP506" s="125">
        <f t="shared" ref="BP506" si="9113">H506/H529</f>
        <v>8.3680910784082272E-3</v>
      </c>
      <c r="BQ506" s="126">
        <f t="shared" ref="BQ506" si="9114">I506/I529</f>
        <v>7.6303935806237237E-4</v>
      </c>
      <c r="BR506" s="123">
        <f t="shared" ref="BR506" si="9115">J506/J529</f>
        <v>1.128668171557562E-3</v>
      </c>
      <c r="BS506" s="124">
        <f t="shared" ref="BS506" si="9116">K506/K529</f>
        <v>2.2070995034026118E-3</v>
      </c>
      <c r="BT506" s="125">
        <f t="shared" ref="BT506" si="9117">L506/L529</f>
        <v>2.3631085004388631E-3</v>
      </c>
      <c r="BU506" s="123">
        <f t="shared" ref="BU506" si="9118">M506/M529</f>
        <v>2.3612750885478157E-3</v>
      </c>
      <c r="BV506" s="127">
        <f t="shared" ref="BV506" si="9119">N506/N529</f>
        <v>4.8596733379342076E-3</v>
      </c>
      <c r="BW506" s="128">
        <f t="shared" ref="BW506" si="9120">O506/O529</f>
        <v>2.5614459218327289E-3</v>
      </c>
      <c r="BX506" s="123">
        <f t="shared" ref="BX506" si="9121">P506/P529</f>
        <v>4.0720700619177779E-3</v>
      </c>
      <c r="BY506" s="124">
        <f t="shared" ref="BY506" si="9122">Q506/Q529</f>
        <v>1.6279506605722874E-3</v>
      </c>
      <c r="BZ506" s="125">
        <f t="shared" ref="BZ506" si="9123">R506/R529</f>
        <v>1.3009217960154623E-3</v>
      </c>
      <c r="CA506" s="126">
        <f t="shared" ref="CA506" si="9124">S506/S529</f>
        <v>2.2690818043112552E-3</v>
      </c>
      <c r="CB506" s="123">
        <f t="shared" ref="CB506" si="9125">T506/T529</f>
        <v>3.0940594059405941E-4</v>
      </c>
      <c r="CC506" s="124">
        <f t="shared" ref="CC506" si="9126">U506/U529</f>
        <v>8.4630084630084625E-3</v>
      </c>
      <c r="CD506" s="125">
        <f t="shared" ref="CD506" si="9127">V506/V529</f>
        <v>3.2093897574618312E-4</v>
      </c>
      <c r="CE506" s="126">
        <f t="shared" ref="CE506" si="9128">W506/W529</f>
        <v>1.7525170956324526E-3</v>
      </c>
      <c r="CF506" s="123">
        <f t="shared" ref="CF506" si="9129">X506/X529</f>
        <v>5.324104884866232E-4</v>
      </c>
      <c r="CG506" s="124">
        <f t="shared" ref="CG506" si="9130">Y506/Y529</f>
        <v>0</v>
      </c>
      <c r="CH506" s="125">
        <f t="shared" ref="CH506" si="9131">Z506/Z529</f>
        <v>0</v>
      </c>
      <c r="CI506" s="123">
        <f t="shared" ref="CI506" si="9132">AA506/AA529</f>
        <v>0</v>
      </c>
      <c r="CJ506" s="129">
        <f t="shared" ref="CJ506" si="9133">AB506/AB529</f>
        <v>4.7753101866333022E-3</v>
      </c>
      <c r="CK506" s="130">
        <f t="shared" ref="CK506" si="9134">AC506/AC529</f>
        <v>1.19396315471598E-3</v>
      </c>
    </row>
    <row r="507" spans="1:89" ht="13.8" thickBot="1" x14ac:dyDescent="0.3">
      <c r="A507" s="139" t="s">
        <v>18</v>
      </c>
      <c r="B507" s="187">
        <v>692</v>
      </c>
      <c r="C507" s="188">
        <v>262</v>
      </c>
      <c r="D507" s="189">
        <v>504</v>
      </c>
      <c r="E507" s="190">
        <v>165</v>
      </c>
      <c r="F507" s="187">
        <v>893</v>
      </c>
      <c r="G507" s="191">
        <v>358</v>
      </c>
      <c r="H507" s="189">
        <v>1089</v>
      </c>
      <c r="I507" s="190">
        <v>556</v>
      </c>
      <c r="J507" s="187">
        <v>41</v>
      </c>
      <c r="K507" s="191">
        <v>119</v>
      </c>
      <c r="L507" s="189">
        <v>188</v>
      </c>
      <c r="M507" s="187">
        <v>505</v>
      </c>
      <c r="N507" s="192">
        <v>945</v>
      </c>
      <c r="O507" s="193">
        <v>831</v>
      </c>
      <c r="P507" s="187">
        <v>451</v>
      </c>
      <c r="Q507" s="191">
        <v>382</v>
      </c>
      <c r="R507" s="189">
        <v>748</v>
      </c>
      <c r="S507" s="190">
        <v>529</v>
      </c>
      <c r="T507" s="187">
        <v>94</v>
      </c>
      <c r="U507" s="191">
        <v>256</v>
      </c>
      <c r="V507" s="189">
        <v>302</v>
      </c>
      <c r="W507" s="190">
        <v>657</v>
      </c>
      <c r="X507" s="187">
        <v>497</v>
      </c>
      <c r="Y507" s="191">
        <v>321</v>
      </c>
      <c r="Z507" s="189">
        <v>1341</v>
      </c>
      <c r="AA507" s="187">
        <v>1159</v>
      </c>
      <c r="AB507" s="162">
        <f t="shared" si="9076"/>
        <v>7785</v>
      </c>
      <c r="AC507" s="165">
        <f t="shared" si="9107"/>
        <v>6100</v>
      </c>
      <c r="AE507" s="254"/>
      <c r="AF507" s="120"/>
      <c r="AG507" s="188"/>
      <c r="AH507" s="189"/>
      <c r="AI507" s="190"/>
      <c r="AJ507" s="187"/>
      <c r="AK507" s="191"/>
      <c r="AL507" s="189"/>
      <c r="AM507" s="190"/>
      <c r="AN507" s="187"/>
      <c r="AO507" s="191"/>
      <c r="AP507" s="189"/>
      <c r="AQ507" s="187"/>
      <c r="AR507" s="192"/>
      <c r="AS507" s="193"/>
      <c r="AT507" s="187"/>
      <c r="AU507" s="191"/>
      <c r="AV507" s="189"/>
      <c r="AW507" s="190"/>
      <c r="AX507" s="187"/>
      <c r="AY507" s="191"/>
      <c r="AZ507" s="189"/>
      <c r="BA507" s="190"/>
      <c r="BB507" s="187"/>
      <c r="BC507" s="191"/>
      <c r="BD507" s="189"/>
      <c r="BE507" s="187"/>
      <c r="BF507" s="164"/>
      <c r="BG507" s="165"/>
      <c r="BI507" s="139" t="s">
        <v>18</v>
      </c>
      <c r="BJ507" s="123">
        <f>B507/B529</f>
        <v>2.3097463284379172E-2</v>
      </c>
      <c r="BK507" s="124">
        <f t="shared" ref="BK507" si="9135">C507/C529</f>
        <v>9.2097862767154103E-3</v>
      </c>
      <c r="BL507" s="125">
        <f t="shared" ref="BL507" si="9136">D507/D529</f>
        <v>3.6193895870736084E-2</v>
      </c>
      <c r="BM507" s="126">
        <f t="shared" ref="BM507" si="9137">E507/E529</f>
        <v>1.3598153947585297E-2</v>
      </c>
      <c r="BN507" s="123">
        <f t="shared" ref="BN507" si="9138">F507/F529</f>
        <v>5.180114855850107E-2</v>
      </c>
      <c r="BO507" s="124">
        <f t="shared" ref="BO507" si="9139">G507/G529</f>
        <v>2.2164437840515108E-2</v>
      </c>
      <c r="BP507" s="125">
        <f t="shared" ref="BP507" si="9140">H507/H529</f>
        <v>2.856693161249705E-2</v>
      </c>
      <c r="BQ507" s="126">
        <f t="shared" ref="BQ507" si="9141">I507/I529</f>
        <v>1.3685480099441259E-2</v>
      </c>
      <c r="BR507" s="123">
        <f t="shared" ref="BR507" si="9142">J507/J529</f>
        <v>7.7125658389766739E-3</v>
      </c>
      <c r="BS507" s="124">
        <f t="shared" ref="BS507" si="9143">K507/K529</f>
        <v>2.1887070075409232E-2</v>
      </c>
      <c r="BT507" s="125">
        <f t="shared" ref="BT507" si="9144">L507/L529</f>
        <v>1.2693268516643036E-2</v>
      </c>
      <c r="BU507" s="123">
        <f t="shared" ref="BU507" si="9145">M507/M529</f>
        <v>2.8391521898015405E-2</v>
      </c>
      <c r="BV507" s="127">
        <f t="shared" ref="BV507" si="9146">N507/N529</f>
        <v>2.717391304347826E-2</v>
      </c>
      <c r="BW507" s="128">
        <f t="shared" ref="BW507" si="9147">O507/O529</f>
        <v>2.3916422034190987E-2</v>
      </c>
      <c r="BX507" s="123">
        <f t="shared" ref="BX507" si="9148">P507/P529</f>
        <v>2.515758353321805E-2</v>
      </c>
      <c r="BY507" s="124">
        <f t="shared" ref="BY507" si="9149">Q507/Q529</f>
        <v>2.3918352013023607E-2</v>
      </c>
      <c r="BZ507" s="125">
        <f t="shared" ref="BZ507" si="9150">R507/R529</f>
        <v>2.7802557240559026E-2</v>
      </c>
      <c r="CA507" s="126">
        <f t="shared" ref="CA507" si="9151">S507/S529</f>
        <v>2.0695590939321624E-2</v>
      </c>
      <c r="CB507" s="123">
        <f t="shared" ref="CB507" si="9152">T507/T529</f>
        <v>2.9084158415841586E-2</v>
      </c>
      <c r="CC507" s="124">
        <f t="shared" ref="CC507" si="9153">U507/U529</f>
        <v>6.9888069888069893E-2</v>
      </c>
      <c r="CD507" s="125">
        <f t="shared" ref="CD507" si="9154">V507/V529</f>
        <v>1.3846224382192471E-2</v>
      </c>
      <c r="CE507" s="126">
        <f t="shared" ref="CE507" si="9155">W507/W529</f>
        <v>2.257654376138277E-2</v>
      </c>
      <c r="CF507" s="123">
        <f t="shared" ref="CF507" si="9156">X507/X529</f>
        <v>3.3076001597231466E-2</v>
      </c>
      <c r="CG507" s="124">
        <f t="shared" ref="CG507" si="9157">Y507/Y529</f>
        <v>4.2635144109443482E-2</v>
      </c>
      <c r="CH507" s="125">
        <f t="shared" ref="CH507" si="9158">Z507/Z529</f>
        <v>2.7546115607411364E-2</v>
      </c>
      <c r="CI507" s="123">
        <f t="shared" ref="CI507" si="9159">AA507/AA529</f>
        <v>2.351628284467891E-2</v>
      </c>
      <c r="CJ507" s="129">
        <f t="shared" ref="CJ507" si="9160">AB507/AB529</f>
        <v>2.7056615577103534E-2</v>
      </c>
      <c r="CK507" s="130">
        <f t="shared" ref="CK507" si="9161">AC507/AC529</f>
        <v>2.1295834046103735E-2</v>
      </c>
    </row>
    <row r="508" spans="1:89" ht="14.4" thickTop="1" thickBot="1" x14ac:dyDescent="0.3">
      <c r="A508" s="131" t="s">
        <v>19</v>
      </c>
      <c r="B508" s="180">
        <v>1013</v>
      </c>
      <c r="C508" s="181">
        <v>833</v>
      </c>
      <c r="D508" s="182">
        <v>643</v>
      </c>
      <c r="E508" s="183">
        <v>571</v>
      </c>
      <c r="F508" s="180">
        <v>963</v>
      </c>
      <c r="G508" s="184">
        <v>728</v>
      </c>
      <c r="H508" s="182">
        <v>1465</v>
      </c>
      <c r="I508" s="183">
        <v>1232</v>
      </c>
      <c r="J508" s="180">
        <v>104</v>
      </c>
      <c r="K508" s="184">
        <v>194</v>
      </c>
      <c r="L508" s="182">
        <v>454</v>
      </c>
      <c r="M508" s="180">
        <v>605</v>
      </c>
      <c r="N508" s="185">
        <v>1393</v>
      </c>
      <c r="O508" s="186">
        <v>1268</v>
      </c>
      <c r="P508" s="180">
        <v>693</v>
      </c>
      <c r="Q508" s="184">
        <v>574</v>
      </c>
      <c r="R508" s="182">
        <v>1126</v>
      </c>
      <c r="S508" s="183">
        <v>903</v>
      </c>
      <c r="T508" s="180">
        <v>222</v>
      </c>
      <c r="U508" s="184">
        <v>287</v>
      </c>
      <c r="V508" s="182">
        <v>535</v>
      </c>
      <c r="W508" s="183">
        <v>899</v>
      </c>
      <c r="X508" s="180">
        <v>659</v>
      </c>
      <c r="Y508" s="184">
        <v>411</v>
      </c>
      <c r="Z508" s="182">
        <v>1677</v>
      </c>
      <c r="AA508" s="180">
        <v>1771</v>
      </c>
      <c r="AB508" s="162">
        <f t="shared" si="9076"/>
        <v>10947</v>
      </c>
      <c r="AC508" s="165">
        <f t="shared" si="9107"/>
        <v>10276</v>
      </c>
      <c r="AE508" s="251" t="s">
        <v>13</v>
      </c>
      <c r="AF508" s="14">
        <f t="shared" ref="AF508:BG508" si="9162">SUM(AF505:AF507)</f>
        <v>2702</v>
      </c>
      <c r="AG508" s="1">
        <f t="shared" si="9162"/>
        <v>1929</v>
      </c>
      <c r="AH508" s="14">
        <f t="shared" si="9162"/>
        <v>1522</v>
      </c>
      <c r="AI508" s="1">
        <f t="shared" si="9162"/>
        <v>1261</v>
      </c>
      <c r="AJ508" s="14">
        <f t="shared" si="9162"/>
        <v>1953</v>
      </c>
      <c r="AK508" s="1">
        <f t="shared" si="9162"/>
        <v>1628</v>
      </c>
      <c r="AL508" s="14">
        <f t="shared" si="9162"/>
        <v>3750</v>
      </c>
      <c r="AM508" s="1">
        <f t="shared" si="9162"/>
        <v>3463</v>
      </c>
      <c r="AN508" s="14">
        <f t="shared" si="9162"/>
        <v>299</v>
      </c>
      <c r="AO508" s="1">
        <f t="shared" si="9162"/>
        <v>551</v>
      </c>
      <c r="AP508" s="14">
        <f t="shared" si="9162"/>
        <v>925</v>
      </c>
      <c r="AQ508" s="1">
        <f t="shared" si="9162"/>
        <v>1764</v>
      </c>
      <c r="AR508" s="14">
        <f t="shared" si="9162"/>
        <v>3290</v>
      </c>
      <c r="AS508" s="1">
        <f t="shared" si="9162"/>
        <v>3259</v>
      </c>
      <c r="AT508" s="14">
        <f t="shared" si="9162"/>
        <v>1799</v>
      </c>
      <c r="AU508" s="1">
        <f t="shared" si="9162"/>
        <v>1215</v>
      </c>
      <c r="AV508" s="14">
        <f t="shared" si="9162"/>
        <v>3078</v>
      </c>
      <c r="AW508" s="1">
        <f t="shared" si="9162"/>
        <v>1903</v>
      </c>
      <c r="AX508" s="14">
        <f t="shared" si="9162"/>
        <v>440</v>
      </c>
      <c r="AY508" s="1">
        <f t="shared" si="9162"/>
        <v>450</v>
      </c>
      <c r="AZ508" s="14">
        <f t="shared" si="9162"/>
        <v>1379</v>
      </c>
      <c r="BA508" s="1">
        <f t="shared" si="9162"/>
        <v>2675</v>
      </c>
      <c r="BB508" s="14">
        <f t="shared" si="9162"/>
        <v>1633</v>
      </c>
      <c r="BC508" s="1">
        <f t="shared" si="9162"/>
        <v>753</v>
      </c>
      <c r="BD508" s="14">
        <f t="shared" si="9162"/>
        <v>4563</v>
      </c>
      <c r="BE508" s="1">
        <f t="shared" si="9162"/>
        <v>4799</v>
      </c>
      <c r="BF508" s="166">
        <f t="shared" si="9162"/>
        <v>27333</v>
      </c>
      <c r="BG508" s="167">
        <f t="shared" si="9162"/>
        <v>25650</v>
      </c>
      <c r="BI508" s="131" t="s">
        <v>19</v>
      </c>
      <c r="BJ508" s="123">
        <f>B508/B529</f>
        <v>3.3811748998664889E-2</v>
      </c>
      <c r="BK508" s="124">
        <f t="shared" ref="BK508" si="9163">C508/C529</f>
        <v>2.9281496062992126E-2</v>
      </c>
      <c r="BL508" s="125">
        <f t="shared" ref="BL508" si="9164">D508/D529</f>
        <v>4.6175942549371636E-2</v>
      </c>
      <c r="BM508" s="126">
        <f t="shared" ref="BM508" si="9165">E508/E529</f>
        <v>4.7057853964067906E-2</v>
      </c>
      <c r="BN508" s="123">
        <f t="shared" ref="BN508" si="9166">F508/F529</f>
        <v>5.5861708915830387E-2</v>
      </c>
      <c r="BO508" s="124">
        <f t="shared" ref="BO508" si="9167">G508/G529</f>
        <v>4.5071817731550272E-2</v>
      </c>
      <c r="BP508" s="125">
        <f t="shared" ref="BP508" si="9168">H508/H529</f>
        <v>3.8430261535636528E-2</v>
      </c>
      <c r="BQ508" s="126">
        <f t="shared" ref="BQ508" si="9169">I508/I529</f>
        <v>3.032466093976912E-2</v>
      </c>
      <c r="BR508" s="123">
        <f t="shared" ref="BR508" si="9170">J508/J529</f>
        <v>1.9563581640331076E-2</v>
      </c>
      <c r="BS508" s="124">
        <f t="shared" ref="BS508" si="9171">K508/K529</f>
        <v>3.5681441971675554E-2</v>
      </c>
      <c r="BT508" s="125">
        <f t="shared" ref="BT508" si="9172">L508/L529</f>
        <v>3.0652893119978396E-2</v>
      </c>
      <c r="BU508" s="123">
        <f t="shared" ref="BU508" si="9173">M508/M529</f>
        <v>3.4013605442176874E-2</v>
      </c>
      <c r="BV508" s="127">
        <f t="shared" ref="BV508" si="9174">N508/N529</f>
        <v>4.0056360708534619E-2</v>
      </c>
      <c r="BW508" s="128">
        <f t="shared" ref="BW508" si="9175">O508/O529</f>
        <v>3.649340931330225E-2</v>
      </c>
      <c r="BX508" s="123">
        <f t="shared" ref="BX508" si="9176">P508/P529</f>
        <v>3.8656774697383836E-2</v>
      </c>
      <c r="BY508" s="124">
        <f t="shared" ref="BY508" si="9177">Q508/Q529</f>
        <v>3.5940141506480498E-2</v>
      </c>
      <c r="BZ508" s="125">
        <f t="shared" ref="BZ508" si="9178">R508/R529</f>
        <v>4.185251263752602E-2</v>
      </c>
      <c r="CA508" s="126">
        <f t="shared" ref="CA508" si="9179">S508/S529</f>
        <v>3.5327256367121786E-2</v>
      </c>
      <c r="CB508" s="123">
        <f t="shared" ref="CB508" si="9180">T508/T529</f>
        <v>6.8688118811881194E-2</v>
      </c>
      <c r="CC508" s="124">
        <f t="shared" ref="CC508" si="9181">U508/U529</f>
        <v>7.8351078351078352E-2</v>
      </c>
      <c r="CD508" s="125">
        <f t="shared" ref="CD508" si="9182">V508/V529</f>
        <v>2.452890743202971E-2</v>
      </c>
      <c r="CE508" s="126">
        <f t="shared" ref="CE508" si="9183">W508/W529</f>
        <v>3.0892409195560289E-2</v>
      </c>
      <c r="CF508" s="123">
        <f t="shared" ref="CF508" si="9184">X508/X529</f>
        <v>4.3857313989085586E-2</v>
      </c>
      <c r="CG508" s="124">
        <f t="shared" ref="CG508" si="9185">Y508/Y529</f>
        <v>5.458892283171736E-2</v>
      </c>
      <c r="CH508" s="125">
        <f t="shared" ref="CH508" si="9186">Z508/Z529</f>
        <v>3.4448050614190047E-2</v>
      </c>
      <c r="CI508" s="123">
        <f t="shared" ref="CI508" si="9187">AA508/AA529</f>
        <v>3.593385411382774E-2</v>
      </c>
      <c r="CJ508" s="129">
        <f t="shared" ref="CJ508" si="9188">AB508/AB529</f>
        <v>3.8046084871233447E-2</v>
      </c>
      <c r="CK508" s="130">
        <f t="shared" ref="CK508" si="9189">AC508/AC529</f>
        <v>3.5874752566846226E-2</v>
      </c>
    </row>
    <row r="509" spans="1:89" ht="13.8" thickTop="1" x14ac:dyDescent="0.25">
      <c r="A509" s="139" t="s">
        <v>20</v>
      </c>
      <c r="B509" s="266">
        <v>1124</v>
      </c>
      <c r="C509" s="267">
        <v>1021</v>
      </c>
      <c r="D509" s="268">
        <v>672</v>
      </c>
      <c r="E509" s="269">
        <v>651</v>
      </c>
      <c r="F509" s="266">
        <v>859</v>
      </c>
      <c r="G509" s="270">
        <v>874</v>
      </c>
      <c r="H509" s="268">
        <v>1727</v>
      </c>
      <c r="I509" s="269">
        <v>1539</v>
      </c>
      <c r="J509" s="266">
        <v>151</v>
      </c>
      <c r="K509" s="270">
        <v>232</v>
      </c>
      <c r="L509" s="268">
        <v>464</v>
      </c>
      <c r="M509" s="266">
        <v>767</v>
      </c>
      <c r="N509" s="271">
        <v>1589</v>
      </c>
      <c r="O509" s="272">
        <v>1449</v>
      </c>
      <c r="P509" s="266">
        <v>821</v>
      </c>
      <c r="Q509" s="270">
        <v>612</v>
      </c>
      <c r="R509" s="268">
        <v>1408</v>
      </c>
      <c r="S509" s="269">
        <v>1002</v>
      </c>
      <c r="T509" s="266">
        <v>254</v>
      </c>
      <c r="U509" s="270">
        <v>225</v>
      </c>
      <c r="V509" s="268">
        <v>691</v>
      </c>
      <c r="W509" s="269">
        <v>1221</v>
      </c>
      <c r="X509" s="266">
        <v>752</v>
      </c>
      <c r="Y509" s="270">
        <v>380</v>
      </c>
      <c r="Z509" s="268">
        <v>2146</v>
      </c>
      <c r="AA509" s="266">
        <v>2161</v>
      </c>
      <c r="AB509" s="162">
        <f t="shared" si="9076"/>
        <v>12658</v>
      </c>
      <c r="AC509" s="165">
        <f t="shared" si="9107"/>
        <v>12134</v>
      </c>
      <c r="BI509" s="139" t="s">
        <v>20</v>
      </c>
      <c r="BJ509" s="123">
        <f>B509/B529</f>
        <v>3.7516688918558076E-2</v>
      </c>
      <c r="BK509" s="124">
        <f t="shared" ref="BK509" si="9190">C509/C529</f>
        <v>3.5890044994375703E-2</v>
      </c>
      <c r="BL509" s="125">
        <f t="shared" ref="BL509" si="9191">D509/D529</f>
        <v>4.8258527827648112E-2</v>
      </c>
      <c r="BM509" s="126">
        <f t="shared" ref="BM509" si="9192">E509/E529</f>
        <v>5.3650898302291083E-2</v>
      </c>
      <c r="BN509" s="123">
        <f t="shared" ref="BN509" si="9193">F509/F529</f>
        <v>4.9828876384941122E-2</v>
      </c>
      <c r="BO509" s="124">
        <f t="shared" ref="BO509" si="9194">G509/G529</f>
        <v>5.4110946012877664E-2</v>
      </c>
      <c r="BP509" s="125">
        <f t="shared" ref="BP509" si="9195">H509/H529</f>
        <v>4.5303113769313501E-2</v>
      </c>
      <c r="BQ509" s="126">
        <f t="shared" ref="BQ509" si="9196">I509/I529</f>
        <v>3.7881212001870675E-2</v>
      </c>
      <c r="BR509" s="123">
        <f t="shared" ref="BR509" si="9197">J509/J529</f>
        <v>2.8404815650865313E-2</v>
      </c>
      <c r="BS509" s="124">
        <f t="shared" ref="BS509" si="9198">K509/K529</f>
        <v>4.2670590399117157E-2</v>
      </c>
      <c r="BT509" s="125">
        <f t="shared" ref="BT509" si="9199">L509/L529</f>
        <v>3.1328066977246639E-2</v>
      </c>
      <c r="BU509" s="123">
        <f t="shared" ref="BU509" si="9200">M509/M529</f>
        <v>4.3121380783718445E-2</v>
      </c>
      <c r="BV509" s="127">
        <f t="shared" ref="BV509" si="9201">N509/N529</f>
        <v>4.5692431561996781E-2</v>
      </c>
      <c r="BW509" s="128">
        <f t="shared" ref="BW509" si="9202">O509/O529</f>
        <v>4.1702642030737348E-2</v>
      </c>
      <c r="BX509" s="123">
        <f t="shared" ref="BX509" si="9203">P509/P529</f>
        <v>4.5796842751157474E-2</v>
      </c>
      <c r="BY509" s="124">
        <f t="shared" ref="BY509" si="9204">Q509/Q529</f>
        <v>3.8319454010393841E-2</v>
      </c>
      <c r="BZ509" s="125">
        <f t="shared" ref="BZ509" si="9205">R509/R529</f>
        <v>5.2334225393993461E-2</v>
      </c>
      <c r="CA509" s="126">
        <f t="shared" ref="CA509" si="9206">S509/S529</f>
        <v>3.9200344274480652E-2</v>
      </c>
      <c r="CB509" s="123">
        <f t="shared" ref="CB509" si="9207">T509/T529</f>
        <v>7.858910891089109E-2</v>
      </c>
      <c r="CC509" s="124">
        <f t="shared" ref="CC509" si="9208">U509/U529</f>
        <v>6.1425061425061427E-2</v>
      </c>
      <c r="CD509" s="125">
        <f t="shared" ref="CD509" si="9209">V509/V529</f>
        <v>3.1681261748658936E-2</v>
      </c>
      <c r="CE509" s="126">
        <f t="shared" ref="CE509" si="9210">W509/W529</f>
        <v>4.1957321054259304E-2</v>
      </c>
      <c r="CF509" s="123">
        <f t="shared" ref="CF509" si="9211">X509/X529</f>
        <v>5.0046585917742581E-2</v>
      </c>
      <c r="CG509" s="124">
        <f t="shared" ref="CG509" si="9212">Y509/Y529</f>
        <v>5.0471510160711913E-2</v>
      </c>
      <c r="CH509" s="125">
        <f t="shared" ref="CH509" si="9213">Z509/Z529</f>
        <v>4.4082001561151968E-2</v>
      </c>
      <c r="CI509" s="123">
        <f t="shared" ref="CI509" si="9214">AA509/AA529</f>
        <v>4.3847012275540227E-2</v>
      </c>
      <c r="CJ509" s="129">
        <f t="shared" ref="CJ509" si="9215">AB509/AB529</f>
        <v>4.3992631981371426E-2</v>
      </c>
      <c r="CK509" s="130">
        <f t="shared" ref="CK509" si="9216">AC509/AC529</f>
        <v>4.2361254150069298E-2</v>
      </c>
    </row>
    <row r="510" spans="1:89" ht="13.8" thickBot="1" x14ac:dyDescent="0.3">
      <c r="A510" s="131" t="s">
        <v>21</v>
      </c>
      <c r="B510" s="273">
        <v>1578</v>
      </c>
      <c r="C510" s="274">
        <v>908</v>
      </c>
      <c r="D510" s="275">
        <v>850</v>
      </c>
      <c r="E510" s="276">
        <v>610</v>
      </c>
      <c r="F510" s="273">
        <v>1094</v>
      </c>
      <c r="G510" s="277">
        <v>754</v>
      </c>
      <c r="H510" s="275">
        <v>2023</v>
      </c>
      <c r="I510" s="276">
        <v>1924</v>
      </c>
      <c r="J510" s="273">
        <v>148</v>
      </c>
      <c r="K510" s="277">
        <v>319</v>
      </c>
      <c r="L510" s="275">
        <v>461</v>
      </c>
      <c r="M510" s="273">
        <v>997</v>
      </c>
      <c r="N510" s="278">
        <v>1701</v>
      </c>
      <c r="O510" s="279">
        <v>1810</v>
      </c>
      <c r="P510" s="273">
        <v>978</v>
      </c>
      <c r="Q510" s="277">
        <v>603</v>
      </c>
      <c r="R510" s="275">
        <v>1670</v>
      </c>
      <c r="S510" s="276">
        <v>901</v>
      </c>
      <c r="T510" s="273">
        <v>186</v>
      </c>
      <c r="U510" s="277">
        <v>225</v>
      </c>
      <c r="V510" s="275">
        <v>688</v>
      </c>
      <c r="W510" s="276">
        <v>1454</v>
      </c>
      <c r="X510" s="273">
        <v>881</v>
      </c>
      <c r="Y510" s="277">
        <v>373</v>
      </c>
      <c r="Z510" s="275">
        <v>2417</v>
      </c>
      <c r="AA510" s="273">
        <v>2638</v>
      </c>
      <c r="AB510" s="162">
        <f t="shared" si="9076"/>
        <v>14675</v>
      </c>
      <c r="AC510" s="165">
        <f t="shared" si="9107"/>
        <v>13516</v>
      </c>
      <c r="AE510" t="s">
        <v>85</v>
      </c>
      <c r="BI510" s="131" t="s">
        <v>21</v>
      </c>
      <c r="BJ510" s="123">
        <f>B510/B529</f>
        <v>5.267022696929239E-2</v>
      </c>
      <c r="BK510" s="124">
        <f t="shared" ref="BK510" si="9217">C510/C529</f>
        <v>3.1917885264341958E-2</v>
      </c>
      <c r="BL510" s="125">
        <f t="shared" ref="BL510" si="9218">D510/D529</f>
        <v>6.1041292639138239E-2</v>
      </c>
      <c r="BM510" s="126">
        <f t="shared" ref="BM510" si="9219">E510/E529</f>
        <v>5.0271963078951709E-2</v>
      </c>
      <c r="BN510" s="123">
        <f t="shared" ref="BN510" si="9220">F510/F529</f>
        <v>6.3460757584546668E-2</v>
      </c>
      <c r="BO510" s="124">
        <f t="shared" ref="BO510" si="9221">G510/G529</f>
        <v>4.6681525507677069E-2</v>
      </c>
      <c r="BP510" s="125">
        <f t="shared" ref="BP510" si="9222">H510/H529</f>
        <v>5.3067862857742454E-2</v>
      </c>
      <c r="BQ510" s="126">
        <f t="shared" ref="BQ510" si="9223">I510/I529</f>
        <v>4.7357668545548529E-2</v>
      </c>
      <c r="BR510" s="123">
        <f t="shared" ref="BR510" si="9224">J510/J529</f>
        <v>2.784048156508653E-2</v>
      </c>
      <c r="BS510" s="124">
        <f t="shared" ref="BS510" si="9225">K510/K529</f>
        <v>5.8672061798786097E-2</v>
      </c>
      <c r="BT510" s="125">
        <f t="shared" ref="BT510" si="9226">L510/L529</f>
        <v>3.1125514820066168E-2</v>
      </c>
      <c r="BU510" s="123">
        <f t="shared" ref="BU510" si="9227">M510/M529</f>
        <v>5.6052172935289815E-2</v>
      </c>
      <c r="BV510" s="127">
        <f t="shared" ref="BV510" si="9228">N510/N529</f>
        <v>4.8913043478260872E-2</v>
      </c>
      <c r="BW510" s="128">
        <f t="shared" ref="BW510" si="9229">O510/O529</f>
        <v>5.2092327174351007E-2</v>
      </c>
      <c r="BX510" s="123">
        <f t="shared" ref="BX510" si="9230">P510/P529</f>
        <v>5.4554582473364199E-2</v>
      </c>
      <c r="BY510" s="124">
        <f t="shared" ref="BY510" si="9231">Q510/Q529</f>
        <v>3.7755932627888046E-2</v>
      </c>
      <c r="BZ510" s="125">
        <f t="shared" ref="BZ510" si="9232">R510/R529</f>
        <v>6.2072554267023489E-2</v>
      </c>
      <c r="CA510" s="126">
        <f t="shared" ref="CA510" si="9233">S510/S529</f>
        <v>3.5249012166973126E-2</v>
      </c>
      <c r="CB510" s="123">
        <f t="shared" ref="CB510" si="9234">T510/T529</f>
        <v>5.7549504950495052E-2</v>
      </c>
      <c r="CC510" s="124">
        <f t="shared" ref="CC510" si="9235">U510/U529</f>
        <v>6.1425061425061427E-2</v>
      </c>
      <c r="CD510" s="125">
        <f t="shared" ref="CD510" si="9236">V510/V529</f>
        <v>3.1543716473339138E-2</v>
      </c>
      <c r="CE510" s="126">
        <f t="shared" ref="CE510" si="9237">W510/W529</f>
        <v>4.9963918765678156E-2</v>
      </c>
      <c r="CF510" s="123">
        <f t="shared" ref="CF510" si="9238">X510/X529</f>
        <v>5.863170504458938E-2</v>
      </c>
      <c r="CG510" s="124">
        <f t="shared" ref="CG510" si="9239">Y510/Y529</f>
        <v>4.9541771815646167E-2</v>
      </c>
      <c r="CH510" s="125">
        <f t="shared" ref="CH510" si="9240">Z510/Z529</f>
        <v>4.9648740807690731E-2</v>
      </c>
      <c r="CI510" s="123">
        <f t="shared" ref="CI510" si="9241">AA510/AA529</f>
        <v>5.3525413411788576E-2</v>
      </c>
      <c r="CJ510" s="129">
        <f t="shared" ref="CJ510" si="9242">AB510/AB529</f>
        <v>5.1002676119973583E-2</v>
      </c>
      <c r="CK510" s="130">
        <f t="shared" ref="CK510" si="9243">AC510/AC529</f>
        <v>4.7185982453629191E-2</v>
      </c>
    </row>
    <row r="511" spans="1:89" ht="14.4" thickTop="1" thickBot="1" x14ac:dyDescent="0.3">
      <c r="A511" s="139" t="s">
        <v>22</v>
      </c>
      <c r="B511" s="187">
        <v>1868</v>
      </c>
      <c r="C511" s="188">
        <v>1435</v>
      </c>
      <c r="D511" s="189">
        <v>1085</v>
      </c>
      <c r="E511" s="190">
        <v>628</v>
      </c>
      <c r="F511" s="187">
        <v>1253</v>
      </c>
      <c r="G511" s="191">
        <v>710</v>
      </c>
      <c r="H511" s="189">
        <v>2429</v>
      </c>
      <c r="I511" s="190">
        <v>1894</v>
      </c>
      <c r="J511" s="187">
        <v>180</v>
      </c>
      <c r="K511" s="191">
        <v>599</v>
      </c>
      <c r="L511" s="189">
        <v>412</v>
      </c>
      <c r="M511" s="187">
        <v>1365</v>
      </c>
      <c r="N511" s="192">
        <v>1843</v>
      </c>
      <c r="O511" s="193">
        <v>2518</v>
      </c>
      <c r="P511" s="187">
        <v>1150</v>
      </c>
      <c r="Q511" s="191">
        <v>644</v>
      </c>
      <c r="R511" s="189">
        <v>1991</v>
      </c>
      <c r="S511" s="190">
        <v>1298</v>
      </c>
      <c r="T511" s="187">
        <v>181</v>
      </c>
      <c r="U511" s="191">
        <v>205</v>
      </c>
      <c r="V511" s="189">
        <v>671</v>
      </c>
      <c r="W511" s="190">
        <v>2288</v>
      </c>
      <c r="X511" s="187">
        <v>945</v>
      </c>
      <c r="Y511" s="191">
        <v>435</v>
      </c>
      <c r="Z511" s="189">
        <v>2768</v>
      </c>
      <c r="AA511" s="187">
        <v>2777</v>
      </c>
      <c r="AB511" s="162">
        <f t="shared" si="9076"/>
        <v>16776</v>
      </c>
      <c r="AC511" s="165">
        <f t="shared" si="9107"/>
        <v>16796</v>
      </c>
      <c r="AE511" s="290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39" t="s">
        <v>22</v>
      </c>
      <c r="BJ511" s="123">
        <f>B511/B529</f>
        <v>6.2349799732977301E-2</v>
      </c>
      <c r="BK511" s="124">
        <f t="shared" ref="BK511" si="9244">C511/C529</f>
        <v>5.0442913385826772E-2</v>
      </c>
      <c r="BL511" s="125">
        <f t="shared" ref="BL511" si="9245">D511/D529</f>
        <v>7.7917414721723519E-2</v>
      </c>
      <c r="BM511" s="126">
        <f t="shared" ref="BM511" si="9246">E511/E529</f>
        <v>5.1755398055051922E-2</v>
      </c>
      <c r="BN511" s="123">
        <f t="shared" ref="BN511" si="9247">F511/F529</f>
        <v>7.2684030396194671E-2</v>
      </c>
      <c r="BO511" s="124">
        <f t="shared" ref="BO511" si="9248">G511/G529</f>
        <v>4.3957404655770187E-2</v>
      </c>
      <c r="BP511" s="125">
        <f t="shared" ref="BP511" si="9249">H511/H529</f>
        <v>6.3718160593898371E-2</v>
      </c>
      <c r="BQ511" s="126">
        <f t="shared" ref="BQ511" si="9250">I511/I529</f>
        <v>4.6619243360326877E-2</v>
      </c>
      <c r="BR511" s="123">
        <f t="shared" ref="BR511" si="9251">J511/J529</f>
        <v>3.3860045146726865E-2</v>
      </c>
      <c r="BS511" s="124">
        <f t="shared" ref="BS511" si="9252">K511/K529</f>
        <v>0.1101710502115137</v>
      </c>
      <c r="BT511" s="125">
        <f t="shared" ref="BT511" si="9253">L511/L529</f>
        <v>2.7817162919451757E-2</v>
      </c>
      <c r="BU511" s="123">
        <f t="shared" ref="BU511" si="9254">M511/M529</f>
        <v>7.6741440377804018E-2</v>
      </c>
      <c r="BV511" s="127">
        <f t="shared" ref="BV511" si="9255">N511/N529</f>
        <v>5.299631930066713E-2</v>
      </c>
      <c r="BW511" s="128">
        <f t="shared" ref="BW511" si="9256">O511/O529</f>
        <v>7.2468773383986648E-2</v>
      </c>
      <c r="BX511" s="123">
        <f t="shared" ref="BX511" si="9257">P511/P529</f>
        <v>6.4149048920622523E-2</v>
      </c>
      <c r="BY511" s="124">
        <f t="shared" ref="BY511" si="9258">Q511/Q529</f>
        <v>4.0323085592636657E-2</v>
      </c>
      <c r="BZ511" s="125">
        <f t="shared" ref="BZ511" si="9259">R511/R529</f>
        <v>7.4003865596193874E-2</v>
      </c>
      <c r="CA511" s="126">
        <f t="shared" ref="CA511" si="9260">S511/S529</f>
        <v>5.0780485896482923E-2</v>
      </c>
      <c r="CB511" s="123">
        <f t="shared" ref="CB511" si="9261">T511/T529</f>
        <v>5.6002475247524754E-2</v>
      </c>
      <c r="CC511" s="124">
        <f t="shared" ref="CC511" si="9262">U511/U529</f>
        <v>5.5965055965055965E-2</v>
      </c>
      <c r="CD511" s="125">
        <f t="shared" ref="CD511" si="9263">V511/V529</f>
        <v>3.0764293246526981E-2</v>
      </c>
      <c r="CE511" s="126">
        <f t="shared" ref="CE511" si="9264">W511/W529</f>
        <v>7.8622727741314735E-2</v>
      </c>
      <c r="CF511" s="123">
        <f t="shared" ref="CF511" si="9265">X511/X529</f>
        <v>6.2890988952482366E-2</v>
      </c>
      <c r="CG511" s="124">
        <f t="shared" ref="CG511" si="9266">Y511/Y529</f>
        <v>5.777659715765706E-2</v>
      </c>
      <c r="CH511" s="125">
        <f t="shared" ref="CH511" si="9267">Z511/Z529</f>
        <v>5.6858797912986321E-2</v>
      </c>
      <c r="CI511" s="123">
        <f t="shared" ref="CI511" si="9268">AA511/AA529</f>
        <v>5.6345744141219435E-2</v>
      </c>
      <c r="CJ511" s="129">
        <f t="shared" ref="CJ511" si="9269">AB511/AB529</f>
        <v>5.8304660619330623E-2</v>
      </c>
      <c r="CK511" s="130">
        <f t="shared" ref="CK511" si="9270">AC511/AC529</f>
        <v>5.8636857153829235E-2</v>
      </c>
    </row>
    <row r="512" spans="1:89" ht="15" thickTop="1" thickBot="1" x14ac:dyDescent="0.35">
      <c r="A512" s="131" t="s">
        <v>23</v>
      </c>
      <c r="B512" s="180">
        <v>1809</v>
      </c>
      <c r="C512" s="181">
        <v>1417</v>
      </c>
      <c r="D512" s="182">
        <v>961</v>
      </c>
      <c r="E512" s="183">
        <v>560</v>
      </c>
      <c r="F512" s="180">
        <v>1081</v>
      </c>
      <c r="G512" s="184">
        <v>727</v>
      </c>
      <c r="H512" s="182">
        <v>2129</v>
      </c>
      <c r="I512" s="183">
        <v>2355</v>
      </c>
      <c r="J512" s="180">
        <v>171</v>
      </c>
      <c r="K512" s="184">
        <v>436</v>
      </c>
      <c r="L512" s="182">
        <v>360</v>
      </c>
      <c r="M512" s="180">
        <v>1292</v>
      </c>
      <c r="N512" s="185">
        <v>1723</v>
      </c>
      <c r="O512" s="186">
        <v>2255</v>
      </c>
      <c r="P512" s="180">
        <v>1151</v>
      </c>
      <c r="Q512" s="184">
        <v>651</v>
      </c>
      <c r="R512" s="182">
        <v>2023</v>
      </c>
      <c r="S512" s="183">
        <v>1139</v>
      </c>
      <c r="T512" s="180">
        <v>166</v>
      </c>
      <c r="U512" s="184">
        <v>164</v>
      </c>
      <c r="V512" s="182">
        <v>782</v>
      </c>
      <c r="W512" s="183">
        <v>1961</v>
      </c>
      <c r="X512" s="180">
        <v>950</v>
      </c>
      <c r="Y512" s="184">
        <v>326</v>
      </c>
      <c r="Z512" s="182">
        <v>3045</v>
      </c>
      <c r="AA512" s="180">
        <v>2953</v>
      </c>
      <c r="AB512" s="162">
        <f t="shared" si="9076"/>
        <v>16351</v>
      </c>
      <c r="AC512" s="165">
        <f t="shared" si="9107"/>
        <v>16236</v>
      </c>
      <c r="AE512" s="291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68" t="s">
        <v>14</v>
      </c>
      <c r="BG512" s="169" t="s">
        <v>15</v>
      </c>
      <c r="BI512" s="131" t="s">
        <v>23</v>
      </c>
      <c r="BJ512" s="123">
        <f>B512/B529</f>
        <v>6.0380507343124168E-2</v>
      </c>
      <c r="BK512" s="124">
        <f t="shared" ref="BK512" si="9271">C512/C529</f>
        <v>4.9810179977502811E-2</v>
      </c>
      <c r="BL512" s="125">
        <f t="shared" ref="BL512" si="9272">D512/D529</f>
        <v>6.9012567324955115E-2</v>
      </c>
      <c r="BM512" s="126">
        <f t="shared" ref="BM512" si="9273">E512/E529</f>
        <v>4.6151310367562225E-2</v>
      </c>
      <c r="BN512" s="123">
        <f t="shared" ref="BN512" si="9274">F512/F529</f>
        <v>6.2706653518185509E-2</v>
      </c>
      <c r="BO512" s="124">
        <f t="shared" ref="BO512" si="9275">G512/G529</f>
        <v>4.5009905894006934E-2</v>
      </c>
      <c r="BP512" s="125">
        <f t="shared" ref="BP512" si="9276">H512/H529</f>
        <v>5.5848482463733903E-2</v>
      </c>
      <c r="BQ512" s="126">
        <f t="shared" ref="BQ512" si="9277">I512/I529</f>
        <v>5.7966377039899576E-2</v>
      </c>
      <c r="BR512" s="123">
        <f t="shared" ref="BR512" si="9278">J512/J529</f>
        <v>3.2167042889390519E-2</v>
      </c>
      <c r="BS512" s="124">
        <f t="shared" ref="BS512" si="9279">K512/K529</f>
        <v>8.0191281956961555E-2</v>
      </c>
      <c r="BT512" s="125">
        <f t="shared" ref="BT512" si="9280">L512/L529</f>
        <v>2.4306258861656875E-2</v>
      </c>
      <c r="BU512" s="123">
        <f t="shared" ref="BU512" si="9281">M512/M529</f>
        <v>7.2637319390566141E-2</v>
      </c>
      <c r="BV512" s="127">
        <f t="shared" ref="BV512" si="9282">N512/N529</f>
        <v>4.9545663676098459E-2</v>
      </c>
      <c r="BW512" s="128">
        <f t="shared" ref="BW512" si="9283">O512/O529</f>
        <v>6.4899556783514653E-2</v>
      </c>
      <c r="BX512" s="123">
        <f t="shared" ref="BX512" si="9284">P512/P529</f>
        <v>6.4204830702292631E-2</v>
      </c>
      <c r="BY512" s="124">
        <f t="shared" ref="BY512" si="9285">Q512/Q529</f>
        <v>4.0761380001252269E-2</v>
      </c>
      <c r="BZ512" s="125">
        <f t="shared" ref="BZ512" si="9286">R512/R529</f>
        <v>7.519327980969373E-2</v>
      </c>
      <c r="CA512" s="126">
        <f t="shared" ref="CA512" si="9287">S512/S529</f>
        <v>4.4560071984664135E-2</v>
      </c>
      <c r="CB512" s="123">
        <f t="shared" ref="CB512" si="9288">T512/T529</f>
        <v>5.1361386138613858E-2</v>
      </c>
      <c r="CC512" s="124">
        <f t="shared" ref="CC512" si="9289">U512/U529</f>
        <v>4.4772044772044772E-2</v>
      </c>
      <c r="CD512" s="125">
        <f t="shared" ref="CD512" si="9290">V512/V529</f>
        <v>3.5853468433359313E-2</v>
      </c>
      <c r="CE512" s="126">
        <f t="shared" ref="CE512" si="9291">W512/W529</f>
        <v>6.7386000481083119E-2</v>
      </c>
      <c r="CF512" s="123">
        <f t="shared" ref="CF512" si="9292">X512/X529</f>
        <v>6.3223745507786505E-2</v>
      </c>
      <c r="CG512" s="124">
        <f t="shared" ref="CG512" si="9293">Y512/Y529</f>
        <v>4.3299242927347589E-2</v>
      </c>
      <c r="CH512" s="125">
        <f t="shared" ref="CH512" si="9294">Z512/Z529</f>
        <v>6.254878599893185E-2</v>
      </c>
      <c r="CI512" s="123">
        <f t="shared" ref="CI512" si="9295">AA512/AA529</f>
        <v>5.9916810388556355E-2</v>
      </c>
      <c r="CJ512" s="129">
        <f t="shared" ref="CJ512" si="9296">AB512/AB529</f>
        <v>5.6827581413130365E-2</v>
      </c>
      <c r="CK512" s="130">
        <f t="shared" ref="CK512" si="9297">AC512/AC529</f>
        <v>5.6681829765990205E-2</v>
      </c>
    </row>
    <row r="513" spans="1:89" ht="13.8" thickTop="1" x14ac:dyDescent="0.25">
      <c r="A513" s="139" t="s">
        <v>24</v>
      </c>
      <c r="B513" s="194">
        <v>1841</v>
      </c>
      <c r="C513" s="188">
        <v>1795</v>
      </c>
      <c r="D513" s="189">
        <v>1005</v>
      </c>
      <c r="E513" s="190">
        <v>591</v>
      </c>
      <c r="F513" s="187">
        <v>1077</v>
      </c>
      <c r="G513" s="191">
        <v>601</v>
      </c>
      <c r="H513" s="189">
        <v>2589</v>
      </c>
      <c r="I513" s="190">
        <v>2163</v>
      </c>
      <c r="J513" s="187">
        <v>175</v>
      </c>
      <c r="K513" s="191">
        <v>480</v>
      </c>
      <c r="L513" s="189">
        <v>465</v>
      </c>
      <c r="M513" s="187">
        <v>1471</v>
      </c>
      <c r="N513" s="192">
        <v>1831</v>
      </c>
      <c r="O513" s="195">
        <v>2231</v>
      </c>
      <c r="P513" s="187">
        <v>1389</v>
      </c>
      <c r="Q513" s="191">
        <v>499</v>
      </c>
      <c r="R513" s="189">
        <v>2067</v>
      </c>
      <c r="S513" s="190">
        <v>1087</v>
      </c>
      <c r="T513" s="187">
        <v>152</v>
      </c>
      <c r="U513" s="191">
        <v>161</v>
      </c>
      <c r="V513" s="189">
        <v>800</v>
      </c>
      <c r="W513" s="196">
        <v>2268</v>
      </c>
      <c r="X513" s="187">
        <v>1009</v>
      </c>
      <c r="Y513" s="191">
        <v>297</v>
      </c>
      <c r="Z513" s="189">
        <v>2974</v>
      </c>
      <c r="AA513" s="187">
        <v>3001</v>
      </c>
      <c r="AB513" s="162">
        <f t="shared" si="9076"/>
        <v>17374</v>
      </c>
      <c r="AC513" s="165">
        <f t="shared" si="9107"/>
        <v>16645</v>
      </c>
      <c r="AE513" s="254" t="str">
        <f>$AE$17</f>
        <v>17:00 - 17:59</v>
      </c>
      <c r="AF513" s="120">
        <f t="shared" ref="AF513:AO514" si="9298">SUMIF($A$9:$A$32,$AE513,B$505:B$528)</f>
        <v>2058</v>
      </c>
      <c r="AG513" s="177">
        <f t="shared" si="9298"/>
        <v>2386</v>
      </c>
      <c r="AH513" s="121">
        <f t="shared" si="9298"/>
        <v>925</v>
      </c>
      <c r="AI513" s="172">
        <f t="shared" si="9298"/>
        <v>922</v>
      </c>
      <c r="AJ513" s="120">
        <f t="shared" si="9298"/>
        <v>1055</v>
      </c>
      <c r="AK513" s="122">
        <f t="shared" si="9298"/>
        <v>1241</v>
      </c>
      <c r="AL513" s="121">
        <f t="shared" si="9298"/>
        <v>3071</v>
      </c>
      <c r="AM513" s="172">
        <f t="shared" si="9298"/>
        <v>2819</v>
      </c>
      <c r="AN513" s="120">
        <f t="shared" si="9298"/>
        <v>495</v>
      </c>
      <c r="AO513" s="122">
        <f t="shared" si="9298"/>
        <v>325</v>
      </c>
      <c r="AP513" s="121">
        <f t="shared" ref="AP513:AY514" si="9299">SUMIF($A$9:$A$32,$AE513,L$505:L$528)</f>
        <v>1404</v>
      </c>
      <c r="AQ513" s="120">
        <f t="shared" si="9299"/>
        <v>1167</v>
      </c>
      <c r="AR513" s="171">
        <f t="shared" si="9299"/>
        <v>2572</v>
      </c>
      <c r="AS513" s="173">
        <f t="shared" si="9299"/>
        <v>2517</v>
      </c>
      <c r="AT513" s="120">
        <f t="shared" si="9299"/>
        <v>1204</v>
      </c>
      <c r="AU513" s="122">
        <f t="shared" si="9299"/>
        <v>1474</v>
      </c>
      <c r="AV513" s="121">
        <f t="shared" si="9299"/>
        <v>1834</v>
      </c>
      <c r="AW513" s="172">
        <f t="shared" si="9299"/>
        <v>2411</v>
      </c>
      <c r="AX513" s="120">
        <f t="shared" si="9299"/>
        <v>241</v>
      </c>
      <c r="AY513" s="122">
        <f t="shared" si="9299"/>
        <v>277</v>
      </c>
      <c r="AZ513" s="121">
        <f t="shared" ref="AZ513:BE514" si="9300">SUMIF($A$9:$A$32,$AE513,V$505:V$528)</f>
        <v>1886</v>
      </c>
      <c r="BA513" s="172">
        <f t="shared" si="9300"/>
        <v>2235</v>
      </c>
      <c r="BB513" s="120">
        <f t="shared" si="9300"/>
        <v>1094</v>
      </c>
      <c r="BC513" s="122">
        <f t="shared" si="9300"/>
        <v>609</v>
      </c>
      <c r="BD513" s="21">
        <f t="shared" si="9300"/>
        <v>3873</v>
      </c>
      <c r="BE513" s="176">
        <f t="shared" si="9300"/>
        <v>3681</v>
      </c>
      <c r="BF513" s="162">
        <f>AF513+AH513+AJ513+AL513+AN513+AP513+AR513+AT513+AV513+AX513+AZ513+BB513+BD513</f>
        <v>21712</v>
      </c>
      <c r="BG513" s="163">
        <f>AG513+AI513+AK513+AM513+AO513+AQ513+AS513+AU513+AW513+AY513+BA513+BC513+BE513</f>
        <v>22064</v>
      </c>
      <c r="BI513" s="139" t="s">
        <v>24</v>
      </c>
      <c r="BJ513" s="123">
        <f>B513/B529</f>
        <v>6.1448598130841123E-2</v>
      </c>
      <c r="BK513" s="124">
        <f t="shared" ref="BK513" si="9301">C513/C529</f>
        <v>6.3097581552305965E-2</v>
      </c>
      <c r="BL513" s="125">
        <f t="shared" ref="BL513" si="9302">D513/D529</f>
        <v>7.217235188509874E-2</v>
      </c>
      <c r="BM513" s="126">
        <f t="shared" ref="BM513" si="9303">E513/E529</f>
        <v>4.8706115048623704E-2</v>
      </c>
      <c r="BN513" s="123">
        <f t="shared" ref="BN513" si="9304">F513/F529</f>
        <v>6.247462149776669E-2</v>
      </c>
      <c r="BO513" s="124">
        <f t="shared" ref="BO513" si="9305">G513/G529</f>
        <v>3.720901436354631E-2</v>
      </c>
      <c r="BP513" s="125">
        <f t="shared" ref="BP513" si="9306">H513/H529</f>
        <v>6.7915322263319436E-2</v>
      </c>
      <c r="BQ513" s="126">
        <f t="shared" ref="BQ513" si="9307">I513/I529</f>
        <v>5.3240455854481013E-2</v>
      </c>
      <c r="BR513" s="123">
        <f t="shared" ref="BR513" si="9308">J513/J529</f>
        <v>3.2919488337095563E-2</v>
      </c>
      <c r="BS513" s="124">
        <f t="shared" ref="BS513" si="9309">K513/K529</f>
        <v>8.8283980136104473E-2</v>
      </c>
      <c r="BT513" s="125">
        <f t="shared" ref="BT513" si="9310">L513/L529</f>
        <v>3.1395584362973468E-2</v>
      </c>
      <c r="BU513" s="123">
        <f t="shared" ref="BU513" si="9311">M513/M529</f>
        <v>8.270084893461517E-2</v>
      </c>
      <c r="BV513" s="127">
        <f t="shared" ref="BV513" si="9312">N513/N529</f>
        <v>5.2651253738210259E-2</v>
      </c>
      <c r="BW513" s="128">
        <f t="shared" ref="BW513" si="9313">O513/O529</f>
        <v>6.4208829793357514E-2</v>
      </c>
      <c r="BX513" s="123">
        <f t="shared" ref="BX513" si="9314">P513/P529</f>
        <v>7.7480894739777983E-2</v>
      </c>
      <c r="BY513" s="124">
        <f t="shared" ref="BY513" si="9315">Q513/Q529</f>
        <v>3.1244129985598897E-2</v>
      </c>
      <c r="BZ513" s="125">
        <f t="shared" ref="BZ513" si="9316">R513/R529</f>
        <v>7.6828724353256023E-2</v>
      </c>
      <c r="CA513" s="126">
        <f t="shared" ref="CA513" si="9317">S513/S529</f>
        <v>4.2525722780798872E-2</v>
      </c>
      <c r="CB513" s="123">
        <f t="shared" ref="CB513" si="9318">T513/T529</f>
        <v>4.702970297029703E-2</v>
      </c>
      <c r="CC513" s="124">
        <f t="shared" ref="CC513" si="9319">U513/U529</f>
        <v>4.3953043953043953E-2</v>
      </c>
      <c r="CD513" s="125">
        <f t="shared" ref="CD513" si="9320">V513/V529</f>
        <v>3.6678740085278071E-2</v>
      </c>
      <c r="CE513" s="126">
        <f t="shared" ref="CE513" si="9321">W513/W529</f>
        <v>7.7935466135184359E-2</v>
      </c>
      <c r="CF513" s="123">
        <f t="shared" ref="CF513" si="9322">X513/X529</f>
        <v>6.7150272860375351E-2</v>
      </c>
      <c r="CG513" s="124">
        <f t="shared" ref="CG513" si="9323">Y513/Y529</f>
        <v>3.9447469783503789E-2</v>
      </c>
      <c r="CH513" s="125">
        <f t="shared" ref="CH513" si="9324">Z513/Z529</f>
        <v>6.109034139928516E-2</v>
      </c>
      <c r="CI513" s="123">
        <f t="shared" ref="CI513" si="9325">AA513/AA529</f>
        <v>6.0890737546920967E-2</v>
      </c>
      <c r="CJ513" s="129">
        <f t="shared" ref="CJ513" si="9326">AB513/AB529</f>
        <v>6.0382997949466513E-2</v>
      </c>
      <c r="CK513" s="130">
        <f t="shared" ref="CK513" si="9327">AC513/AC529</f>
        <v>5.8109697983179782E-2</v>
      </c>
    </row>
    <row r="514" spans="1:89" x14ac:dyDescent="0.25">
      <c r="A514" s="131" t="s">
        <v>25</v>
      </c>
      <c r="B514" s="197">
        <v>2060</v>
      </c>
      <c r="C514" s="181">
        <v>1867</v>
      </c>
      <c r="D514" s="182">
        <v>1044</v>
      </c>
      <c r="E514" s="183">
        <v>656</v>
      </c>
      <c r="F514" s="180">
        <v>1281</v>
      </c>
      <c r="G514" s="184">
        <v>711</v>
      </c>
      <c r="H514" s="182">
        <v>2549</v>
      </c>
      <c r="I514" s="183">
        <v>2762</v>
      </c>
      <c r="J514" s="180">
        <v>291</v>
      </c>
      <c r="K514" s="181">
        <v>455</v>
      </c>
      <c r="L514" s="182">
        <v>581</v>
      </c>
      <c r="M514" s="180">
        <v>1579</v>
      </c>
      <c r="N514" s="185">
        <v>2048</v>
      </c>
      <c r="O514" s="198">
        <v>2373</v>
      </c>
      <c r="P514" s="180">
        <v>1313</v>
      </c>
      <c r="Q514" s="181">
        <v>669</v>
      </c>
      <c r="R514" s="182">
        <v>2004</v>
      </c>
      <c r="S514" s="183">
        <v>1285</v>
      </c>
      <c r="T514" s="189">
        <v>147</v>
      </c>
      <c r="U514" s="180">
        <v>187</v>
      </c>
      <c r="V514" s="182">
        <v>907</v>
      </c>
      <c r="W514" s="199">
        <v>2219</v>
      </c>
      <c r="X514" s="180">
        <v>1092</v>
      </c>
      <c r="Y514" s="184">
        <v>327</v>
      </c>
      <c r="Z514" s="182">
        <v>3095</v>
      </c>
      <c r="AA514" s="180">
        <v>3133</v>
      </c>
      <c r="AB514" s="162">
        <f t="shared" si="9076"/>
        <v>18412</v>
      </c>
      <c r="AC514" s="165">
        <f t="shared" si="9107"/>
        <v>18223</v>
      </c>
      <c r="AE514" s="256" t="str">
        <f>$AE$18</f>
        <v>18:00 - 18:59</v>
      </c>
      <c r="AF514" s="120">
        <f t="shared" si="9298"/>
        <v>2161</v>
      </c>
      <c r="AG514" s="181">
        <f t="shared" si="9298"/>
        <v>2249</v>
      </c>
      <c r="AH514" s="182">
        <f t="shared" si="9298"/>
        <v>833</v>
      </c>
      <c r="AI514" s="183">
        <f t="shared" si="9298"/>
        <v>980</v>
      </c>
      <c r="AJ514" s="180">
        <f t="shared" si="9298"/>
        <v>1103</v>
      </c>
      <c r="AK514" s="184">
        <f t="shared" si="9298"/>
        <v>1398</v>
      </c>
      <c r="AL514" s="182">
        <f t="shared" si="9298"/>
        <v>2782</v>
      </c>
      <c r="AM514" s="183">
        <f t="shared" si="9298"/>
        <v>3249</v>
      </c>
      <c r="AN514" s="180">
        <f t="shared" si="9298"/>
        <v>499</v>
      </c>
      <c r="AO514" s="184">
        <f t="shared" si="9298"/>
        <v>246</v>
      </c>
      <c r="AP514" s="182">
        <f t="shared" si="9299"/>
        <v>1530</v>
      </c>
      <c r="AQ514" s="180">
        <f t="shared" si="9299"/>
        <v>793</v>
      </c>
      <c r="AR514" s="185">
        <f t="shared" si="9299"/>
        <v>2552</v>
      </c>
      <c r="AS514" s="186">
        <f t="shared" si="9299"/>
        <v>2405</v>
      </c>
      <c r="AT514" s="180">
        <f t="shared" si="9299"/>
        <v>1116</v>
      </c>
      <c r="AU514" s="184">
        <f t="shared" si="9299"/>
        <v>1480</v>
      </c>
      <c r="AV514" s="182">
        <f t="shared" si="9299"/>
        <v>1331</v>
      </c>
      <c r="AW514" s="183">
        <f t="shared" si="9299"/>
        <v>2335</v>
      </c>
      <c r="AX514" s="180">
        <f t="shared" si="9299"/>
        <v>216</v>
      </c>
      <c r="AY514" s="184">
        <f t="shared" si="9299"/>
        <v>242</v>
      </c>
      <c r="AZ514" s="182">
        <f t="shared" si="9300"/>
        <v>1937</v>
      </c>
      <c r="BA514" s="183">
        <f t="shared" si="9300"/>
        <v>1882</v>
      </c>
      <c r="BB514" s="180">
        <f t="shared" si="9300"/>
        <v>1050</v>
      </c>
      <c r="BC514" s="184">
        <f t="shared" si="9300"/>
        <v>608</v>
      </c>
      <c r="BD514" s="182">
        <f t="shared" si="9300"/>
        <v>3475</v>
      </c>
      <c r="BE514" s="180">
        <f t="shared" si="9300"/>
        <v>3442</v>
      </c>
      <c r="BF514" s="164">
        <f>SUM(AF514,AH514,AJ514,AL514,AN514,AP514,AR514,AT514,AV514,AX514,AZ514,BB514,BD514)</f>
        <v>20585</v>
      </c>
      <c r="BG514" s="165">
        <f>SUM(AG514,AI514,AK514,AM514,AO514,AQ514,AS514,AU514,AW514,AY514,BA514,BC514,BE514)</f>
        <v>21309</v>
      </c>
      <c r="BI514" s="131" t="s">
        <v>25</v>
      </c>
      <c r="BJ514" s="123">
        <f>B514/B529</f>
        <v>6.8758344459279044E-2</v>
      </c>
      <c r="BK514" s="124">
        <f t="shared" ref="BK514" si="9328">C514/C529</f>
        <v>6.5628515185601796E-2</v>
      </c>
      <c r="BL514" s="125">
        <f t="shared" ref="BL514" si="9329">D514/D529</f>
        <v>7.4973070017953322E-2</v>
      </c>
      <c r="BM514" s="126">
        <f t="shared" ref="BM514" si="9330">E514/E529</f>
        <v>5.4062963573430031E-2</v>
      </c>
      <c r="BN514" s="123">
        <f t="shared" ref="BN514" si="9331">F514/F529</f>
        <v>7.43082545391264E-2</v>
      </c>
      <c r="BO514" s="124">
        <f t="shared" ref="BO514" si="9332">G514/G529</f>
        <v>4.4019316493313525E-2</v>
      </c>
      <c r="BP514" s="125">
        <f t="shared" ref="BP514" si="9333">H514/H529</f>
        <v>6.6866031845964166E-2</v>
      </c>
      <c r="BQ514" s="126">
        <f t="shared" ref="BQ514" si="9334">I514/I529</f>
        <v>6.79843453860733E-2</v>
      </c>
      <c r="BR514" s="123">
        <f t="shared" ref="BR514" si="9335">J514/J529</f>
        <v>5.4740406320541758E-2</v>
      </c>
      <c r="BS514" s="124">
        <f t="shared" ref="BS514" si="9336">K514/K529</f>
        <v>8.368585617068236E-2</v>
      </c>
      <c r="BT514" s="125">
        <f t="shared" ref="BT514" si="9337">L514/L529</f>
        <v>3.9227601107285126E-2</v>
      </c>
      <c r="BU514" s="123">
        <f t="shared" ref="BU514" si="9338">M514/M529</f>
        <v>8.8772699162309551E-2</v>
      </c>
      <c r="BV514" s="127">
        <f t="shared" ref="BV514" si="9339">N514/N529</f>
        <v>5.8891189325971934E-2</v>
      </c>
      <c r="BW514" s="128">
        <f t="shared" ref="BW514" si="9340">O514/O529</f>
        <v>6.8295631151787259E-2</v>
      </c>
      <c r="BX514" s="123">
        <f t="shared" ref="BX514" si="9341">P514/P529</f>
        <v>7.3241479332849885E-2</v>
      </c>
      <c r="BY514" s="124">
        <f t="shared" ref="BY514" si="9342">Q514/Q529</f>
        <v>4.1888422766263853E-2</v>
      </c>
      <c r="BZ514" s="125">
        <f t="shared" ref="BZ514" si="9343">R514/R529</f>
        <v>7.4487065120428186E-2</v>
      </c>
      <c r="CA514" s="126">
        <f t="shared" ref="CA514" si="9344">S514/S529</f>
        <v>5.0271898595516611E-2</v>
      </c>
      <c r="CB514" s="123">
        <f t="shared" ref="CB514" si="9345">T514/T529</f>
        <v>4.5482673267326731E-2</v>
      </c>
      <c r="CC514" s="124">
        <f t="shared" ref="CC514" si="9346">U514/U529</f>
        <v>5.1051051051051052E-2</v>
      </c>
      <c r="CD514" s="125">
        <f t="shared" ref="CD514" si="9347">V514/V529</f>
        <v>4.1584521571684012E-2</v>
      </c>
      <c r="CE514" s="126">
        <f t="shared" ref="CE514" si="9348">W514/W529</f>
        <v>7.6251675200164945E-2</v>
      </c>
      <c r="CF514" s="123">
        <f t="shared" ref="CF514" si="9349">X514/X529</f>
        <v>7.2674031678424067E-2</v>
      </c>
      <c r="CG514" s="124">
        <f t="shared" ref="CG514" si="9350">Y514/Y529</f>
        <v>4.3432062690928412E-2</v>
      </c>
      <c r="CH514" s="125">
        <f t="shared" ref="CH514" si="9351">Z514/Z529</f>
        <v>6.3575859660654863E-2</v>
      </c>
      <c r="CI514" s="123">
        <f t="shared" ref="CI514" si="9352">AA514/AA529</f>
        <v>6.3569037232423659E-2</v>
      </c>
      <c r="CJ514" s="129">
        <f t="shared" ref="CJ514" si="9353">AB514/AB529</f>
        <v>6.3990546693080325E-2</v>
      </c>
      <c r="CK514" s="130">
        <f t="shared" ref="CK514" si="9354">AC514/AC529</f>
        <v>6.3618685872483344E-2</v>
      </c>
    </row>
    <row r="515" spans="1:89" ht="13.8" thickBot="1" x14ac:dyDescent="0.3">
      <c r="A515" s="139" t="s">
        <v>26</v>
      </c>
      <c r="B515" s="194">
        <v>2008</v>
      </c>
      <c r="C515" s="188">
        <v>1877</v>
      </c>
      <c r="D515" s="189">
        <v>963</v>
      </c>
      <c r="E515" s="190">
        <v>631</v>
      </c>
      <c r="F515" s="187">
        <v>950</v>
      </c>
      <c r="G515" s="191">
        <v>715</v>
      </c>
      <c r="H515" s="189">
        <v>2293</v>
      </c>
      <c r="I515" s="190">
        <v>2843</v>
      </c>
      <c r="J515" s="187">
        <v>299</v>
      </c>
      <c r="K515" s="188">
        <v>359</v>
      </c>
      <c r="L515" s="189">
        <v>712</v>
      </c>
      <c r="M515" s="187">
        <v>1522</v>
      </c>
      <c r="N515" s="192">
        <v>2047</v>
      </c>
      <c r="O515" s="195">
        <v>2413</v>
      </c>
      <c r="P515" s="187">
        <v>1378</v>
      </c>
      <c r="Q515" s="188">
        <v>826</v>
      </c>
      <c r="R515" s="189">
        <v>1974</v>
      </c>
      <c r="S515" s="190">
        <v>1287</v>
      </c>
      <c r="T515" s="187">
        <v>159</v>
      </c>
      <c r="U515" s="191">
        <v>174</v>
      </c>
      <c r="V515" s="189">
        <v>1106</v>
      </c>
      <c r="W515" s="196">
        <v>2234</v>
      </c>
      <c r="X515" s="187">
        <v>1070</v>
      </c>
      <c r="Y515" s="191">
        <v>339</v>
      </c>
      <c r="Z515" s="189">
        <v>3372</v>
      </c>
      <c r="AA515" s="187">
        <v>3090</v>
      </c>
      <c r="AB515" s="162">
        <f t="shared" si="9076"/>
        <v>18331</v>
      </c>
      <c r="AC515" s="165">
        <f t="shared" si="9107"/>
        <v>18310</v>
      </c>
      <c r="AE515" s="254"/>
      <c r="AF515" s="120"/>
      <c r="AG515" s="188"/>
      <c r="AH515" s="189"/>
      <c r="AI515" s="190"/>
      <c r="AJ515" s="187"/>
      <c r="AK515" s="191"/>
      <c r="AL515" s="189"/>
      <c r="AM515" s="190"/>
      <c r="AN515" s="187"/>
      <c r="AO515" s="191"/>
      <c r="AP515" s="189"/>
      <c r="AQ515" s="187"/>
      <c r="AR515" s="192"/>
      <c r="AS515" s="193"/>
      <c r="AT515" s="187"/>
      <c r="AU515" s="191"/>
      <c r="AV515" s="189"/>
      <c r="AW515" s="190"/>
      <c r="AX515" s="187"/>
      <c r="AY515" s="191"/>
      <c r="AZ515" s="189"/>
      <c r="BA515" s="190"/>
      <c r="BB515" s="187"/>
      <c r="BC515" s="191"/>
      <c r="BD515" s="189"/>
      <c r="BE515" s="187"/>
      <c r="BF515" s="164"/>
      <c r="BG515" s="165"/>
      <c r="BI515" s="139" t="s">
        <v>26</v>
      </c>
      <c r="BJ515" s="123">
        <f>B515/B529</f>
        <v>6.7022696929238984E-2</v>
      </c>
      <c r="BK515" s="124">
        <f t="shared" ref="BK515" si="9355">C515/C529</f>
        <v>6.5980033745781777E-2</v>
      </c>
      <c r="BL515" s="125">
        <f t="shared" ref="BL515" si="9356">D515/D529</f>
        <v>6.915619389587073E-2</v>
      </c>
      <c r="BM515" s="126">
        <f t="shared" ref="BM515" si="9357">E515/E529</f>
        <v>5.2002637217735292E-2</v>
      </c>
      <c r="BN515" s="123">
        <f t="shared" ref="BN515" si="9358">F515/F529</f>
        <v>5.5107604849469229E-2</v>
      </c>
      <c r="BO515" s="124">
        <f t="shared" ref="BO515" si="9359">G515/G529</f>
        <v>4.4266963843486877E-2</v>
      </c>
      <c r="BP515" s="125">
        <f t="shared" ref="BP515" si="9360">H515/H529</f>
        <v>6.0150573174890483E-2</v>
      </c>
      <c r="BQ515" s="126">
        <f t="shared" ref="BQ515" si="9361">I515/I529</f>
        <v>6.9978093386171752E-2</v>
      </c>
      <c r="BR515" s="123">
        <f t="shared" ref="BR515" si="9362">J515/J529</f>
        <v>5.6245297215951846E-2</v>
      </c>
      <c r="BS515" s="124">
        <f t="shared" ref="BS515" si="9363">K515/K529</f>
        <v>6.6029060143461465E-2</v>
      </c>
      <c r="BT515" s="125">
        <f t="shared" ref="BT515" si="9364">L515/L529</f>
        <v>4.8072378637499157E-2</v>
      </c>
      <c r="BU515" s="123">
        <f t="shared" ref="BU515" si="9365">M515/M529</f>
        <v>8.5568111542137518E-2</v>
      </c>
      <c r="BV515" s="127">
        <f t="shared" ref="BV515" si="9366">N515/N529</f>
        <v>5.8862433862433859E-2</v>
      </c>
      <c r="BW515" s="128">
        <f t="shared" ref="BW515" si="9367">O515/O529</f>
        <v>6.9446842802049158E-2</v>
      </c>
      <c r="BX515" s="123">
        <f t="shared" ref="BX515" si="9368">P515/P529</f>
        <v>7.6867295141406819E-2</v>
      </c>
      <c r="BY515" s="124">
        <f t="shared" ref="BY515" si="9369">Q515/Q529</f>
        <v>5.1718740216642668E-2</v>
      </c>
      <c r="BZ515" s="125">
        <f t="shared" ref="BZ515" si="9370">R515/R529</f>
        <v>7.3371989295272083E-2</v>
      </c>
      <c r="CA515" s="126">
        <f t="shared" ref="CA515" si="9371">S515/S529</f>
        <v>5.035014279566527E-2</v>
      </c>
      <c r="CB515" s="123">
        <f t="shared" ref="CB515" si="9372">T515/T529</f>
        <v>4.9195544554455448E-2</v>
      </c>
      <c r="CC515" s="124">
        <f t="shared" ref="CC515" si="9373">U515/U529</f>
        <v>4.7502047502047499E-2</v>
      </c>
      <c r="CD515" s="125">
        <f t="shared" ref="CD515" si="9374">V515/V529</f>
        <v>5.0708358167896934E-2</v>
      </c>
      <c r="CE515" s="126">
        <f t="shared" ref="CE515" si="9375">W515/W529</f>
        <v>7.6767121404762717E-2</v>
      </c>
      <c r="CF515" s="123">
        <f t="shared" ref="CF515" si="9376">X515/X529</f>
        <v>7.1209902835085853E-2</v>
      </c>
      <c r="CG515" s="124">
        <f t="shared" ref="CG515" si="9377">Y515/Y529</f>
        <v>4.5025899853898259E-2</v>
      </c>
      <c r="CH515" s="125">
        <f t="shared" ref="CH515" si="9378">Z515/Z529</f>
        <v>6.9265847746600384E-2</v>
      </c>
      <c r="CI515" s="123">
        <f t="shared" ref="CI515" si="9379">AA515/AA529</f>
        <v>6.2696560819722025E-2</v>
      </c>
      <c r="CJ515" s="129">
        <f t="shared" ref="CJ515" si="9380">AB515/AB529</f>
        <v>6.3709032773780969E-2</v>
      </c>
      <c r="CK515" s="130">
        <f t="shared" ref="CK515" si="9381">AC515/AC529</f>
        <v>6.3922413341665471E-2</v>
      </c>
    </row>
    <row r="516" spans="1:89" ht="14.4" thickTop="1" thickBot="1" x14ac:dyDescent="0.3">
      <c r="A516" s="131" t="s">
        <v>27</v>
      </c>
      <c r="B516" s="197">
        <v>1801</v>
      </c>
      <c r="C516" s="181">
        <v>2053</v>
      </c>
      <c r="D516" s="182">
        <v>927</v>
      </c>
      <c r="E516" s="183">
        <v>712</v>
      </c>
      <c r="F516" s="180">
        <v>1265</v>
      </c>
      <c r="G516" s="184">
        <v>885</v>
      </c>
      <c r="H516" s="182">
        <v>2288</v>
      </c>
      <c r="I516" s="183">
        <v>2696</v>
      </c>
      <c r="J516" s="180">
        <v>391</v>
      </c>
      <c r="K516" s="181">
        <v>388</v>
      </c>
      <c r="L516" s="182">
        <v>945</v>
      </c>
      <c r="M516" s="180">
        <v>1428</v>
      </c>
      <c r="N516" s="185">
        <v>2218</v>
      </c>
      <c r="O516" s="198">
        <v>2346</v>
      </c>
      <c r="P516" s="180">
        <v>1425</v>
      </c>
      <c r="Q516" s="181">
        <v>881</v>
      </c>
      <c r="R516" s="182">
        <v>2069</v>
      </c>
      <c r="S516" s="183">
        <v>1523</v>
      </c>
      <c r="T516" s="180">
        <v>220</v>
      </c>
      <c r="U516" s="184">
        <v>137</v>
      </c>
      <c r="V516" s="182">
        <v>1256</v>
      </c>
      <c r="W516" s="199">
        <v>1830</v>
      </c>
      <c r="X516" s="180">
        <v>1018</v>
      </c>
      <c r="Y516" s="184">
        <v>350</v>
      </c>
      <c r="Z516" s="182">
        <v>3350</v>
      </c>
      <c r="AA516" s="180">
        <v>3591</v>
      </c>
      <c r="AB516" s="162">
        <f t="shared" si="9076"/>
        <v>19173</v>
      </c>
      <c r="AC516" s="165">
        <f t="shared" si="9107"/>
        <v>18820</v>
      </c>
      <c r="AE516" s="251" t="s">
        <v>13</v>
      </c>
      <c r="AF516" s="14">
        <f t="shared" ref="AF516:BG516" si="9382">SUM(AF513:AF515)</f>
        <v>4219</v>
      </c>
      <c r="AG516" s="1">
        <f t="shared" si="9382"/>
        <v>4635</v>
      </c>
      <c r="AH516" s="14">
        <f t="shared" si="9382"/>
        <v>1758</v>
      </c>
      <c r="AI516" s="1">
        <f t="shared" si="9382"/>
        <v>1902</v>
      </c>
      <c r="AJ516" s="14">
        <f t="shared" si="9382"/>
        <v>2158</v>
      </c>
      <c r="AK516" s="1">
        <f t="shared" si="9382"/>
        <v>2639</v>
      </c>
      <c r="AL516" s="14">
        <f t="shared" si="9382"/>
        <v>5853</v>
      </c>
      <c r="AM516" s="1">
        <f t="shared" si="9382"/>
        <v>6068</v>
      </c>
      <c r="AN516" s="14">
        <f t="shared" si="9382"/>
        <v>994</v>
      </c>
      <c r="AO516" s="1">
        <f t="shared" si="9382"/>
        <v>571</v>
      </c>
      <c r="AP516" s="14">
        <f t="shared" si="9382"/>
        <v>2934</v>
      </c>
      <c r="AQ516" s="1">
        <f t="shared" si="9382"/>
        <v>1960</v>
      </c>
      <c r="AR516" s="14">
        <f t="shared" si="9382"/>
        <v>5124</v>
      </c>
      <c r="AS516" s="1">
        <f t="shared" si="9382"/>
        <v>4922</v>
      </c>
      <c r="AT516" s="14">
        <f t="shared" si="9382"/>
        <v>2320</v>
      </c>
      <c r="AU516" s="1">
        <f t="shared" si="9382"/>
        <v>2954</v>
      </c>
      <c r="AV516" s="14">
        <f t="shared" si="9382"/>
        <v>3165</v>
      </c>
      <c r="AW516" s="1">
        <f t="shared" si="9382"/>
        <v>4746</v>
      </c>
      <c r="AX516" s="14">
        <f t="shared" si="9382"/>
        <v>457</v>
      </c>
      <c r="AY516" s="1">
        <f t="shared" si="9382"/>
        <v>519</v>
      </c>
      <c r="AZ516" s="14">
        <f t="shared" si="9382"/>
        <v>3823</v>
      </c>
      <c r="BA516" s="1">
        <f t="shared" si="9382"/>
        <v>4117</v>
      </c>
      <c r="BB516" s="14">
        <f t="shared" si="9382"/>
        <v>2144</v>
      </c>
      <c r="BC516" s="1">
        <f t="shared" si="9382"/>
        <v>1217</v>
      </c>
      <c r="BD516" s="14">
        <f t="shared" si="9382"/>
        <v>7348</v>
      </c>
      <c r="BE516" s="1">
        <f t="shared" si="9382"/>
        <v>7123</v>
      </c>
      <c r="BF516" s="166">
        <f t="shared" si="9382"/>
        <v>42297</v>
      </c>
      <c r="BG516" s="167">
        <f t="shared" si="9382"/>
        <v>43373</v>
      </c>
      <c r="BI516" s="131" t="s">
        <v>27</v>
      </c>
      <c r="BJ516" s="123">
        <f>B516/B529</f>
        <v>6.0113484646194926E-2</v>
      </c>
      <c r="BK516" s="124">
        <f t="shared" ref="BK516" si="9383">C516/C529</f>
        <v>7.2166760404949376E-2</v>
      </c>
      <c r="BL516" s="125">
        <f t="shared" ref="BL516" si="9384">D516/D529</f>
        <v>6.657091561938959E-2</v>
      </c>
      <c r="BM516" s="126">
        <f t="shared" ref="BM516" si="9385">E516/E529</f>
        <v>5.8678094610186256E-2</v>
      </c>
      <c r="BN516" s="123">
        <f t="shared" ref="BN516" si="9386">F516/F529</f>
        <v>7.3380126457451123E-2</v>
      </c>
      <c r="BO516" s="124">
        <f t="shared" ref="BO516" si="9387">G516/G529</f>
        <v>5.4791976225854383E-2</v>
      </c>
      <c r="BP516" s="125">
        <f t="shared" ref="BP516" si="9388">H516/H529</f>
        <v>6.0019411872721071E-2</v>
      </c>
      <c r="BQ516" s="126">
        <f t="shared" ref="BQ516" si="9389">I516/I529</f>
        <v>6.6359809978585677E-2</v>
      </c>
      <c r="BR516" s="123">
        <f t="shared" ref="BR516" si="9390">J516/J529</f>
        <v>7.3551542513167797E-2</v>
      </c>
      <c r="BS516" s="124">
        <f t="shared" ref="BS516" si="9391">K516/K529</f>
        <v>7.1362883943351108E-2</v>
      </c>
      <c r="BT516" s="125">
        <f t="shared" ref="BT516" si="9392">L516/L529</f>
        <v>6.3803929511849294E-2</v>
      </c>
      <c r="BU516" s="123">
        <f t="shared" ref="BU516" si="9393">M516/M529</f>
        <v>8.0283353010625738E-2</v>
      </c>
      <c r="BV516" s="127">
        <f t="shared" ref="BV516" si="9394">N516/N529</f>
        <v>6.3779618127444218E-2</v>
      </c>
      <c r="BW516" s="128">
        <f t="shared" ref="BW516" si="9395">O516/O529</f>
        <v>6.7518563287860475E-2</v>
      </c>
      <c r="BX516" s="123">
        <f t="shared" ref="BX516" si="9396">P516/P529</f>
        <v>7.948903887990183E-2</v>
      </c>
      <c r="BY516" s="124">
        <f t="shared" ref="BY516" si="9397">Q516/Q529</f>
        <v>5.5162481998622503E-2</v>
      </c>
      <c r="BZ516" s="125">
        <f t="shared" ref="BZ516" si="9398">R516/R529</f>
        <v>7.6903062741599762E-2</v>
      </c>
      <c r="CA516" s="126">
        <f t="shared" ref="CA516" si="9399">S516/S529</f>
        <v>5.9582958413207619E-2</v>
      </c>
      <c r="CB516" s="123">
        <f t="shared" ref="CB516" si="9400">T516/T529</f>
        <v>6.8069306930693074E-2</v>
      </c>
      <c r="CC516" s="124">
        <f t="shared" ref="CC516" si="9401">U516/U529</f>
        <v>3.7401037401037403E-2</v>
      </c>
      <c r="CD516" s="125">
        <f t="shared" ref="CD516" si="9402">V516/V529</f>
        <v>5.7585621933886569E-2</v>
      </c>
      <c r="CE516" s="126">
        <f t="shared" ref="CE516" si="9403">W516/W529</f>
        <v>6.2884436960929171E-2</v>
      </c>
      <c r="CF516" s="123">
        <f t="shared" ref="CF516" si="9404">X516/X529</f>
        <v>6.7749234659922802E-2</v>
      </c>
      <c r="CG516" s="124">
        <f t="shared" ref="CG516" si="9405">Y516/Y529</f>
        <v>4.648691725328729E-2</v>
      </c>
      <c r="CH516" s="125">
        <f t="shared" ref="CH516" si="9406">Z516/Z529</f>
        <v>6.8813935335442264E-2</v>
      </c>
      <c r="CI516" s="123">
        <f t="shared" ref="CI516" si="9407">AA516/AA529</f>
        <v>7.286192553515268E-2</v>
      </c>
      <c r="CJ516" s="129">
        <f t="shared" ref="CJ516" si="9408">AB516/AB529</f>
        <v>6.6635387342300068E-2</v>
      </c>
      <c r="CK516" s="130">
        <f t="shared" ref="CK516" si="9409">AC516/AC529</f>
        <v>6.5702884712733167E-2</v>
      </c>
    </row>
    <row r="517" spans="1:89" ht="13.8" thickTop="1" x14ac:dyDescent="0.25">
      <c r="A517" s="139" t="s">
        <v>28</v>
      </c>
      <c r="B517" s="194">
        <v>2082</v>
      </c>
      <c r="C517" s="188">
        <v>2189</v>
      </c>
      <c r="D517" s="189">
        <v>872</v>
      </c>
      <c r="E517" s="190">
        <v>766</v>
      </c>
      <c r="F517" s="187">
        <v>995</v>
      </c>
      <c r="G517" s="191">
        <v>1078</v>
      </c>
      <c r="H517" s="189">
        <v>2129</v>
      </c>
      <c r="I517" s="190">
        <v>3003</v>
      </c>
      <c r="J517" s="187">
        <v>496</v>
      </c>
      <c r="K517" s="188">
        <v>421</v>
      </c>
      <c r="L517" s="189">
        <v>1167</v>
      </c>
      <c r="M517" s="187">
        <v>1277</v>
      </c>
      <c r="N517" s="192">
        <v>2416</v>
      </c>
      <c r="O517" s="195">
        <v>2282</v>
      </c>
      <c r="P517" s="187">
        <v>1442</v>
      </c>
      <c r="Q517" s="188">
        <v>995</v>
      </c>
      <c r="R517" s="189">
        <v>1795</v>
      </c>
      <c r="S517" s="190">
        <v>1665</v>
      </c>
      <c r="T517" s="187">
        <v>237</v>
      </c>
      <c r="U517" s="191">
        <v>180</v>
      </c>
      <c r="V517" s="189">
        <v>1696</v>
      </c>
      <c r="W517" s="196">
        <v>1905</v>
      </c>
      <c r="X517" s="187">
        <v>1044</v>
      </c>
      <c r="Y517" s="191">
        <v>478</v>
      </c>
      <c r="Z517" s="189">
        <v>3854</v>
      </c>
      <c r="AA517" s="187">
        <v>3498</v>
      </c>
      <c r="AB517" s="162">
        <f t="shared" si="9076"/>
        <v>20225</v>
      </c>
      <c r="AC517" s="165">
        <f t="shared" si="9107"/>
        <v>19737</v>
      </c>
      <c r="BI517" s="139" t="s">
        <v>28</v>
      </c>
      <c r="BJ517" s="123">
        <f>B517/B529</f>
        <v>6.9492656875834447E-2</v>
      </c>
      <c r="BK517" s="124">
        <f t="shared" ref="BK517" si="9410">C517/C529</f>
        <v>7.6947412823397079E-2</v>
      </c>
      <c r="BL517" s="125">
        <f t="shared" ref="BL517" si="9411">D517/D529</f>
        <v>6.2621184919210052E-2</v>
      </c>
      <c r="BM517" s="126">
        <f t="shared" ref="BM517" si="9412">E517/E529</f>
        <v>6.3128399538486896E-2</v>
      </c>
      <c r="BN517" s="123">
        <f t="shared" ref="BN517" si="9413">F517/F529</f>
        <v>5.7717965079180929E-2</v>
      </c>
      <c r="BO517" s="124">
        <f t="shared" ref="BO517" si="9414">G517/G529</f>
        <v>6.6740960871718671E-2</v>
      </c>
      <c r="BP517" s="125">
        <f t="shared" ref="BP517" si="9415">H517/H529</f>
        <v>5.5848482463733903E-2</v>
      </c>
      <c r="BQ517" s="126">
        <f t="shared" ref="BQ517" si="9416">I517/I529</f>
        <v>7.3916361040687231E-2</v>
      </c>
      <c r="BR517" s="123">
        <f t="shared" ref="BR517" si="9417">J517/J529</f>
        <v>9.3303235515425131E-2</v>
      </c>
      <c r="BS517" s="124">
        <f t="shared" ref="BS517" si="9418">K517/K529</f>
        <v>7.7432407577708293E-2</v>
      </c>
      <c r="BT517" s="125">
        <f t="shared" ref="BT517" si="9419">L517/L529</f>
        <v>7.8792789143204381E-2</v>
      </c>
      <c r="BU517" s="123">
        <f t="shared" ref="BU517" si="9420">M517/M529</f>
        <v>7.1794006858941925E-2</v>
      </c>
      <c r="BV517" s="127">
        <f t="shared" ref="BV517" si="9421">N517/N529</f>
        <v>6.9473199907982522E-2</v>
      </c>
      <c r="BW517" s="128">
        <f t="shared" ref="BW517" si="9422">O517/O529</f>
        <v>6.5676624647441437E-2</v>
      </c>
      <c r="BX517" s="123">
        <f t="shared" ref="BX517" si="9423">P517/P529</f>
        <v>8.0437329168293631E-2</v>
      </c>
      <c r="BY517" s="124">
        <f t="shared" ref="BY517" si="9424">Q517/Q529</f>
        <v>6.2300419510362533E-2</v>
      </c>
      <c r="BZ517" s="125">
        <f t="shared" ref="BZ517" si="9425">R517/R529</f>
        <v>6.6718703538507285E-2</v>
      </c>
      <c r="CA517" s="126">
        <f t="shared" ref="CA517" si="9426">S517/S529</f>
        <v>6.5138296623762762E-2</v>
      </c>
      <c r="CB517" s="123">
        <f t="shared" ref="CB517" si="9427">T517/T529</f>
        <v>7.3329207920792075E-2</v>
      </c>
      <c r="CC517" s="124">
        <f t="shared" ref="CC517" si="9428">U517/U529</f>
        <v>4.9140049140049137E-2</v>
      </c>
      <c r="CD517" s="125">
        <f t="shared" ref="CD517" si="9429">V517/V529</f>
        <v>7.775892898078951E-2</v>
      </c>
      <c r="CE517" s="126">
        <f t="shared" ref="CE517" si="9430">W517/W529</f>
        <v>6.5461667983918073E-2</v>
      </c>
      <c r="CF517" s="123">
        <f t="shared" ref="CF517" si="9431">X517/X529</f>
        <v>6.9479568747504328E-2</v>
      </c>
      <c r="CG517" s="124">
        <f t="shared" ref="CG517" si="9432">Y517/Y529</f>
        <v>6.348784699163236E-2</v>
      </c>
      <c r="CH517" s="125">
        <f t="shared" ref="CH517" si="9433">Z517/Z529</f>
        <v>7.9166837845610294E-2</v>
      </c>
      <c r="CI517" s="123">
        <f t="shared" ref="CI517" si="9434">AA517/AA529</f>
        <v>7.0974941665821245E-2</v>
      </c>
      <c r="CJ517" s="129">
        <f t="shared" ref="CJ517" si="9435">AB517/AB529</f>
        <v>7.0291592812706361E-2</v>
      </c>
      <c r="CK517" s="130">
        <f t="shared" ref="CK517" si="9436">AC517/AC529</f>
        <v>6.8904242060319573E-2</v>
      </c>
    </row>
    <row r="518" spans="1:89" x14ac:dyDescent="0.25">
      <c r="A518" s="131" t="s">
        <v>29</v>
      </c>
      <c r="B518" s="197">
        <v>2316</v>
      </c>
      <c r="C518" s="181">
        <v>2235</v>
      </c>
      <c r="D518" s="182">
        <v>961</v>
      </c>
      <c r="E518" s="183">
        <v>776</v>
      </c>
      <c r="F518" s="180">
        <v>1121</v>
      </c>
      <c r="G518" s="184">
        <v>1035</v>
      </c>
      <c r="H518" s="182">
        <v>2476</v>
      </c>
      <c r="I518" s="183">
        <v>3051</v>
      </c>
      <c r="J518" s="180">
        <v>512</v>
      </c>
      <c r="K518" s="181">
        <v>340</v>
      </c>
      <c r="L518" s="182">
        <v>1432</v>
      </c>
      <c r="M518" s="180">
        <v>1024</v>
      </c>
      <c r="N518" s="185">
        <v>2626</v>
      </c>
      <c r="O518" s="198">
        <v>1965</v>
      </c>
      <c r="P518" s="180">
        <v>1402</v>
      </c>
      <c r="Q518" s="181">
        <v>990</v>
      </c>
      <c r="R518" s="182">
        <v>1598</v>
      </c>
      <c r="S518" s="183">
        <v>1831</v>
      </c>
      <c r="T518" s="180">
        <v>266</v>
      </c>
      <c r="U518" s="184">
        <v>199</v>
      </c>
      <c r="V518" s="182">
        <v>1808</v>
      </c>
      <c r="W518" s="199">
        <v>2071</v>
      </c>
      <c r="X518" s="180">
        <v>1159</v>
      </c>
      <c r="Y518" s="184">
        <v>511</v>
      </c>
      <c r="Z518" s="182">
        <v>3442</v>
      </c>
      <c r="AA518" s="180">
        <v>3576</v>
      </c>
      <c r="AB518" s="162">
        <f t="shared" si="9076"/>
        <v>21119</v>
      </c>
      <c r="AC518" s="165">
        <f t="shared" si="9107"/>
        <v>19604</v>
      </c>
      <c r="BI518" s="131" t="s">
        <v>29</v>
      </c>
      <c r="BJ518" s="123">
        <f>B518/B529</f>
        <v>7.7303070761014683E-2</v>
      </c>
      <c r="BK518" s="124">
        <f t="shared" ref="BK518" si="9437">C518/C529</f>
        <v>7.8564398200224969E-2</v>
      </c>
      <c r="BL518" s="125">
        <f t="shared" ref="BL518" si="9438">D518/D529</f>
        <v>6.9012567324955115E-2</v>
      </c>
      <c r="BM518" s="126">
        <f t="shared" ref="BM518" si="9439">E518/E529</f>
        <v>6.3952530080764791E-2</v>
      </c>
      <c r="BN518" s="123">
        <f t="shared" ref="BN518" si="9440">F518/F529</f>
        <v>6.502697372237369E-2</v>
      </c>
      <c r="BO518" s="124">
        <f t="shared" ref="BO518" si="9441">G518/G529</f>
        <v>6.4078751857355121E-2</v>
      </c>
      <c r="BP518" s="125">
        <f t="shared" ref="BP518" si="9442">H518/H529</f>
        <v>6.4951076834290813E-2</v>
      </c>
      <c r="BQ518" s="126">
        <f t="shared" ref="BQ518" si="9443">I518/I529</f>
        <v>7.5097841337041865E-2</v>
      </c>
      <c r="BR518" s="123">
        <f t="shared" ref="BR518" si="9444">J518/J529</f>
        <v>9.6313017306245294E-2</v>
      </c>
      <c r="BS518" s="124">
        <f t="shared" ref="BS518" si="9445">K518/K529</f>
        <v>6.253448592974066E-2</v>
      </c>
      <c r="BT518" s="125">
        <f t="shared" ref="BT518" si="9446">L518/L529</f>
        <v>9.6684896360812914E-2</v>
      </c>
      <c r="BU518" s="123">
        <f t="shared" ref="BU518" si="9447">M518/M529</f>
        <v>5.7570135492213417E-2</v>
      </c>
      <c r="BV518" s="127">
        <f t="shared" ref="BV518" si="9448">N518/N529</f>
        <v>7.551184725097769E-2</v>
      </c>
      <c r="BW518" s="128">
        <f t="shared" ref="BW518" si="9449">O518/O529</f>
        <v>5.6553272319115867E-2</v>
      </c>
      <c r="BX518" s="123">
        <f t="shared" ref="BX518" si="9450">P518/P529</f>
        <v>7.8206057901489379E-2</v>
      </c>
      <c r="BY518" s="124">
        <f t="shared" ref="BY518" si="9451">Q518/Q529</f>
        <v>6.1987352075637089E-2</v>
      </c>
      <c r="BZ518" s="125">
        <f t="shared" ref="BZ518" si="9452">R518/R529</f>
        <v>5.9396372286648826E-2</v>
      </c>
      <c r="CA518" s="126">
        <f t="shared" ref="CA518" si="9453">S518/S529</f>
        <v>7.1632565236101869E-2</v>
      </c>
      <c r="CB518" s="123">
        <f t="shared" ref="CB518" si="9454">T518/T529</f>
        <v>8.2301980198019806E-2</v>
      </c>
      <c r="CC518" s="124">
        <f t="shared" ref="CC518" si="9455">U518/U529</f>
        <v>5.4327054327054328E-2</v>
      </c>
      <c r="CD518" s="125">
        <f t="shared" ref="CD518" si="9456">V518/V529</f>
        <v>8.2893952592728443E-2</v>
      </c>
      <c r="CE518" s="126">
        <f t="shared" ref="CE518" si="9457">W518/W529</f>
        <v>7.1165939314800183E-2</v>
      </c>
      <c r="CF518" s="123">
        <f t="shared" ref="CF518" si="9458">X518/X529</f>
        <v>7.7132969519499536E-2</v>
      </c>
      <c r="CG518" s="124">
        <f t="shared" ref="CG518" si="9459">Y518/Y529</f>
        <v>6.7870899189799438E-2</v>
      </c>
      <c r="CH518" s="125">
        <f t="shared" ref="CH518" si="9460">Z518/Z529</f>
        <v>7.0703750873012616E-2</v>
      </c>
      <c r="CI518" s="123">
        <f t="shared" ref="CI518" si="9461">AA518/AA529</f>
        <v>7.2557573298163744E-2</v>
      </c>
      <c r="CJ518" s="129">
        <f t="shared" ref="CJ518" si="9462">AB518/AB529</f>
        <v>7.3398672366454656E-2</v>
      </c>
      <c r="CK518" s="130">
        <f t="shared" ref="CK518" si="9463">AC518/AC529</f>
        <v>6.8439923055707813E-2</v>
      </c>
    </row>
    <row r="519" spans="1:89" x14ac:dyDescent="0.25">
      <c r="A519" s="139" t="s">
        <v>30</v>
      </c>
      <c r="B519" s="280">
        <v>2058</v>
      </c>
      <c r="C519" s="267">
        <v>2386</v>
      </c>
      <c r="D519" s="268">
        <v>925</v>
      </c>
      <c r="E519" s="269">
        <v>922</v>
      </c>
      <c r="F519" s="266">
        <v>1055</v>
      </c>
      <c r="G519" s="270">
        <v>1241</v>
      </c>
      <c r="H519" s="268">
        <v>3071</v>
      </c>
      <c r="I519" s="269">
        <v>2819</v>
      </c>
      <c r="J519" s="266">
        <v>495</v>
      </c>
      <c r="K519" s="267">
        <v>325</v>
      </c>
      <c r="L519" s="268">
        <v>1404</v>
      </c>
      <c r="M519" s="266">
        <v>1167</v>
      </c>
      <c r="N519" s="271">
        <v>2572</v>
      </c>
      <c r="O519" s="281">
        <v>2517</v>
      </c>
      <c r="P519" s="266">
        <v>1204</v>
      </c>
      <c r="Q519" s="267">
        <v>1474</v>
      </c>
      <c r="R519" s="268">
        <v>1834</v>
      </c>
      <c r="S519" s="269">
        <v>2411</v>
      </c>
      <c r="T519" s="266">
        <v>241</v>
      </c>
      <c r="U519" s="270">
        <v>277</v>
      </c>
      <c r="V519" s="268">
        <v>1886</v>
      </c>
      <c r="W519" s="282">
        <v>2235</v>
      </c>
      <c r="X519" s="266">
        <v>1094</v>
      </c>
      <c r="Y519" s="270">
        <v>609</v>
      </c>
      <c r="Z519" s="268">
        <v>3873</v>
      </c>
      <c r="AA519" s="266">
        <v>3681</v>
      </c>
      <c r="AB519" s="162">
        <f t="shared" si="9076"/>
        <v>21712</v>
      </c>
      <c r="AC519" s="165">
        <f t="shared" si="9107"/>
        <v>22064</v>
      </c>
      <c r="BI519" s="139" t="s">
        <v>30</v>
      </c>
      <c r="BJ519" s="123">
        <f>B519/B529</f>
        <v>6.8691588785046734E-2</v>
      </c>
      <c r="BK519" s="124">
        <f t="shared" ref="BK519" si="9464">C519/C529</f>
        <v>8.387232845894263E-2</v>
      </c>
      <c r="BL519" s="125">
        <f t="shared" ref="BL519" si="9465">D519/D529</f>
        <v>6.6427289048473961E-2</v>
      </c>
      <c r="BM519" s="126">
        <f t="shared" ref="BM519" si="9466">E519/E529</f>
        <v>7.5984835998022082E-2</v>
      </c>
      <c r="BN519" s="123">
        <f t="shared" ref="BN519" si="9467">F519/F529</f>
        <v>6.1198445385463193E-2</v>
      </c>
      <c r="BO519" s="124">
        <f t="shared" ref="BO519" si="9468">G519/G529</f>
        <v>7.6832590391282818E-2</v>
      </c>
      <c r="BP519" s="125">
        <f t="shared" ref="BP519" si="9469">H519/H529</f>
        <v>8.0559271792450357E-2</v>
      </c>
      <c r="BQ519" s="126">
        <f t="shared" ref="BQ519" si="9470">I519/I529</f>
        <v>6.9387353237994442E-2</v>
      </c>
      <c r="BR519" s="123">
        <f t="shared" ref="BR519" si="9471">J519/J529</f>
        <v>9.3115124153498874E-2</v>
      </c>
      <c r="BS519" s="124">
        <f t="shared" ref="BS519" si="9472">K519/K529</f>
        <v>5.9775611550487398E-2</v>
      </c>
      <c r="BT519" s="125">
        <f t="shared" ref="BT519" si="9473">L519/L529</f>
        <v>9.4794409560461812E-2</v>
      </c>
      <c r="BU519" s="123">
        <f t="shared" ref="BU519" si="9474">M519/M529</f>
        <v>6.5609714960364315E-2</v>
      </c>
      <c r="BV519" s="127">
        <f t="shared" ref="BV519" si="9475">N519/N529</f>
        <v>7.3959052219921786E-2</v>
      </c>
      <c r="BW519" s="128">
        <f t="shared" ref="BW519" si="9476">O519/O529</f>
        <v>7.2439993092730096E-2</v>
      </c>
      <c r="BX519" s="123">
        <f t="shared" ref="BX519" si="9477">P519/P529</f>
        <v>6.7161265130808279E-2</v>
      </c>
      <c r="BY519" s="124">
        <f t="shared" ref="BY519" si="9478">Q519/Q529</f>
        <v>9.229227975705967E-2</v>
      </c>
      <c r="BZ519" s="125">
        <f t="shared" ref="BZ519" si="9479">R519/R529</f>
        <v>6.8168302111210236E-2</v>
      </c>
      <c r="CA519" s="126">
        <f t="shared" ref="CA519" si="9480">S519/S529</f>
        <v>9.4323383279214426E-2</v>
      </c>
      <c r="CB519" s="123">
        <f t="shared" ref="CB519" si="9481">T519/T529</f>
        <v>7.4566831683168314E-2</v>
      </c>
      <c r="CC519" s="124">
        <f t="shared" ref="CC519" si="9482">U519/U529</f>
        <v>7.5621075621075617E-2</v>
      </c>
      <c r="CD519" s="125">
        <f t="shared" ref="CD519" si="9483">V519/V529</f>
        <v>8.6470129751043054E-2</v>
      </c>
      <c r="CE519" s="126">
        <f t="shared" ref="CE519" si="9484">W519/W529</f>
        <v>7.6801484485069238E-2</v>
      </c>
      <c r="CF519" s="123">
        <f t="shared" ref="CF519" si="9485">X519/X529</f>
        <v>7.2807134300545723E-2</v>
      </c>
      <c r="CG519" s="124">
        <f t="shared" ref="CG519" si="9486">Y519/Y529</f>
        <v>8.0887236020719885E-2</v>
      </c>
      <c r="CH519" s="125">
        <f t="shared" ref="CH519" si="9487">Z519/Z529</f>
        <v>7.9557125837065035E-2</v>
      </c>
      <c r="CI519" s="123">
        <f t="shared" ref="CI519" si="9488">AA519/AA529</f>
        <v>7.4688038957086339E-2</v>
      </c>
      <c r="CJ519" s="129">
        <f t="shared" ref="CJ519" si="9489">AB519/AB529</f>
        <v>7.5459632294164664E-2</v>
      </c>
      <c r="CK519" s="130">
        <f t="shared" ref="CK519" si="9490">AC519/AC529</f>
        <v>7.7028079080857834E-2</v>
      </c>
    </row>
    <row r="520" spans="1:89" x14ac:dyDescent="0.25">
      <c r="A520" s="131" t="s">
        <v>31</v>
      </c>
      <c r="B520" s="283">
        <v>2161</v>
      </c>
      <c r="C520" s="274">
        <v>2249</v>
      </c>
      <c r="D520" s="275">
        <v>833</v>
      </c>
      <c r="E520" s="276">
        <v>980</v>
      </c>
      <c r="F520" s="273">
        <v>1103</v>
      </c>
      <c r="G520" s="277">
        <v>1398</v>
      </c>
      <c r="H520" s="275">
        <v>2782</v>
      </c>
      <c r="I520" s="276">
        <v>3249</v>
      </c>
      <c r="J520" s="273">
        <v>499</v>
      </c>
      <c r="K520" s="274">
        <v>246</v>
      </c>
      <c r="L520" s="275">
        <v>1530</v>
      </c>
      <c r="M520" s="273">
        <v>793</v>
      </c>
      <c r="N520" s="278">
        <v>2552</v>
      </c>
      <c r="O520" s="284">
        <v>2405</v>
      </c>
      <c r="P520" s="273">
        <v>1116</v>
      </c>
      <c r="Q520" s="274">
        <v>1480</v>
      </c>
      <c r="R520" s="275">
        <v>1331</v>
      </c>
      <c r="S520" s="276">
        <v>2335</v>
      </c>
      <c r="T520" s="273">
        <v>216</v>
      </c>
      <c r="U520" s="277">
        <v>242</v>
      </c>
      <c r="V520" s="275">
        <v>1937</v>
      </c>
      <c r="W520" s="285">
        <v>1882</v>
      </c>
      <c r="X520" s="273">
        <v>1050</v>
      </c>
      <c r="Y520" s="277">
        <v>608</v>
      </c>
      <c r="Z520" s="275">
        <v>3475</v>
      </c>
      <c r="AA520" s="273">
        <v>3442</v>
      </c>
      <c r="AB520" s="162">
        <f t="shared" si="9076"/>
        <v>20585</v>
      </c>
      <c r="AC520" s="165">
        <f t="shared" si="9107"/>
        <v>21309</v>
      </c>
      <c r="BI520" s="131" t="s">
        <v>31</v>
      </c>
      <c r="BJ520" s="123">
        <f>B520/B529</f>
        <v>7.2129506008010685E-2</v>
      </c>
      <c r="BK520" s="124">
        <f t="shared" ref="BK520" si="9491">C520/C529</f>
        <v>7.9056524184476937E-2</v>
      </c>
      <c r="BL520" s="125">
        <f t="shared" ref="BL520" si="9492">D520/D529</f>
        <v>5.9820466786355476E-2</v>
      </c>
      <c r="BM520" s="126">
        <f t="shared" ref="BM520" si="9493">E520/E529</f>
        <v>8.0764793143233884E-2</v>
      </c>
      <c r="BN520" s="123">
        <f t="shared" ref="BN520" si="9494">F520/F529</f>
        <v>6.3982829630489013E-2</v>
      </c>
      <c r="BO520" s="124">
        <f t="shared" ref="BO520" si="9495">G520/G529</f>
        <v>8.6552748885586922E-2</v>
      </c>
      <c r="BP520" s="125">
        <f t="shared" ref="BP520" si="9496">H520/H529</f>
        <v>7.297814852705857E-2</v>
      </c>
      <c r="BQ520" s="126">
        <f t="shared" ref="BQ520" si="9497">I520/I529</f>
        <v>7.9971447559504763E-2</v>
      </c>
      <c r="BR520" s="123">
        <f t="shared" ref="BR520" si="9498">J520/J529</f>
        <v>9.3867569601203918E-2</v>
      </c>
      <c r="BS520" s="124">
        <f t="shared" ref="BS520" si="9499">K520/K529</f>
        <v>4.5245539819753537E-2</v>
      </c>
      <c r="BT520" s="125">
        <f t="shared" ref="BT520" si="9500">L520/L529</f>
        <v>0.10330160016204172</v>
      </c>
      <c r="BU520" s="123">
        <f t="shared" ref="BU520" si="9501">M520/M529</f>
        <v>4.4583122505200426E-2</v>
      </c>
      <c r="BV520" s="127">
        <f t="shared" ref="BV520" si="9502">N520/N529</f>
        <v>7.3383942949160341E-2</v>
      </c>
      <c r="BW520" s="128">
        <f t="shared" ref="BW520" si="9503">O520/O529</f>
        <v>6.9216600471996778E-2</v>
      </c>
      <c r="BX520" s="123">
        <f t="shared" ref="BX520" si="9504">P520/P529</f>
        <v>6.22524683438389E-2</v>
      </c>
      <c r="BY520" s="124">
        <f t="shared" ref="BY520" si="9505">Q520/Q529</f>
        <v>9.2667960678730205E-2</v>
      </c>
      <c r="BZ520" s="125">
        <f t="shared" ref="BZ520" si="9506">R520/R529</f>
        <v>4.9472197442759443E-2</v>
      </c>
      <c r="CA520" s="126">
        <f t="shared" ref="CA520" si="9507">S520/S529</f>
        <v>9.1350103673565192E-2</v>
      </c>
      <c r="CB520" s="123">
        <f t="shared" ref="CB520" si="9508">T520/T529</f>
        <v>6.6831683168316836E-2</v>
      </c>
      <c r="CC520" s="124">
        <f t="shared" ref="CC520" si="9509">U520/U529</f>
        <v>6.6066066066066062E-2</v>
      </c>
      <c r="CD520" s="125">
        <f t="shared" ref="CD520" si="9510">V520/V529</f>
        <v>8.8808399431479529E-2</v>
      </c>
      <c r="CE520" s="126">
        <f t="shared" ref="CE520" si="9511">W520/W529</f>
        <v>6.4671317136868148E-2</v>
      </c>
      <c r="CF520" s="123">
        <f t="shared" ref="CF520" si="9512">X520/X529</f>
        <v>6.9878876613869295E-2</v>
      </c>
      <c r="CG520" s="124">
        <f t="shared" ref="CG520" si="9513">Y520/Y529</f>
        <v>8.0754416257139056E-2</v>
      </c>
      <c r="CH520" s="125">
        <f t="shared" ref="CH520" si="9514">Z520/Z529</f>
        <v>7.1381619489749804E-2</v>
      </c>
      <c r="CI520" s="123">
        <f t="shared" ref="CI520" si="9515">AA520/AA529</f>
        <v>6.9838693314395864E-2</v>
      </c>
      <c r="CJ520" s="129">
        <f t="shared" ref="CJ520" si="9516">AB520/AB529</f>
        <v>7.1542765787370108E-2</v>
      </c>
      <c r="CK520" s="130">
        <f t="shared" ref="CK520" si="9517">AC520/AC529</f>
        <v>7.4392283227610573E-2</v>
      </c>
    </row>
    <row r="521" spans="1:89" x14ac:dyDescent="0.25">
      <c r="A521" s="139" t="s">
        <v>32</v>
      </c>
      <c r="B521" s="194">
        <v>2463</v>
      </c>
      <c r="C521" s="188">
        <v>2194</v>
      </c>
      <c r="D521" s="189">
        <v>655</v>
      </c>
      <c r="E521" s="190">
        <v>962</v>
      </c>
      <c r="F521" s="187">
        <v>808</v>
      </c>
      <c r="G521" s="191">
        <v>1333</v>
      </c>
      <c r="H521" s="189">
        <v>2742</v>
      </c>
      <c r="I521" s="190">
        <v>3092</v>
      </c>
      <c r="J521" s="187">
        <v>494</v>
      </c>
      <c r="K521" s="188">
        <v>214</v>
      </c>
      <c r="L521" s="189">
        <v>1374</v>
      </c>
      <c r="M521" s="187">
        <v>709</v>
      </c>
      <c r="N521" s="192">
        <v>2450</v>
      </c>
      <c r="O521" s="195">
        <v>2198</v>
      </c>
      <c r="P521" s="187">
        <v>757</v>
      </c>
      <c r="Q521" s="188">
        <v>1511</v>
      </c>
      <c r="R521" s="189">
        <v>1252</v>
      </c>
      <c r="S521" s="190">
        <v>2268</v>
      </c>
      <c r="T521" s="187">
        <v>225</v>
      </c>
      <c r="U521" s="191">
        <v>234</v>
      </c>
      <c r="V521" s="189">
        <v>2134</v>
      </c>
      <c r="W521" s="196">
        <v>1577</v>
      </c>
      <c r="X521" s="187">
        <v>713</v>
      </c>
      <c r="Y521" s="191">
        <v>598</v>
      </c>
      <c r="Z521" s="189">
        <v>3114</v>
      </c>
      <c r="AA521" s="187">
        <v>3122</v>
      </c>
      <c r="AB521" s="162">
        <f t="shared" si="9076"/>
        <v>19181</v>
      </c>
      <c r="AC521" s="165">
        <f t="shared" si="9107"/>
        <v>20012</v>
      </c>
      <c r="BI521" s="139" t="s">
        <v>32</v>
      </c>
      <c r="BJ521" s="123">
        <f>B521/B529</f>
        <v>8.2209612817089453E-2</v>
      </c>
      <c r="BK521" s="124">
        <f t="shared" ref="BK521" si="9518">C521/C529</f>
        <v>7.712317210348707E-2</v>
      </c>
      <c r="BL521" s="125">
        <f t="shared" ref="BL521" si="9519">D521/D529</f>
        <v>4.7037701974865349E-2</v>
      </c>
      <c r="BM521" s="126">
        <f t="shared" ref="BM521" si="9520">E521/E529</f>
        <v>7.9281358167133678E-2</v>
      </c>
      <c r="BN521" s="123">
        <f t="shared" ref="BN521" si="9521">F521/F529</f>
        <v>4.6870468124601196E-2</v>
      </c>
      <c r="BO521" s="124">
        <f t="shared" ref="BO521" si="9522">G521/G529</f>
        <v>8.2528479445269934E-2</v>
      </c>
      <c r="BP521" s="125">
        <f t="shared" ref="BP521" si="9523">H521/H529</f>
        <v>7.1928858109703314E-2</v>
      </c>
      <c r="BQ521" s="126">
        <f t="shared" ref="BQ521" si="9524">I521/I529</f>
        <v>7.6107022423511458E-2</v>
      </c>
      <c r="BR521" s="123">
        <f t="shared" ref="BR521" si="9525">J521/J529</f>
        <v>9.2927012791572616E-2</v>
      </c>
      <c r="BS521" s="124">
        <f t="shared" ref="BS521" si="9526">K521/K529</f>
        <v>3.9359941144013241E-2</v>
      </c>
      <c r="BT521" s="125">
        <f t="shared" ref="BT521" si="9527">L521/L529</f>
        <v>9.2768887988657081E-2</v>
      </c>
      <c r="BU521" s="123">
        <f t="shared" ref="BU521" si="9528">M521/M529</f>
        <v>3.9860572328104797E-2</v>
      </c>
      <c r="BV521" s="127">
        <f t="shared" ref="BV521" si="9529">N521/N529</f>
        <v>7.0450885668276966E-2</v>
      </c>
      <c r="BW521" s="128">
        <f t="shared" ref="BW521" si="9530">O521/O529</f>
        <v>6.3259080181891442E-2</v>
      </c>
      <c r="BX521" s="123">
        <f t="shared" ref="BX521" si="9531">P521/P529</f>
        <v>4.2226808724270655E-2</v>
      </c>
      <c r="BY521" s="124">
        <f t="shared" ref="BY521" si="9532">Q521/Q529</f>
        <v>9.4608978774027921E-2</v>
      </c>
      <c r="BZ521" s="125">
        <f t="shared" ref="BZ521" si="9533">R521/R529</f>
        <v>4.6535831103181685E-2</v>
      </c>
      <c r="CA521" s="126">
        <f t="shared" ref="CA521" si="9534">S521/S529</f>
        <v>8.872892296858495E-2</v>
      </c>
      <c r="CB521" s="123">
        <f t="shared" ref="CB521" si="9535">T521/T529</f>
        <v>6.9616336633663373E-2</v>
      </c>
      <c r="CC521" s="124">
        <f t="shared" ref="CC521" si="9536">U521/U529</f>
        <v>6.3882063882063883E-2</v>
      </c>
      <c r="CD521" s="125">
        <f t="shared" ref="CD521" si="9537">V521/V529</f>
        <v>9.7840539177479258E-2</v>
      </c>
      <c r="CE521" s="126">
        <f t="shared" ref="CE521" si="9538">W521/W529</f>
        <v>5.419057764337995E-2</v>
      </c>
      <c r="CF521" s="123">
        <f t="shared" ref="CF521" si="9539">X521/X529</f>
        <v>4.7451084786370293E-2</v>
      </c>
      <c r="CG521" s="124">
        <f t="shared" ref="CG521" si="9540">Y521/Y529</f>
        <v>7.9426218621330855E-2</v>
      </c>
      <c r="CH521" s="125">
        <f t="shared" ref="CH521" si="9541">Z521/Z529</f>
        <v>6.3966147652109603E-2</v>
      </c>
      <c r="CI521" s="123">
        <f t="shared" ref="CI521" si="9542">AA521/AA529</f>
        <v>6.33458455919651E-2</v>
      </c>
      <c r="CJ521" s="129">
        <f t="shared" ref="CJ521" si="9543">AB521/AB529</f>
        <v>6.6663191186181484E-2</v>
      </c>
      <c r="CK521" s="130">
        <f t="shared" ref="CK521" si="9544">AC521/AC529</f>
        <v>6.9864300152561953E-2</v>
      </c>
    </row>
    <row r="522" spans="1:89" x14ac:dyDescent="0.25">
      <c r="A522" s="131" t="s">
        <v>33</v>
      </c>
      <c r="B522" s="197">
        <v>2289</v>
      </c>
      <c r="C522" s="181">
        <v>1762</v>
      </c>
      <c r="D522" s="182">
        <v>627</v>
      </c>
      <c r="E522" s="183">
        <v>814</v>
      </c>
      <c r="F522" s="180">
        <v>812</v>
      </c>
      <c r="G522" s="184">
        <v>1183</v>
      </c>
      <c r="H522" s="182">
        <v>2471</v>
      </c>
      <c r="I522" s="183">
        <v>2479</v>
      </c>
      <c r="J522" s="180">
        <v>397</v>
      </c>
      <c r="K522" s="181">
        <v>143</v>
      </c>
      <c r="L522" s="182">
        <v>1326</v>
      </c>
      <c r="M522" s="180">
        <v>648</v>
      </c>
      <c r="N522" s="185">
        <v>2166</v>
      </c>
      <c r="O522" s="198">
        <v>1937</v>
      </c>
      <c r="P522" s="180">
        <v>600</v>
      </c>
      <c r="Q522" s="181">
        <v>1440</v>
      </c>
      <c r="R522" s="182">
        <v>1111</v>
      </c>
      <c r="S522" s="183">
        <v>2054</v>
      </c>
      <c r="T522" s="180">
        <v>103</v>
      </c>
      <c r="U522" s="184">
        <v>266</v>
      </c>
      <c r="V522" s="182">
        <v>2040</v>
      </c>
      <c r="W522" s="199">
        <v>1321</v>
      </c>
      <c r="X522" s="180">
        <v>577</v>
      </c>
      <c r="Y522" s="184">
        <v>605</v>
      </c>
      <c r="Z522" s="182">
        <v>2506</v>
      </c>
      <c r="AA522" s="180">
        <v>2853</v>
      </c>
      <c r="AB522" s="162">
        <f t="shared" si="9076"/>
        <v>17025</v>
      </c>
      <c r="AC522" s="165">
        <f t="shared" si="9107"/>
        <v>17505</v>
      </c>
      <c r="BI522" s="131" t="s">
        <v>33</v>
      </c>
      <c r="BJ522" s="123">
        <f>B522/B529</f>
        <v>7.6401869158878505E-2</v>
      </c>
      <c r="BK522" s="124">
        <f t="shared" ref="BK522" si="9545">C522/C529</f>
        <v>6.1937570303712039E-2</v>
      </c>
      <c r="BL522" s="125">
        <f t="shared" ref="BL522" si="9546">D522/D529</f>
        <v>4.502692998204668E-2</v>
      </c>
      <c r="BM522" s="126">
        <f t="shared" ref="BM522" si="9547">E522/E529</f>
        <v>6.7084226141420802E-2</v>
      </c>
      <c r="BN522" s="123">
        <f t="shared" ref="BN522" si="9548">F522/F529</f>
        <v>4.7102500145020015E-2</v>
      </c>
      <c r="BO522" s="124">
        <f t="shared" ref="BO522" si="9549">G522/G529</f>
        <v>7.3241703813769196E-2</v>
      </c>
      <c r="BP522" s="125">
        <f t="shared" ref="BP522" si="9550">H522/H529</f>
        <v>6.4819915532121408E-2</v>
      </c>
      <c r="BQ522" s="126">
        <f t="shared" ref="BQ522" si="9551">I522/I529</f>
        <v>6.1018534472149062E-2</v>
      </c>
      <c r="BR522" s="123">
        <f t="shared" ref="BR522" si="9552">J522/J529</f>
        <v>7.4680210684725357E-2</v>
      </c>
      <c r="BS522" s="124">
        <f t="shared" ref="BS522" si="9553">K522/K529</f>
        <v>2.6301269082214456E-2</v>
      </c>
      <c r="BT522" s="125">
        <f t="shared" ref="BT522" si="9554">L522/L529</f>
        <v>8.9528053473769492E-2</v>
      </c>
      <c r="BU522" s="123">
        <f t="shared" ref="BU522" si="9555">M522/M529</f>
        <v>3.6431101366166299E-2</v>
      </c>
      <c r="BV522" s="127">
        <f t="shared" ref="BV522" si="9556">N522/N529</f>
        <v>6.2284334023464456E-2</v>
      </c>
      <c r="BW522" s="128">
        <f t="shared" ref="BW522" si="9557">O522/O529</f>
        <v>5.5747424163932538E-2</v>
      </c>
      <c r="BX522" s="123">
        <f t="shared" ref="BX522" si="9558">P522/P529</f>
        <v>3.3469069002063923E-2</v>
      </c>
      <c r="BY522" s="124">
        <f t="shared" ref="BY522" si="9559">Q522/Q529</f>
        <v>9.0163421200926686E-2</v>
      </c>
      <c r="BZ522" s="125">
        <f t="shared" ref="BZ522" si="9560">R522/R529</f>
        <v>4.1294974724947961E-2</v>
      </c>
      <c r="CA522" s="126">
        <f t="shared" ref="CA522" si="9561">S522/S529</f>
        <v>8.0356793552677913E-2</v>
      </c>
      <c r="CB522" s="123">
        <f t="shared" ref="CB522" si="9562">T522/T529</f>
        <v>3.1868811881188119E-2</v>
      </c>
      <c r="CC522" s="124">
        <f t="shared" ref="CC522" si="9563">U522/U529</f>
        <v>7.2618072618072613E-2</v>
      </c>
      <c r="CD522" s="125">
        <f t="shared" ref="CD522" si="9564">V522/V529</f>
        <v>9.3530787217459083E-2</v>
      </c>
      <c r="CE522" s="126">
        <f t="shared" ref="CE522" si="9565">W522/W529</f>
        <v>4.5393629084911173E-2</v>
      </c>
      <c r="CF522" s="123">
        <f t="shared" ref="CF522" si="9566">X522/X529</f>
        <v>3.8400106482097698E-2</v>
      </c>
      <c r="CG522" s="124">
        <f t="shared" ref="CG522" si="9567">Y522/Y529</f>
        <v>8.0355956966396594E-2</v>
      </c>
      <c r="CH522" s="125">
        <f t="shared" ref="CH522" si="9568">Z522/Z529</f>
        <v>5.1476931925557703E-2</v>
      </c>
      <c r="CI522" s="123">
        <f t="shared" ref="CI522" si="9569">AA522/AA529</f>
        <v>5.7887795475296745E-2</v>
      </c>
      <c r="CJ522" s="129">
        <f t="shared" ref="CJ522" si="9570">AB522/AB529</f>
        <v>5.9170055260139715E-2</v>
      </c>
      <c r="CK522" s="130">
        <f t="shared" ref="CK522" si="9571">AC522/AC529</f>
        <v>6.111206147164687E-2</v>
      </c>
    </row>
    <row r="523" spans="1:89" x14ac:dyDescent="0.25">
      <c r="A523" s="139" t="s">
        <v>34</v>
      </c>
      <c r="B523" s="194">
        <v>598</v>
      </c>
      <c r="C523" s="188">
        <v>1137</v>
      </c>
      <c r="D523" s="189">
        <v>172</v>
      </c>
      <c r="E523" s="190">
        <v>596</v>
      </c>
      <c r="F523" s="187">
        <v>303</v>
      </c>
      <c r="G523" s="191">
        <v>1035</v>
      </c>
      <c r="H523" s="189">
        <v>1478</v>
      </c>
      <c r="I523" s="190">
        <v>2043</v>
      </c>
      <c r="J523" s="187">
        <v>326</v>
      </c>
      <c r="K523" s="188">
        <v>119</v>
      </c>
      <c r="L523" s="189">
        <v>1052</v>
      </c>
      <c r="M523" s="187">
        <v>479</v>
      </c>
      <c r="N523" s="192">
        <v>1899</v>
      </c>
      <c r="O523" s="195">
        <v>1581</v>
      </c>
      <c r="P523" s="187">
        <v>462</v>
      </c>
      <c r="Q523" s="188">
        <v>1501</v>
      </c>
      <c r="R523" s="189">
        <v>755</v>
      </c>
      <c r="S523" s="190">
        <v>1799</v>
      </c>
      <c r="T523" s="187">
        <v>147</v>
      </c>
      <c r="U523" s="191">
        <v>209</v>
      </c>
      <c r="V523" s="189">
        <v>2167</v>
      </c>
      <c r="W523" s="196">
        <v>1011</v>
      </c>
      <c r="X523" s="187">
        <v>474</v>
      </c>
      <c r="Y523" s="191">
        <v>554</v>
      </c>
      <c r="Z523" s="189">
        <v>2179</v>
      </c>
      <c r="AA523" s="187">
        <v>2662</v>
      </c>
      <c r="AB523" s="162">
        <f t="shared" si="9076"/>
        <v>12012</v>
      </c>
      <c r="AC523" s="165">
        <f t="shared" si="9107"/>
        <v>14726</v>
      </c>
      <c r="BI523" s="139" t="s">
        <v>34</v>
      </c>
      <c r="BJ523" s="123">
        <f>B523/B529</f>
        <v>1.9959946595460614E-2</v>
      </c>
      <c r="BK523" s="124">
        <f t="shared" ref="BK523" si="9572">C523/C529</f>
        <v>3.9967660292463444E-2</v>
      </c>
      <c r="BL523" s="125">
        <f t="shared" ref="BL523" si="9573">D523/D529</f>
        <v>1.2351885098743267E-2</v>
      </c>
      <c r="BM523" s="126">
        <f t="shared" ref="BM523" si="9574">E523/E529</f>
        <v>4.9118180319762651E-2</v>
      </c>
      <c r="BN523" s="123">
        <f t="shared" ref="BN523" si="9575">F523/F529</f>
        <v>1.7576425546725449E-2</v>
      </c>
      <c r="BO523" s="124">
        <f t="shared" ref="BO523" si="9576">G523/G529</f>
        <v>6.4078751857355121E-2</v>
      </c>
      <c r="BP523" s="125">
        <f t="shared" ref="BP523" si="9577">H523/H529</f>
        <v>3.8771280921276983E-2</v>
      </c>
      <c r="BQ523" s="126">
        <f t="shared" ref="BQ523" si="9578">I523/I529</f>
        <v>5.0286755113594407E-2</v>
      </c>
      <c r="BR523" s="123">
        <f t="shared" ref="BR523" si="9579">J523/J529</f>
        <v>6.132430398796087E-2</v>
      </c>
      <c r="BS523" s="124">
        <f t="shared" ref="BS523" si="9580">K523/K529</f>
        <v>2.1887070075409232E-2</v>
      </c>
      <c r="BT523" s="125">
        <f t="shared" ref="BT523" si="9581">L523/L529</f>
        <v>7.1028289784619544E-2</v>
      </c>
      <c r="BU523" s="123">
        <f t="shared" ref="BU523" si="9582">M523/M529</f>
        <v>2.6929780176533424E-2</v>
      </c>
      <c r="BV523" s="127">
        <f t="shared" ref="BV523" si="9583">N523/N529</f>
        <v>5.4606625258799169E-2</v>
      </c>
      <c r="BW523" s="128">
        <f t="shared" ref="BW523" si="9584">O523/O529</f>
        <v>4.5501640476601622E-2</v>
      </c>
      <c r="BX523" s="123">
        <f t="shared" ref="BX523" si="9585">P523/P529</f>
        <v>2.5771183131589222E-2</v>
      </c>
      <c r="BY523" s="124">
        <f t="shared" ref="BY523" si="9586">Q523/Q529</f>
        <v>9.3982843904577049E-2</v>
      </c>
      <c r="BZ523" s="125">
        <f t="shared" ref="BZ523" si="9587">R523/R529</f>
        <v>2.8062741599762117E-2</v>
      </c>
      <c r="CA523" s="126">
        <f t="shared" ref="CA523" si="9588">S523/S529</f>
        <v>7.0380658033723245E-2</v>
      </c>
      <c r="CB523" s="123">
        <f t="shared" ref="CB523" si="9589">T523/T529</f>
        <v>4.5482673267326731E-2</v>
      </c>
      <c r="CC523" s="124">
        <f t="shared" ref="CC523" si="9590">U523/U529</f>
        <v>5.7057057057057055E-2</v>
      </c>
      <c r="CD523" s="125">
        <f t="shared" ref="CD523" si="9591">V523/V529</f>
        <v>9.9353537205996975E-2</v>
      </c>
      <c r="CE523" s="126">
        <f t="shared" ref="CE523" si="9592">W523/W529</f>
        <v>3.4741074189890385E-2</v>
      </c>
      <c r="CF523" s="123">
        <f t="shared" ref="CF523" si="9593">X523/X529</f>
        <v>3.1545321442832425E-2</v>
      </c>
      <c r="CG523" s="124">
        <f t="shared" ref="CG523" si="9594">Y523/Y529</f>
        <v>7.3582149023774732E-2</v>
      </c>
      <c r="CH523" s="125">
        <f t="shared" ref="CH523" si="9595">Z523/Z529</f>
        <v>4.4759870177889155E-2</v>
      </c>
      <c r="CI523" s="123">
        <f t="shared" ref="CI523" si="9596">AA523/AA529</f>
        <v>5.4012376990970883E-2</v>
      </c>
      <c r="CJ523" s="129">
        <f t="shared" ref="CJ523" si="9597">AB523/AB529</f>
        <v>4.1747471587947033E-2</v>
      </c>
      <c r="CK523" s="130">
        <f t="shared" ref="CK523" si="9598">AC523/AC529</f>
        <v>5.1410238059495676E-2</v>
      </c>
    </row>
    <row r="524" spans="1:89" x14ac:dyDescent="0.25">
      <c r="A524" s="131" t="s">
        <v>35</v>
      </c>
      <c r="B524" s="197">
        <v>0</v>
      </c>
      <c r="C524" s="181">
        <v>828</v>
      </c>
      <c r="D524" s="182">
        <v>7</v>
      </c>
      <c r="E524" s="183">
        <v>542</v>
      </c>
      <c r="F524" s="180">
        <v>23</v>
      </c>
      <c r="G524" s="184">
        <v>785</v>
      </c>
      <c r="H524" s="182">
        <v>72</v>
      </c>
      <c r="I524" s="183">
        <v>896</v>
      </c>
      <c r="J524" s="180">
        <v>140</v>
      </c>
      <c r="K524" s="181">
        <v>36</v>
      </c>
      <c r="L524" s="182">
        <v>449</v>
      </c>
      <c r="M524" s="180">
        <v>117</v>
      </c>
      <c r="N524" s="185">
        <v>588</v>
      </c>
      <c r="O524" s="198">
        <v>278</v>
      </c>
      <c r="P524" s="180">
        <v>122</v>
      </c>
      <c r="Q524" s="181">
        <v>213</v>
      </c>
      <c r="R524" s="182">
        <v>113</v>
      </c>
      <c r="S524" s="183">
        <v>186</v>
      </c>
      <c r="T524" s="180">
        <v>15</v>
      </c>
      <c r="U524" s="184">
        <v>4</v>
      </c>
      <c r="V524" s="182">
        <v>398</v>
      </c>
      <c r="W524" s="199">
        <v>17</v>
      </c>
      <c r="X524" s="180">
        <v>34</v>
      </c>
      <c r="Y524" s="184">
        <v>7</v>
      </c>
      <c r="Z524" s="182">
        <v>54</v>
      </c>
      <c r="AA524" s="180">
        <v>177</v>
      </c>
      <c r="AB524" s="162">
        <f t="shared" si="9076"/>
        <v>2015</v>
      </c>
      <c r="AC524" s="165">
        <f t="shared" si="9107"/>
        <v>4086</v>
      </c>
      <c r="BI524" s="131" t="s">
        <v>35</v>
      </c>
      <c r="BJ524" s="123">
        <f>B524/B529</f>
        <v>0</v>
      </c>
      <c r="BK524" s="124">
        <f t="shared" ref="BK524" si="9599">C524/C529</f>
        <v>2.9105736782902136E-2</v>
      </c>
      <c r="BL524" s="125">
        <f t="shared" ref="BL524" si="9600">D524/D529</f>
        <v>5.0269299820466791E-4</v>
      </c>
      <c r="BM524" s="126">
        <f t="shared" ref="BM524" si="9601">E524/E529</f>
        <v>4.4667875391462004E-2</v>
      </c>
      <c r="BN524" s="123">
        <f t="shared" ref="BN524" si="9602">F524/F529</f>
        <v>1.3341841174082023E-3</v>
      </c>
      <c r="BO524" s="124">
        <f t="shared" ref="BO524" si="9603">G524/G529</f>
        <v>4.8600792471520556E-2</v>
      </c>
      <c r="BP524" s="125">
        <f t="shared" ref="BP524" si="9604">H524/H529</f>
        <v>1.8887227512394743E-3</v>
      </c>
      <c r="BQ524" s="126">
        <f t="shared" ref="BQ524" si="9605">I524/I529</f>
        <v>2.205429886528663E-2</v>
      </c>
      <c r="BR524" s="123">
        <f t="shared" ref="BR524" si="9606">J524/J529</f>
        <v>2.6335590669676449E-2</v>
      </c>
      <c r="BS524" s="124">
        <f t="shared" ref="BS524" si="9607">K524/K529</f>
        <v>6.6212985102078355E-3</v>
      </c>
      <c r="BT524" s="125">
        <f t="shared" ref="BT524" si="9608">L524/L529</f>
        <v>3.031530619134427E-2</v>
      </c>
      <c r="BU524" s="123">
        <f t="shared" ref="BU524" si="9609">M524/M529</f>
        <v>6.5778377466689155E-3</v>
      </c>
      <c r="BV524" s="127">
        <f t="shared" ref="BV524" si="9610">N524/N529</f>
        <v>1.6908212560386472E-2</v>
      </c>
      <c r="BW524" s="128">
        <f t="shared" ref="BW524" si="9611">O524/O529</f>
        <v>8.0009209693202091E-3</v>
      </c>
      <c r="BX524" s="123">
        <f t="shared" ref="BX524" si="9612">P524/P529</f>
        <v>6.8053773637529987E-3</v>
      </c>
      <c r="BY524" s="124">
        <f t="shared" ref="BY524" si="9613">Q524/Q529</f>
        <v>1.3336672719303737E-2</v>
      </c>
      <c r="BZ524" s="125">
        <f t="shared" ref="BZ524" si="9614">R524/R529</f>
        <v>4.2001189414213498E-3</v>
      </c>
      <c r="CA524" s="126">
        <f t="shared" ref="CA524" si="9615">S524/S529</f>
        <v>7.2767106138257502E-3</v>
      </c>
      <c r="CB524" s="123">
        <f t="shared" ref="CB524" si="9616">T524/T529</f>
        <v>4.6410891089108909E-3</v>
      </c>
      <c r="CC524" s="124">
        <f t="shared" ref="CC524" si="9617">U524/U529</f>
        <v>1.0920010920010921E-3</v>
      </c>
      <c r="CD524" s="125">
        <f t="shared" ref="CD524" si="9618">V524/V529</f>
        <v>1.8247673192425842E-2</v>
      </c>
      <c r="CE524" s="126">
        <f t="shared" ref="CE524" si="9619">W524/W529</f>
        <v>5.8417236521081752E-4</v>
      </c>
      <c r="CF524" s="123">
        <f t="shared" ref="CF524" si="9620">X524/X529</f>
        <v>2.2627445760681486E-3</v>
      </c>
      <c r="CG524" s="124">
        <f t="shared" ref="CG524" si="9621">Y524/Y529</f>
        <v>9.2973834506574577E-4</v>
      </c>
      <c r="CH524" s="125">
        <f t="shared" ref="CH524" si="9622">Z524/Z529</f>
        <v>1.1092395546608604E-3</v>
      </c>
      <c r="CI524" s="123">
        <f t="shared" ref="CI524" si="9623">AA524/AA529</f>
        <v>3.5913563964695139E-3</v>
      </c>
      <c r="CJ524" s="129">
        <f t="shared" ref="CJ524" si="9624">AB524/AB529</f>
        <v>7.0030931776318079E-3</v>
      </c>
      <c r="CK524" s="130">
        <f t="shared" ref="CK524" si="9625">AC524/AC529</f>
        <v>1.4264717690554075E-2</v>
      </c>
    </row>
    <row r="525" spans="1:89" x14ac:dyDescent="0.25">
      <c r="A525" s="139" t="s">
        <v>36</v>
      </c>
      <c r="B525" s="194"/>
      <c r="C525" s="188"/>
      <c r="D525" s="189"/>
      <c r="E525" s="190"/>
      <c r="F525" s="187"/>
      <c r="G525" s="191"/>
      <c r="H525" s="189"/>
      <c r="I525" s="190"/>
      <c r="J525" s="187"/>
      <c r="K525" s="191"/>
      <c r="L525" s="189"/>
      <c r="M525" s="187"/>
      <c r="N525" s="192"/>
      <c r="O525" s="195"/>
      <c r="P525" s="187"/>
      <c r="Q525" s="191"/>
      <c r="R525" s="189"/>
      <c r="S525" s="190"/>
      <c r="T525" s="187"/>
      <c r="U525" s="191"/>
      <c r="V525" s="189"/>
      <c r="W525" s="190"/>
      <c r="X525" s="187"/>
      <c r="Y525" s="191"/>
      <c r="Z525" s="189"/>
      <c r="AA525" s="187"/>
      <c r="AB525" s="162">
        <f t="shared" si="9076"/>
        <v>0</v>
      </c>
      <c r="AC525" s="165">
        <f t="shared" si="9107"/>
        <v>0</v>
      </c>
      <c r="BI525" s="139" t="s">
        <v>36</v>
      </c>
      <c r="BJ525" s="123">
        <f>B525/B529</f>
        <v>0</v>
      </c>
      <c r="BK525" s="124">
        <f t="shared" ref="BK525" si="9626">C525/C529</f>
        <v>0</v>
      </c>
      <c r="BL525" s="125">
        <f t="shared" ref="BL525" si="9627">D525/D529</f>
        <v>0</v>
      </c>
      <c r="BM525" s="126">
        <f t="shared" ref="BM525" si="9628">E525/E529</f>
        <v>0</v>
      </c>
      <c r="BN525" s="123">
        <f t="shared" ref="BN525" si="9629">F525/F529</f>
        <v>0</v>
      </c>
      <c r="BO525" s="124">
        <f t="shared" ref="BO525" si="9630">G525/G529</f>
        <v>0</v>
      </c>
      <c r="BP525" s="125">
        <f t="shared" ref="BP525" si="9631">H525/H529</f>
        <v>0</v>
      </c>
      <c r="BQ525" s="126">
        <f t="shared" ref="BQ525" si="9632">I525/I529</f>
        <v>0</v>
      </c>
      <c r="BR525" s="123">
        <f t="shared" ref="BR525" si="9633">J525/J529</f>
        <v>0</v>
      </c>
      <c r="BS525" s="124">
        <f t="shared" ref="BS525" si="9634">K525/K529</f>
        <v>0</v>
      </c>
      <c r="BT525" s="125">
        <f t="shared" ref="BT525" si="9635">L525/L529</f>
        <v>0</v>
      </c>
      <c r="BU525" s="123">
        <f t="shared" ref="BU525" si="9636">M525/M529</f>
        <v>0</v>
      </c>
      <c r="BV525" s="127">
        <f t="shared" ref="BV525" si="9637">N525/N529</f>
        <v>0</v>
      </c>
      <c r="BW525" s="128">
        <f t="shared" ref="BW525" si="9638">O525/O529</f>
        <v>0</v>
      </c>
      <c r="BX525" s="123">
        <f t="shared" ref="BX525" si="9639">P525/P529</f>
        <v>0</v>
      </c>
      <c r="BY525" s="124">
        <f t="shared" ref="BY525" si="9640">Q525/Q529</f>
        <v>0</v>
      </c>
      <c r="BZ525" s="125">
        <f t="shared" ref="BZ525" si="9641">R525/R529</f>
        <v>0</v>
      </c>
      <c r="CA525" s="126">
        <f t="shared" ref="CA525" si="9642">S525/S529</f>
        <v>0</v>
      </c>
      <c r="CB525" s="123">
        <f t="shared" ref="CB525" si="9643">T525/T529</f>
        <v>0</v>
      </c>
      <c r="CC525" s="124">
        <f t="shared" ref="CC525" si="9644">U525/U529</f>
        <v>0</v>
      </c>
      <c r="CD525" s="125">
        <f t="shared" ref="CD525" si="9645">V525/V529</f>
        <v>0</v>
      </c>
      <c r="CE525" s="126">
        <f t="shared" ref="CE525" si="9646">W525/W529</f>
        <v>0</v>
      </c>
      <c r="CF525" s="123">
        <f t="shared" ref="CF525" si="9647">X525/X529</f>
        <v>0</v>
      </c>
      <c r="CG525" s="124">
        <f t="shared" ref="CG525" si="9648">Y525/Y529</f>
        <v>0</v>
      </c>
      <c r="CH525" s="125">
        <f t="shared" ref="CH525" si="9649">Z525/Z529</f>
        <v>0</v>
      </c>
      <c r="CI525" s="123">
        <f t="shared" ref="CI525" si="9650">AA525/AA529</f>
        <v>0</v>
      </c>
      <c r="CJ525" s="129">
        <f t="shared" ref="CJ525" si="9651">AB525/AB529</f>
        <v>0</v>
      </c>
      <c r="CK525" s="130">
        <f t="shared" ref="CK525" si="9652">AC525/AC529</f>
        <v>0</v>
      </c>
    </row>
    <row r="526" spans="1:89" x14ac:dyDescent="0.25">
      <c r="A526" s="131" t="s">
        <v>37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62">
        <f t="shared" si="9076"/>
        <v>0</v>
      </c>
      <c r="AC526" s="165">
        <f t="shared" si="9107"/>
        <v>0</v>
      </c>
      <c r="BI526" s="131" t="s">
        <v>37</v>
      </c>
      <c r="BJ526" s="123">
        <f>B526/B529</f>
        <v>0</v>
      </c>
      <c r="BK526" s="124">
        <f t="shared" ref="BK526" si="9653">C526/C529</f>
        <v>0</v>
      </c>
      <c r="BL526" s="125">
        <f t="shared" ref="BL526" si="9654">D526/D529</f>
        <v>0</v>
      </c>
      <c r="BM526" s="126">
        <f t="shared" ref="BM526" si="9655">E526/E529</f>
        <v>0</v>
      </c>
      <c r="BN526" s="123">
        <f t="shared" ref="BN526" si="9656">F526/F529</f>
        <v>0</v>
      </c>
      <c r="BO526" s="124">
        <f t="shared" ref="BO526" si="9657">G526/G529</f>
        <v>0</v>
      </c>
      <c r="BP526" s="125">
        <f t="shared" ref="BP526" si="9658">H526/H529</f>
        <v>0</v>
      </c>
      <c r="BQ526" s="126">
        <f t="shared" ref="BQ526" si="9659">I526/I529</f>
        <v>0</v>
      </c>
      <c r="BR526" s="123">
        <f t="shared" ref="BR526" si="9660">J526/J529</f>
        <v>0</v>
      </c>
      <c r="BS526" s="124">
        <f t="shared" ref="BS526" si="9661">K526/K529</f>
        <v>0</v>
      </c>
      <c r="BT526" s="125">
        <f t="shared" ref="BT526" si="9662">L526/L529</f>
        <v>0</v>
      </c>
      <c r="BU526" s="123">
        <f t="shared" ref="BU526" si="9663">M526/M529</f>
        <v>0</v>
      </c>
      <c r="BV526" s="127">
        <f t="shared" ref="BV526" si="9664">N526/N529</f>
        <v>0</v>
      </c>
      <c r="BW526" s="128">
        <f t="shared" ref="BW526" si="9665">O526/O529</f>
        <v>0</v>
      </c>
      <c r="BX526" s="123">
        <f t="shared" ref="BX526" si="9666">P526/P529</f>
        <v>0</v>
      </c>
      <c r="BY526" s="124">
        <f t="shared" ref="BY526" si="9667">Q526/Q529</f>
        <v>0</v>
      </c>
      <c r="BZ526" s="125">
        <f t="shared" ref="BZ526" si="9668">R526/R529</f>
        <v>0</v>
      </c>
      <c r="CA526" s="126">
        <f t="shared" ref="CA526" si="9669">S526/S529</f>
        <v>0</v>
      </c>
      <c r="CB526" s="123">
        <f t="shared" ref="CB526" si="9670">T526/T529</f>
        <v>0</v>
      </c>
      <c r="CC526" s="124">
        <f t="shared" ref="CC526" si="9671">U526/U529</f>
        <v>0</v>
      </c>
      <c r="CD526" s="125">
        <f t="shared" ref="CD526" si="9672">V526/V529</f>
        <v>0</v>
      </c>
      <c r="CE526" s="126">
        <f t="shared" ref="CE526" si="9673">W526/W529</f>
        <v>0</v>
      </c>
      <c r="CF526" s="123">
        <f t="shared" ref="CF526" si="9674">X526/X529</f>
        <v>0</v>
      </c>
      <c r="CG526" s="124">
        <f t="shared" ref="CG526" si="9675">Y526/Y529</f>
        <v>0</v>
      </c>
      <c r="CH526" s="125">
        <f t="shared" ref="CH526" si="9676">Z526/Z529</f>
        <v>0</v>
      </c>
      <c r="CI526" s="123">
        <f t="shared" ref="CI526" si="9677">AA526/AA529</f>
        <v>0</v>
      </c>
      <c r="CJ526" s="129">
        <f t="shared" ref="CJ526" si="9678">AB526/AB529</f>
        <v>0</v>
      </c>
      <c r="CK526" s="130">
        <f t="shared" ref="CK526" si="9679">AC526/AC529</f>
        <v>0</v>
      </c>
    </row>
    <row r="527" spans="1:89" x14ac:dyDescent="0.25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62">
        <f t="shared" si="9076"/>
        <v>0</v>
      </c>
      <c r="AC527" s="165">
        <f t="shared" si="9107"/>
        <v>0</v>
      </c>
      <c r="BI527" s="139" t="s">
        <v>38</v>
      </c>
      <c r="BJ527" s="123">
        <f>B527/B529</f>
        <v>0</v>
      </c>
      <c r="BK527" s="124">
        <f t="shared" ref="BK527" si="9680">C527/C529</f>
        <v>0</v>
      </c>
      <c r="BL527" s="125">
        <f t="shared" ref="BL527" si="9681">D527/D529</f>
        <v>0</v>
      </c>
      <c r="BM527" s="126">
        <f t="shared" ref="BM527" si="9682">E527/E529</f>
        <v>0</v>
      </c>
      <c r="BN527" s="123">
        <f t="shared" ref="BN527" si="9683">F527/F529</f>
        <v>0</v>
      </c>
      <c r="BO527" s="124">
        <f t="shared" ref="BO527" si="9684">G527/G529</f>
        <v>0</v>
      </c>
      <c r="BP527" s="125">
        <f t="shared" ref="BP527" si="9685">H527/H529</f>
        <v>0</v>
      </c>
      <c r="BQ527" s="126">
        <f t="shared" ref="BQ527" si="9686">I527/I529</f>
        <v>0</v>
      </c>
      <c r="BR527" s="123">
        <f t="shared" ref="BR527" si="9687">J527/J529</f>
        <v>0</v>
      </c>
      <c r="BS527" s="124">
        <f t="shared" ref="BS527" si="9688">K527/K529</f>
        <v>0</v>
      </c>
      <c r="BT527" s="125">
        <f t="shared" ref="BT527" si="9689">L527/L529</f>
        <v>0</v>
      </c>
      <c r="BU527" s="123">
        <f t="shared" ref="BU527" si="9690">M527/M529</f>
        <v>0</v>
      </c>
      <c r="BV527" s="127">
        <f t="shared" ref="BV527" si="9691">N527/N529</f>
        <v>0</v>
      </c>
      <c r="BW527" s="128">
        <f t="shared" ref="BW527" si="9692">O527/O529</f>
        <v>0</v>
      </c>
      <c r="BX527" s="123">
        <f t="shared" ref="BX527" si="9693">P527/P529</f>
        <v>0</v>
      </c>
      <c r="BY527" s="124">
        <f t="shared" ref="BY527" si="9694">Q527/Q529</f>
        <v>0</v>
      </c>
      <c r="BZ527" s="125">
        <f t="shared" ref="BZ527" si="9695">R527/R529</f>
        <v>0</v>
      </c>
      <c r="CA527" s="126">
        <f t="shared" ref="CA527" si="9696">S527/S529</f>
        <v>0</v>
      </c>
      <c r="CB527" s="123">
        <f t="shared" ref="CB527" si="9697">T527/T529</f>
        <v>0</v>
      </c>
      <c r="CC527" s="124">
        <f t="shared" ref="CC527" si="9698">U527/U529</f>
        <v>0</v>
      </c>
      <c r="CD527" s="125">
        <f t="shared" ref="CD527" si="9699">V527/V529</f>
        <v>0</v>
      </c>
      <c r="CE527" s="126">
        <f t="shared" ref="CE527" si="9700">W527/W529</f>
        <v>0</v>
      </c>
      <c r="CF527" s="123">
        <f t="shared" ref="CF527" si="9701">X527/X529</f>
        <v>0</v>
      </c>
      <c r="CG527" s="124">
        <f t="shared" ref="CG527" si="9702">Y527/Y529</f>
        <v>0</v>
      </c>
      <c r="CH527" s="125">
        <f t="shared" ref="CH527" si="9703">Z527/Z529</f>
        <v>0</v>
      </c>
      <c r="CI527" s="123">
        <f t="shared" ref="CI527" si="9704">AA527/AA529</f>
        <v>0</v>
      </c>
      <c r="CJ527" s="129">
        <f t="shared" ref="CJ527" si="9705">AB527/AB529</f>
        <v>0</v>
      </c>
      <c r="CK527" s="130">
        <f t="shared" ref="CK527" si="9706">AC527/AC529</f>
        <v>0</v>
      </c>
    </row>
    <row r="528" spans="1:89" ht="13.8" thickBot="1" x14ac:dyDescent="0.3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62">
        <f t="shared" si="9076"/>
        <v>0</v>
      </c>
      <c r="AC528" s="165">
        <f t="shared" si="9107"/>
        <v>0</v>
      </c>
      <c r="BI528" s="131" t="s">
        <v>39</v>
      </c>
      <c r="BJ528" s="123">
        <f>B528/B529</f>
        <v>0</v>
      </c>
      <c r="BK528" s="124">
        <f t="shared" ref="BK528" si="9707">C528/C529</f>
        <v>0</v>
      </c>
      <c r="BL528" s="125">
        <f t="shared" ref="BL528" si="9708">D528/D529</f>
        <v>0</v>
      </c>
      <c r="BM528" s="126">
        <f t="shared" ref="BM528" si="9709">E528/E529</f>
        <v>0</v>
      </c>
      <c r="BN528" s="123">
        <f t="shared" ref="BN528" si="9710">F528/F529</f>
        <v>0</v>
      </c>
      <c r="BO528" s="124">
        <f t="shared" ref="BO528" si="9711">G528/G529</f>
        <v>0</v>
      </c>
      <c r="BP528" s="125">
        <f t="shared" ref="BP528" si="9712">H528/H529</f>
        <v>0</v>
      </c>
      <c r="BQ528" s="126">
        <f t="shared" ref="BQ528" si="9713">I528/I529</f>
        <v>0</v>
      </c>
      <c r="BR528" s="123">
        <f t="shared" ref="BR528" si="9714">J528/J529</f>
        <v>0</v>
      </c>
      <c r="BS528" s="124">
        <f t="shared" ref="BS528" si="9715">K528/K529</f>
        <v>0</v>
      </c>
      <c r="BT528" s="125">
        <f t="shared" ref="BT528" si="9716">L528/L529</f>
        <v>0</v>
      </c>
      <c r="BU528" s="123">
        <f t="shared" ref="BU528" si="9717">M528/M529</f>
        <v>0</v>
      </c>
      <c r="BV528" s="127">
        <f t="shared" ref="BV528" si="9718">N528/N529</f>
        <v>0</v>
      </c>
      <c r="BW528" s="128">
        <f t="shared" ref="BW528" si="9719">O528/O529</f>
        <v>0</v>
      </c>
      <c r="BX528" s="123">
        <f t="shared" ref="BX528" si="9720">P528/P529</f>
        <v>0</v>
      </c>
      <c r="BY528" s="124">
        <f t="shared" ref="BY528" si="9721">Q528/Q529</f>
        <v>0</v>
      </c>
      <c r="BZ528" s="125">
        <f t="shared" ref="BZ528" si="9722">R528/R529</f>
        <v>0</v>
      </c>
      <c r="CA528" s="126">
        <f t="shared" ref="CA528" si="9723">S528/S529</f>
        <v>0</v>
      </c>
      <c r="CB528" s="123">
        <f t="shared" ref="CB528" si="9724">T528/T529</f>
        <v>0</v>
      </c>
      <c r="CC528" s="124">
        <f t="shared" ref="CC528" si="9725">U528/U529</f>
        <v>0</v>
      </c>
      <c r="CD528" s="125">
        <f t="shared" ref="CD528" si="9726">V528/V529</f>
        <v>0</v>
      </c>
      <c r="CE528" s="126">
        <f t="shared" ref="CE528" si="9727">W528/W529</f>
        <v>0</v>
      </c>
      <c r="CF528" s="123">
        <f t="shared" ref="CF528" si="9728">X528/X529</f>
        <v>0</v>
      </c>
      <c r="CG528" s="124">
        <f t="shared" ref="CG528" si="9729">Y528/Y529</f>
        <v>0</v>
      </c>
      <c r="CH528" s="125">
        <f t="shared" ref="CH528" si="9730">Z528/Z529</f>
        <v>0</v>
      </c>
      <c r="CI528" s="123">
        <f t="shared" ref="CI528" si="9731">AA528/AA529</f>
        <v>0</v>
      </c>
      <c r="CJ528" s="129">
        <f t="shared" ref="CJ528" si="9732">AB528/AB529</f>
        <v>0</v>
      </c>
      <c r="CK528" s="130">
        <f t="shared" ref="CK528" si="9733">AC528/AC529</f>
        <v>0</v>
      </c>
    </row>
    <row r="529" spans="1:89" ht="14.4" thickTop="1" thickBot="1" x14ac:dyDescent="0.3">
      <c r="A529" s="251" t="s">
        <v>13</v>
      </c>
      <c r="B529" s="14">
        <f t="shared" ref="B529:AA529" si="9734">SUM(B506:B528)</f>
        <v>29960</v>
      </c>
      <c r="C529" s="1">
        <f t="shared" si="9734"/>
        <v>28448</v>
      </c>
      <c r="D529" s="14">
        <f t="shared" si="9734"/>
        <v>13925</v>
      </c>
      <c r="E529" s="1">
        <f t="shared" si="9734"/>
        <v>12134</v>
      </c>
      <c r="F529" s="14">
        <f t="shared" si="9734"/>
        <v>17239</v>
      </c>
      <c r="G529" s="1">
        <f t="shared" si="9734"/>
        <v>16152</v>
      </c>
      <c r="H529" s="14">
        <f t="shared" si="9734"/>
        <v>38121</v>
      </c>
      <c r="I529" s="1">
        <f t="shared" si="9734"/>
        <v>40627</v>
      </c>
      <c r="J529" s="14">
        <f t="shared" si="9734"/>
        <v>5316</v>
      </c>
      <c r="K529" s="1">
        <f t="shared" si="9734"/>
        <v>5437</v>
      </c>
      <c r="L529" s="14">
        <f t="shared" si="9734"/>
        <v>14811</v>
      </c>
      <c r="M529" s="1">
        <f t="shared" si="9734"/>
        <v>17787</v>
      </c>
      <c r="N529" s="14">
        <f t="shared" si="9734"/>
        <v>34776</v>
      </c>
      <c r="O529" s="1">
        <f t="shared" si="9734"/>
        <v>34746</v>
      </c>
      <c r="P529" s="14">
        <f t="shared" si="9734"/>
        <v>17927</v>
      </c>
      <c r="Q529" s="1">
        <f t="shared" si="9734"/>
        <v>15971</v>
      </c>
      <c r="R529" s="14">
        <f t="shared" si="9734"/>
        <v>26904</v>
      </c>
      <c r="S529" s="1">
        <f t="shared" si="9734"/>
        <v>25561</v>
      </c>
      <c r="T529" s="14">
        <f t="shared" si="9734"/>
        <v>3232</v>
      </c>
      <c r="U529" s="1">
        <f t="shared" si="9734"/>
        <v>3663</v>
      </c>
      <c r="V529" s="14">
        <f t="shared" si="9734"/>
        <v>21811</v>
      </c>
      <c r="W529" s="1">
        <f t="shared" si="9734"/>
        <v>29101</v>
      </c>
      <c r="X529" s="14">
        <f t="shared" si="9734"/>
        <v>15026</v>
      </c>
      <c r="Y529" s="1">
        <f t="shared" si="9734"/>
        <v>7529</v>
      </c>
      <c r="Z529" s="14">
        <f t="shared" si="9734"/>
        <v>48682</v>
      </c>
      <c r="AA529" s="1">
        <f t="shared" si="9734"/>
        <v>49285</v>
      </c>
      <c r="AB529" s="166">
        <f>SUM(AB505:AB528)</f>
        <v>287730</v>
      </c>
      <c r="AC529" s="167">
        <f t="shared" ref="AC529" si="9735">SUM(AC505:AC528)</f>
        <v>286441</v>
      </c>
      <c r="BI529" s="251" t="s">
        <v>13</v>
      </c>
      <c r="BJ529" s="147">
        <f>SUM(BJ505:BJ528)</f>
        <v>1.0000000000000002</v>
      </c>
      <c r="BK529" s="148">
        <f t="shared" ref="BK529:CK529" si="9736">SUM(BK505:BK528)</f>
        <v>1</v>
      </c>
      <c r="BL529" s="147">
        <f t="shared" si="9736"/>
        <v>0.99999999999999989</v>
      </c>
      <c r="BM529" s="148">
        <f t="shared" si="9736"/>
        <v>1</v>
      </c>
      <c r="BN529" s="147">
        <f t="shared" si="9736"/>
        <v>0.99999999999999967</v>
      </c>
      <c r="BO529" s="148">
        <f t="shared" si="9736"/>
        <v>1</v>
      </c>
      <c r="BP529" s="147">
        <f t="shared" si="9736"/>
        <v>1</v>
      </c>
      <c r="BQ529" s="148">
        <f t="shared" si="9736"/>
        <v>1</v>
      </c>
      <c r="BR529" s="147">
        <f t="shared" si="9736"/>
        <v>0.99999999999999989</v>
      </c>
      <c r="BS529" s="148">
        <f t="shared" si="9736"/>
        <v>0.99999999999999989</v>
      </c>
      <c r="BT529" s="147">
        <f t="shared" si="9736"/>
        <v>1</v>
      </c>
      <c r="BU529" s="148">
        <f t="shared" si="9736"/>
        <v>1</v>
      </c>
      <c r="BV529" s="147">
        <f t="shared" si="9736"/>
        <v>1.0000000000000002</v>
      </c>
      <c r="BW529" s="148">
        <f t="shared" si="9736"/>
        <v>1</v>
      </c>
      <c r="BX529" s="147">
        <f t="shared" si="9736"/>
        <v>0.99999999999999978</v>
      </c>
      <c r="BY529" s="148">
        <f t="shared" si="9736"/>
        <v>0.99999999999999989</v>
      </c>
      <c r="BZ529" s="147">
        <f t="shared" si="9736"/>
        <v>1</v>
      </c>
      <c r="CA529" s="148">
        <f t="shared" si="9736"/>
        <v>1</v>
      </c>
      <c r="CB529" s="147">
        <f t="shared" si="9736"/>
        <v>1.0000000000000002</v>
      </c>
      <c r="CC529" s="148">
        <f t="shared" si="9736"/>
        <v>1</v>
      </c>
      <c r="CD529" s="147">
        <f t="shared" si="9736"/>
        <v>1</v>
      </c>
      <c r="CE529" s="148">
        <f t="shared" si="9736"/>
        <v>1.0000000000000002</v>
      </c>
      <c r="CF529" s="147">
        <f t="shared" si="9736"/>
        <v>0.99999999999999978</v>
      </c>
      <c r="CG529" s="148">
        <f t="shared" si="9736"/>
        <v>0.99999999999999989</v>
      </c>
      <c r="CH529" s="147">
        <f t="shared" si="9736"/>
        <v>1.0000000000000002</v>
      </c>
      <c r="CI529" s="148">
        <f t="shared" si="9736"/>
        <v>1</v>
      </c>
      <c r="CJ529" s="147">
        <f t="shared" si="9736"/>
        <v>1</v>
      </c>
      <c r="CK529" s="148">
        <f t="shared" si="9736"/>
        <v>0.99999999999999978</v>
      </c>
    </row>
    <row r="530" spans="1:89" ht="13.8" thickTop="1" x14ac:dyDescent="0.25">
      <c r="A530" s="178"/>
    </row>
    <row r="532" spans="1:89" x14ac:dyDescent="0.25">
      <c r="A532" s="299">
        <f>+A501+1</f>
        <v>45278</v>
      </c>
      <c r="B532" s="299"/>
      <c r="C532" s="299"/>
      <c r="D532" s="299"/>
      <c r="BI532" s="298">
        <f>+BI470+2</f>
        <v>45278</v>
      </c>
      <c r="BJ532" s="298"/>
      <c r="BK532" s="298"/>
      <c r="BL532" s="298"/>
    </row>
    <row r="533" spans="1:89" ht="13.8" thickBot="1" x14ac:dyDescent="0.3">
      <c r="AE533" t="s">
        <v>84</v>
      </c>
    </row>
    <row r="534" spans="1:89" ht="14.4" thickTop="1" thickBot="1" x14ac:dyDescent="0.3">
      <c r="A534" s="290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0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0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35">
      <c r="A535" s="291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68" t="s">
        <v>14</v>
      </c>
      <c r="AC535" s="169" t="s">
        <v>15</v>
      </c>
      <c r="AE535" s="291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68" t="s">
        <v>14</v>
      </c>
      <c r="BG535" s="169" t="s">
        <v>15</v>
      </c>
      <c r="BI535" s="291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8" thickTop="1" x14ac:dyDescent="0.25">
      <c r="A536" s="119" t="s">
        <v>16</v>
      </c>
      <c r="B536" s="120"/>
      <c r="C536" s="177"/>
      <c r="D536" s="121"/>
      <c r="E536" s="172"/>
      <c r="F536" s="120"/>
      <c r="G536" s="122"/>
      <c r="H536" s="121"/>
      <c r="I536" s="172"/>
      <c r="J536" s="120"/>
      <c r="K536" s="122"/>
      <c r="L536" s="121"/>
      <c r="M536" s="120"/>
      <c r="N536" s="171"/>
      <c r="O536" s="173"/>
      <c r="P536" s="120"/>
      <c r="Q536" s="122"/>
      <c r="R536" s="121"/>
      <c r="S536" s="172"/>
      <c r="T536" s="120"/>
      <c r="U536" s="122"/>
      <c r="V536" s="121"/>
      <c r="W536" s="172"/>
      <c r="X536" s="120"/>
      <c r="Y536" s="122"/>
      <c r="Z536" s="21"/>
      <c r="AA536" s="176"/>
      <c r="AB536" s="162">
        <f t="shared" ref="AB536:AB559" si="9737">B536+D536+F536+H536+J536+L536+N536+P536+R536+T536+V536+X536+Z536</f>
        <v>0</v>
      </c>
      <c r="AC536" s="163">
        <f>C536+E536+G536+I536+K536+M536+O536+Q536+S536+U536+W536+Y536+AA536</f>
        <v>0</v>
      </c>
      <c r="AD536" s="216"/>
      <c r="AE536" s="254" t="str">
        <f>$AE$9</f>
        <v>07:00 - 07:59</v>
      </c>
      <c r="AF536" s="120">
        <f t="shared" ref="AF536:AO537" si="9738">SUMIF($A$9:$A$32,$AE536,B$536:B$559)</f>
        <v>4932</v>
      </c>
      <c r="AG536" s="177">
        <f t="shared" si="9738"/>
        <v>1428</v>
      </c>
      <c r="AH536" s="121">
        <f t="shared" si="9738"/>
        <v>1899</v>
      </c>
      <c r="AI536" s="172">
        <f t="shared" si="9738"/>
        <v>1558</v>
      </c>
      <c r="AJ536" s="120">
        <f t="shared" si="9738"/>
        <v>3332</v>
      </c>
      <c r="AK536" s="122">
        <f t="shared" si="9738"/>
        <v>1250</v>
      </c>
      <c r="AL536" s="121">
        <f t="shared" si="9738"/>
        <v>4065</v>
      </c>
      <c r="AM536" s="172">
        <f t="shared" si="9738"/>
        <v>2480</v>
      </c>
      <c r="AN536" s="120">
        <f t="shared" si="9738"/>
        <v>346</v>
      </c>
      <c r="AO536" s="122">
        <f t="shared" si="9738"/>
        <v>1253</v>
      </c>
      <c r="AP536" s="121">
        <f t="shared" ref="AP536:AY537" si="9739">SUMIF($A$9:$A$32,$AE536,L$536:L$559)</f>
        <v>805</v>
      </c>
      <c r="AQ536" s="120">
        <f t="shared" si="9739"/>
        <v>4175</v>
      </c>
      <c r="AR536" s="171">
        <f t="shared" si="9739"/>
        <v>2885</v>
      </c>
      <c r="AS536" s="173">
        <f t="shared" si="9739"/>
        <v>4498</v>
      </c>
      <c r="AT536" s="120">
        <f t="shared" si="9739"/>
        <v>2398</v>
      </c>
      <c r="AU536" s="122">
        <f t="shared" si="9739"/>
        <v>2382</v>
      </c>
      <c r="AV536" s="121">
        <f t="shared" si="9739"/>
        <v>3129</v>
      </c>
      <c r="AW536" s="172">
        <f t="shared" si="9739"/>
        <v>2463</v>
      </c>
      <c r="AX536" s="120">
        <f t="shared" si="9739"/>
        <v>356</v>
      </c>
      <c r="AY536" s="122">
        <f t="shared" si="9739"/>
        <v>2051</v>
      </c>
      <c r="AZ536" s="121">
        <f t="shared" ref="AZ536:BE537" si="9740">SUMIF($A$9:$A$32,$AE536,V$536:V$559)</f>
        <v>1094</v>
      </c>
      <c r="BA536" s="172">
        <f t="shared" si="9740"/>
        <v>4102</v>
      </c>
      <c r="BB536" s="120">
        <f t="shared" si="9740"/>
        <v>2280</v>
      </c>
      <c r="BC536" s="122">
        <f t="shared" si="9740"/>
        <v>2353</v>
      </c>
      <c r="BD536" s="21">
        <f t="shared" si="9740"/>
        <v>5653</v>
      </c>
      <c r="BE536" s="176">
        <f t="shared" si="9740"/>
        <v>3310</v>
      </c>
      <c r="BF536" s="162">
        <f>AF536+AH536+AJ536+AL536+AN536+AP536+AR536+AT536+AV536+AX536+AZ536+BB536+BD536</f>
        <v>33174</v>
      </c>
      <c r="BG536" s="163">
        <f>AG536+AI536+AK536+AM536+AO536+AQ536+AS536+AU536+AW536+AY536+BA536+BC536+BE536</f>
        <v>33303</v>
      </c>
      <c r="BH536" s="216"/>
      <c r="BI536" s="119" t="s">
        <v>16</v>
      </c>
      <c r="BJ536" s="123">
        <f>B536/B560</f>
        <v>0</v>
      </c>
      <c r="BK536" s="124">
        <f t="shared" ref="BK536" si="9741">C536/C560</f>
        <v>0</v>
      </c>
      <c r="BL536" s="125">
        <f t="shared" ref="BL536" si="9742">D536/D560</f>
        <v>0</v>
      </c>
      <c r="BM536" s="126">
        <f t="shared" ref="BM536" si="9743">E536/E560</f>
        <v>0</v>
      </c>
      <c r="BN536" s="123">
        <f t="shared" ref="BN536" si="9744">F536/F560</f>
        <v>0</v>
      </c>
      <c r="BO536" s="124">
        <f t="shared" ref="BO536" si="9745">G536/G560</f>
        <v>0</v>
      </c>
      <c r="BP536" s="125">
        <f t="shared" ref="BP536" si="9746">H536/H560</f>
        <v>0</v>
      </c>
      <c r="BQ536" s="126">
        <f t="shared" ref="BQ536" si="9747">I536/I560</f>
        <v>0</v>
      </c>
      <c r="BR536" s="123">
        <f t="shared" ref="BR536" si="9748">J536/J560</f>
        <v>0</v>
      </c>
      <c r="BS536" s="124">
        <f t="shared" ref="BS536" si="9749">K536/K560</f>
        <v>0</v>
      </c>
      <c r="BT536" s="125">
        <f t="shared" ref="BT536" si="9750">L536/L560</f>
        <v>0</v>
      </c>
      <c r="BU536" s="123">
        <f t="shared" ref="BU536" si="9751">M536/M560</f>
        <v>0</v>
      </c>
      <c r="BV536" s="127">
        <f t="shared" ref="BV536" si="9752">N536/N560</f>
        <v>0</v>
      </c>
      <c r="BW536" s="128">
        <f t="shared" ref="BW536" si="9753">O536/O560</f>
        <v>0</v>
      </c>
      <c r="BX536" s="123">
        <f t="shared" ref="BX536" si="9754">P536/P560</f>
        <v>0</v>
      </c>
      <c r="BY536" s="124">
        <f t="shared" ref="BY536" si="9755">Q536/Q560</f>
        <v>0</v>
      </c>
      <c r="BZ536" s="125">
        <f t="shared" ref="BZ536" si="9756">R536/R560</f>
        <v>0</v>
      </c>
      <c r="CA536" s="126">
        <f t="shared" ref="CA536" si="9757">S536/S560</f>
        <v>0</v>
      </c>
      <c r="CB536" s="123">
        <f t="shared" ref="CB536" si="9758">T536/T560</f>
        <v>0</v>
      </c>
      <c r="CC536" s="124">
        <f t="shared" ref="CC536" si="9759">U536/U560</f>
        <v>0</v>
      </c>
      <c r="CD536" s="125">
        <f t="shared" ref="CD536" si="9760">V536/V560</f>
        <v>0</v>
      </c>
      <c r="CE536" s="126">
        <f t="shared" ref="CE536" si="9761">W536/W560</f>
        <v>0</v>
      </c>
      <c r="CF536" s="123">
        <f t="shared" ref="CF536" si="9762">X536/X560</f>
        <v>0</v>
      </c>
      <c r="CG536" s="124">
        <f t="shared" ref="CG536" si="9763">Y536/Y560</f>
        <v>0</v>
      </c>
      <c r="CH536" s="125">
        <f t="shared" ref="CH536" si="9764">Z536/Z560</f>
        <v>0</v>
      </c>
      <c r="CI536" s="123">
        <f t="shared" ref="CI536" si="9765">AA536/AA560</f>
        <v>0</v>
      </c>
      <c r="CJ536" s="129">
        <f t="shared" ref="CJ536" si="9766">AB536/AB560</f>
        <v>0</v>
      </c>
      <c r="CK536" s="130">
        <f t="shared" ref="CK536" si="9767">AC536/AC560</f>
        <v>0</v>
      </c>
    </row>
    <row r="537" spans="1:89" x14ac:dyDescent="0.25">
      <c r="A537" s="131" t="s">
        <v>17</v>
      </c>
      <c r="B537" s="180">
        <v>713</v>
      </c>
      <c r="C537" s="181">
        <v>0</v>
      </c>
      <c r="D537" s="182">
        <v>547</v>
      </c>
      <c r="E537" s="183">
        <v>1</v>
      </c>
      <c r="F537" s="180">
        <v>956</v>
      </c>
      <c r="G537" s="184">
        <v>4</v>
      </c>
      <c r="H537" s="182">
        <v>921</v>
      </c>
      <c r="I537" s="183">
        <v>57</v>
      </c>
      <c r="J537" s="180">
        <v>16</v>
      </c>
      <c r="K537" s="184">
        <v>39</v>
      </c>
      <c r="L537" s="182">
        <v>56</v>
      </c>
      <c r="M537" s="180">
        <v>149</v>
      </c>
      <c r="N537" s="185">
        <v>476</v>
      </c>
      <c r="O537" s="186">
        <v>323</v>
      </c>
      <c r="P537" s="180">
        <v>115</v>
      </c>
      <c r="Q537" s="184">
        <v>144</v>
      </c>
      <c r="R537" s="182">
        <v>67</v>
      </c>
      <c r="S537" s="183">
        <v>234</v>
      </c>
      <c r="T537" s="180">
        <v>3</v>
      </c>
      <c r="U537" s="184">
        <v>78</v>
      </c>
      <c r="V537" s="182">
        <v>15</v>
      </c>
      <c r="W537" s="183">
        <v>227</v>
      </c>
      <c r="X537" s="180">
        <v>10</v>
      </c>
      <c r="Y537" s="184">
        <v>21</v>
      </c>
      <c r="Z537" s="182">
        <v>54</v>
      </c>
      <c r="AA537" s="180">
        <v>0</v>
      </c>
      <c r="AB537" s="162">
        <f t="shared" si="9737"/>
        <v>3949</v>
      </c>
      <c r="AC537" s="165">
        <f t="shared" ref="AC537:AC559" si="9768">SUM(C537,E537,G537,I537,K537,M537,O537,Q537,S537,U537,W537,Y537,AA537)</f>
        <v>1277</v>
      </c>
      <c r="AD537" s="217"/>
      <c r="AE537" s="256" t="str">
        <f>$AE$10</f>
        <v>08:00 - 08:59</v>
      </c>
      <c r="AF537" s="120">
        <f t="shared" si="9738"/>
        <v>4047</v>
      </c>
      <c r="AG537" s="181">
        <f t="shared" si="9738"/>
        <v>1161</v>
      </c>
      <c r="AH537" s="182">
        <f t="shared" si="9738"/>
        <v>1732</v>
      </c>
      <c r="AI537" s="183">
        <f t="shared" si="9738"/>
        <v>1211</v>
      </c>
      <c r="AJ537" s="180">
        <f t="shared" si="9738"/>
        <v>2385</v>
      </c>
      <c r="AK537" s="184">
        <f t="shared" si="9738"/>
        <v>1114</v>
      </c>
      <c r="AL537" s="182">
        <f t="shared" si="9738"/>
        <v>3583</v>
      </c>
      <c r="AM537" s="183">
        <f t="shared" si="9738"/>
        <v>2237</v>
      </c>
      <c r="AN537" s="180">
        <f t="shared" si="9738"/>
        <v>267</v>
      </c>
      <c r="AO537" s="184">
        <f t="shared" si="9738"/>
        <v>1072</v>
      </c>
      <c r="AP537" s="182">
        <f t="shared" si="9739"/>
        <v>738</v>
      </c>
      <c r="AQ537" s="180">
        <f t="shared" si="9739"/>
        <v>3855</v>
      </c>
      <c r="AR537" s="185">
        <f t="shared" si="9739"/>
        <v>2191</v>
      </c>
      <c r="AS537" s="186">
        <f t="shared" si="9739"/>
        <v>3809</v>
      </c>
      <c r="AT537" s="180">
        <f t="shared" si="9739"/>
        <v>1897</v>
      </c>
      <c r="AU537" s="184">
        <f t="shared" si="9739"/>
        <v>1969</v>
      </c>
      <c r="AV537" s="182">
        <f t="shared" si="9739"/>
        <v>2648</v>
      </c>
      <c r="AW537" s="183">
        <f t="shared" si="9739"/>
        <v>1811</v>
      </c>
      <c r="AX537" s="180">
        <f t="shared" si="9739"/>
        <v>269</v>
      </c>
      <c r="AY537" s="184">
        <f t="shared" si="9739"/>
        <v>1562</v>
      </c>
      <c r="AZ537" s="182">
        <f t="shared" si="9740"/>
        <v>820</v>
      </c>
      <c r="BA537" s="183">
        <f t="shared" si="9740"/>
        <v>3381</v>
      </c>
      <c r="BB537" s="180">
        <f t="shared" si="9740"/>
        <v>1840</v>
      </c>
      <c r="BC537" s="184">
        <f t="shared" si="9740"/>
        <v>1954</v>
      </c>
      <c r="BD537" s="182">
        <f t="shared" si="9740"/>
        <v>4635</v>
      </c>
      <c r="BE537" s="180">
        <f t="shared" si="9740"/>
        <v>2772</v>
      </c>
      <c r="BF537" s="164">
        <f>SUM(AF537,AH537,AJ537,AL537,AN537,AP537,AR537,AT537,AV537,AX537,AZ537,BB537,BD537)</f>
        <v>27052</v>
      </c>
      <c r="BG537" s="165">
        <f>SUM(AG537,AI537,AK537,AM537,AO537,AQ537,AS537,AU537,AW537,AY537,BA537,BC537,BE537)</f>
        <v>27908</v>
      </c>
      <c r="BH537" s="217"/>
      <c r="BI537" s="131" t="s">
        <v>17</v>
      </c>
      <c r="BJ537" s="123">
        <f>B537/B560</f>
        <v>1.5361082385384351E-2</v>
      </c>
      <c r="BK537" s="124">
        <f t="shared" ref="BK537" si="9769">C537/C560</f>
        <v>0</v>
      </c>
      <c r="BL537" s="125">
        <f t="shared" ref="BL537" si="9770">D537/D560</f>
        <v>2.4118165784832453E-2</v>
      </c>
      <c r="BM537" s="126">
        <f t="shared" ref="BM537" si="9771">E537/E560</f>
        <v>5.1684928674798427E-5</v>
      </c>
      <c r="BN537" s="123">
        <f t="shared" ref="BN537" si="9772">F537/F560</f>
        <v>3.076725025746653E-2</v>
      </c>
      <c r="BO537" s="124">
        <f t="shared" ref="BO537" si="9773">G537/G560</f>
        <v>1.6753224995811694E-4</v>
      </c>
      <c r="BP537" s="125">
        <f t="shared" ref="BP537" si="9774">H537/H560</f>
        <v>1.9010857449531435E-2</v>
      </c>
      <c r="BQ537" s="126">
        <f t="shared" ref="BQ537" si="9775">I537/I560</f>
        <v>1.0967444008312167E-3</v>
      </c>
      <c r="BR537" s="123">
        <f t="shared" ref="BR537" si="9776">J537/J560</f>
        <v>1.8109790605546124E-3</v>
      </c>
      <c r="BS537" s="124">
        <f t="shared" ref="BS537" si="9777">K537/K560</f>
        <v>4.0680087618650256E-3</v>
      </c>
      <c r="BT537" s="125">
        <f t="shared" ref="BT537" si="9778">L537/L560</f>
        <v>2.0619315880555248E-3</v>
      </c>
      <c r="BU537" s="123">
        <f t="shared" ref="BU537" si="9779">M537/M560</f>
        <v>4.55128596737736E-3</v>
      </c>
      <c r="BV537" s="127">
        <f t="shared" ref="BV537" si="9780">N537/N560</f>
        <v>1.0047493403693932E-2</v>
      </c>
      <c r="BW537" s="128">
        <f t="shared" ref="BW537" si="9781">O537/O560</f>
        <v>6.824280070144303E-3</v>
      </c>
      <c r="BX537" s="123">
        <f t="shared" ref="BX537" si="9782">P537/P560</f>
        <v>4.3404415927533494E-3</v>
      </c>
      <c r="BY537" s="124">
        <f t="shared" ref="BY537" si="9783">Q537/Q560</f>
        <v>5.1232788984950364E-3</v>
      </c>
      <c r="BZ537" s="125">
        <f t="shared" ref="BZ537" si="9784">R537/R560</f>
        <v>1.9894883748552425E-3</v>
      </c>
      <c r="CA537" s="126">
        <f t="shared" ref="CA537" si="9785">S537/S560</f>
        <v>6.4639098367448413E-3</v>
      </c>
      <c r="CB537" s="123">
        <f t="shared" ref="CB537" si="9786">T537/T560</f>
        <v>2.9157352512391874E-4</v>
      </c>
      <c r="CC537" s="124">
        <f t="shared" ref="CC537" si="9787">U537/U560</f>
        <v>6.9432081182125693E-3</v>
      </c>
      <c r="CD537" s="125">
        <f t="shared" ref="CD537" si="9788">V537/V560</f>
        <v>4.6844258455388654E-4</v>
      </c>
      <c r="CE537" s="126">
        <f t="shared" ref="CE537" si="9789">W537/W560</f>
        <v>5.3007659256491691E-3</v>
      </c>
      <c r="CF537" s="123">
        <f t="shared" ref="CF537" si="9790">X537/X560</f>
        <v>3.4710170079833391E-4</v>
      </c>
      <c r="CG537" s="124">
        <f t="shared" ref="CG537" si="9791">Y537/Y560</f>
        <v>1.1802394199966278E-3</v>
      </c>
      <c r="CH537" s="125">
        <f t="shared" ref="CH537" si="9792">Z537/Z560</f>
        <v>8.6362691317350907E-4</v>
      </c>
      <c r="CI537" s="123">
        <f t="shared" ref="CI537" si="9793">AA537/AA560</f>
        <v>0</v>
      </c>
      <c r="CJ537" s="129">
        <f t="shared" ref="CJ537" si="9794">AB537/AB560</f>
        <v>9.2742636248772901E-3</v>
      </c>
      <c r="CK537" s="130">
        <f t="shared" ref="CK537" si="9795">AC537/AC560</f>
        <v>3.037857846332447E-3</v>
      </c>
    </row>
    <row r="538" spans="1:89" ht="13.8" thickBot="1" x14ac:dyDescent="0.3">
      <c r="A538" s="139" t="s">
        <v>18</v>
      </c>
      <c r="B538" s="187">
        <v>2755</v>
      </c>
      <c r="C538" s="188">
        <v>662</v>
      </c>
      <c r="D538" s="189">
        <v>1578</v>
      </c>
      <c r="E538" s="190">
        <v>433</v>
      </c>
      <c r="F538" s="187">
        <v>2644</v>
      </c>
      <c r="G538" s="191">
        <v>447</v>
      </c>
      <c r="H538" s="189">
        <v>2584</v>
      </c>
      <c r="I538" s="190">
        <v>885</v>
      </c>
      <c r="J538" s="187">
        <v>117</v>
      </c>
      <c r="K538" s="191">
        <v>377</v>
      </c>
      <c r="L538" s="189">
        <v>321</v>
      </c>
      <c r="M538" s="187">
        <v>1519</v>
      </c>
      <c r="N538" s="192">
        <v>1915</v>
      </c>
      <c r="O538" s="193">
        <v>2338</v>
      </c>
      <c r="P538" s="187">
        <v>804</v>
      </c>
      <c r="Q538" s="191">
        <v>1129</v>
      </c>
      <c r="R538" s="189">
        <v>1444</v>
      </c>
      <c r="S538" s="190">
        <v>1293</v>
      </c>
      <c r="T538" s="187">
        <v>100</v>
      </c>
      <c r="U538" s="191">
        <v>735</v>
      </c>
      <c r="V538" s="189">
        <v>503</v>
      </c>
      <c r="W538" s="190">
        <v>1809</v>
      </c>
      <c r="X538" s="187">
        <v>1330</v>
      </c>
      <c r="Y538" s="191">
        <v>1024</v>
      </c>
      <c r="Z538" s="189">
        <v>3317</v>
      </c>
      <c r="AA538" s="187">
        <v>1986</v>
      </c>
      <c r="AB538" s="162">
        <f t="shared" si="9737"/>
        <v>19412</v>
      </c>
      <c r="AC538" s="165">
        <f t="shared" si="9768"/>
        <v>14637</v>
      </c>
      <c r="AE538" s="254"/>
      <c r="AF538" s="120"/>
      <c r="AG538" s="188"/>
      <c r="AH538" s="189"/>
      <c r="AI538" s="190"/>
      <c r="AJ538" s="187"/>
      <c r="AK538" s="191"/>
      <c r="AL538" s="189"/>
      <c r="AM538" s="190"/>
      <c r="AN538" s="187"/>
      <c r="AO538" s="191"/>
      <c r="AP538" s="189"/>
      <c r="AQ538" s="187"/>
      <c r="AR538" s="192"/>
      <c r="AS538" s="193"/>
      <c r="AT538" s="187"/>
      <c r="AU538" s="191"/>
      <c r="AV538" s="189"/>
      <c r="AW538" s="190"/>
      <c r="AX538" s="187"/>
      <c r="AY538" s="191"/>
      <c r="AZ538" s="189"/>
      <c r="BA538" s="190"/>
      <c r="BB538" s="187"/>
      <c r="BC538" s="191"/>
      <c r="BD538" s="189"/>
      <c r="BE538" s="187"/>
      <c r="BF538" s="164"/>
      <c r="BG538" s="165"/>
      <c r="BI538" s="139" t="s">
        <v>18</v>
      </c>
      <c r="BJ538" s="123">
        <f>B538/B560</f>
        <v>5.9354532919682866E-2</v>
      </c>
      <c r="BK538" s="124">
        <f t="shared" ref="BK538" si="9796">C538/C560</f>
        <v>1.7495639304402982E-2</v>
      </c>
      <c r="BL538" s="125">
        <f t="shared" ref="BL538" si="9797">D538/D560</f>
        <v>6.957671957671957E-2</v>
      </c>
      <c r="BM538" s="126">
        <f t="shared" ref="BM538" si="9798">E538/E560</f>
        <v>2.2379574116187718E-2</v>
      </c>
      <c r="BN538" s="123">
        <f t="shared" ref="BN538" si="9799">F538/F560</f>
        <v>8.5092687950566431E-2</v>
      </c>
      <c r="BO538" s="124">
        <f t="shared" ref="BO538" si="9800">G538/G560</f>
        <v>1.8721728932819568E-2</v>
      </c>
      <c r="BP538" s="125">
        <f t="shared" ref="BP538" si="9801">H538/H560</f>
        <v>5.3337736861660406E-2</v>
      </c>
      <c r="BQ538" s="126">
        <f t="shared" ref="BQ538" si="9802">I538/I560</f>
        <v>1.7028399907642575E-2</v>
      </c>
      <c r="BR538" s="123">
        <f t="shared" ref="BR538" si="9803">J538/J560</f>
        <v>1.3242784380305603E-2</v>
      </c>
      <c r="BS538" s="124">
        <f t="shared" ref="BS538" si="9804">K538/K560</f>
        <v>3.9324084698028582E-2</v>
      </c>
      <c r="BT538" s="125">
        <f t="shared" ref="BT538" si="9805">L538/L560</f>
        <v>1.1819286424389706E-2</v>
      </c>
      <c r="BU538" s="123">
        <f t="shared" ref="BU538" si="9806">M538/M560</f>
        <v>4.6398680432524896E-2</v>
      </c>
      <c r="BV538" s="127">
        <f t="shared" ref="BV538" si="9807">N538/N560</f>
        <v>4.04221635883905E-2</v>
      </c>
      <c r="BW538" s="128">
        <f t="shared" ref="BW538" si="9808">O538/O560</f>
        <v>4.9396801250765884E-2</v>
      </c>
      <c r="BX538" s="123">
        <f t="shared" ref="BX538" si="9809">P538/P560</f>
        <v>3.0345348178901679E-2</v>
      </c>
      <c r="BY538" s="124">
        <f t="shared" ref="BY538" si="9810">Q538/Q560</f>
        <v>4.0167929697228447E-2</v>
      </c>
      <c r="BZ538" s="125">
        <f t="shared" ref="BZ538" si="9811">R538/R560</f>
        <v>4.2877928556581645E-2</v>
      </c>
      <c r="CA538" s="126">
        <f t="shared" ref="CA538" si="9812">S538/S560</f>
        <v>3.5717245379961876E-2</v>
      </c>
      <c r="CB538" s="123">
        <f t="shared" ref="CB538" si="9813">T538/T560</f>
        <v>9.7191175041306255E-3</v>
      </c>
      <c r="CC538" s="124">
        <f t="shared" ref="CC538" si="9814">U538/U560</f>
        <v>6.5426384190849202E-2</v>
      </c>
      <c r="CD538" s="125">
        <f t="shared" ref="CD538" si="9815">V538/V560</f>
        <v>1.5708441335373659E-2</v>
      </c>
      <c r="CE538" s="126">
        <f t="shared" ref="CE538" si="9816">W538/W560</f>
        <v>4.2242667662992714E-2</v>
      </c>
      <c r="CF538" s="123">
        <f t="shared" ref="CF538" si="9817">X538/X560</f>
        <v>4.6164526206178412E-2</v>
      </c>
      <c r="CG538" s="124">
        <f t="shared" ref="CG538" si="9818">Y538/Y560</f>
        <v>5.7550722194121287E-2</v>
      </c>
      <c r="CH538" s="125">
        <f t="shared" ref="CH538" si="9819">Z538/Z560</f>
        <v>5.3049082796232029E-2</v>
      </c>
      <c r="CI538" s="123">
        <f t="shared" ref="CI538" si="9820">AA538/AA560</f>
        <v>3.228585827386081E-2</v>
      </c>
      <c r="CJ538" s="129">
        <f t="shared" ref="CJ538" si="9821">AB538/AB560</f>
        <v>4.5589264493825769E-2</v>
      </c>
      <c r="CK538" s="130">
        <f t="shared" ref="CK538" si="9822">AC538/AC560</f>
        <v>3.4819988486114346E-2</v>
      </c>
    </row>
    <row r="539" spans="1:89" ht="14.4" thickTop="1" thickBot="1" x14ac:dyDescent="0.3">
      <c r="A539" s="131" t="s">
        <v>19</v>
      </c>
      <c r="B539" s="180">
        <v>4909</v>
      </c>
      <c r="C539" s="181">
        <v>1451</v>
      </c>
      <c r="D539" s="182">
        <v>1678</v>
      </c>
      <c r="E539" s="183">
        <v>1114</v>
      </c>
      <c r="F539" s="180">
        <v>3473</v>
      </c>
      <c r="G539" s="184">
        <v>1047</v>
      </c>
      <c r="H539" s="182">
        <v>3777</v>
      </c>
      <c r="I539" s="183">
        <v>1939</v>
      </c>
      <c r="J539" s="180">
        <v>234</v>
      </c>
      <c r="K539" s="184">
        <v>865</v>
      </c>
      <c r="L539" s="182">
        <v>663</v>
      </c>
      <c r="M539" s="180">
        <v>2961</v>
      </c>
      <c r="N539" s="185">
        <v>2649</v>
      </c>
      <c r="O539" s="186">
        <v>3814</v>
      </c>
      <c r="P539" s="180">
        <v>1572</v>
      </c>
      <c r="Q539" s="184">
        <v>1808</v>
      </c>
      <c r="R539" s="182">
        <v>2411</v>
      </c>
      <c r="S539" s="183">
        <v>2025</v>
      </c>
      <c r="T539" s="180">
        <v>283</v>
      </c>
      <c r="U539" s="184">
        <v>1389</v>
      </c>
      <c r="V539" s="182">
        <v>839</v>
      </c>
      <c r="W539" s="183">
        <v>3128</v>
      </c>
      <c r="X539" s="180">
        <v>1898</v>
      </c>
      <c r="Y539" s="184">
        <v>1686</v>
      </c>
      <c r="Z539" s="182">
        <v>4668</v>
      </c>
      <c r="AA539" s="180">
        <v>3149</v>
      </c>
      <c r="AB539" s="162">
        <f t="shared" si="9737"/>
        <v>29054</v>
      </c>
      <c r="AC539" s="165">
        <f t="shared" si="9768"/>
        <v>26376</v>
      </c>
      <c r="AE539" s="251" t="s">
        <v>13</v>
      </c>
      <c r="AF539" s="14">
        <f t="shared" ref="AF539:BG539" si="9823">SUM(AF536:AF538)</f>
        <v>8979</v>
      </c>
      <c r="AG539" s="1">
        <f t="shared" si="9823"/>
        <v>2589</v>
      </c>
      <c r="AH539" s="14">
        <f t="shared" si="9823"/>
        <v>3631</v>
      </c>
      <c r="AI539" s="1">
        <f t="shared" si="9823"/>
        <v>2769</v>
      </c>
      <c r="AJ539" s="14">
        <f t="shared" si="9823"/>
        <v>5717</v>
      </c>
      <c r="AK539" s="1">
        <f t="shared" si="9823"/>
        <v>2364</v>
      </c>
      <c r="AL539" s="14">
        <f t="shared" si="9823"/>
        <v>7648</v>
      </c>
      <c r="AM539" s="1">
        <f t="shared" si="9823"/>
        <v>4717</v>
      </c>
      <c r="AN539" s="14">
        <f t="shared" si="9823"/>
        <v>613</v>
      </c>
      <c r="AO539" s="1">
        <f t="shared" si="9823"/>
        <v>2325</v>
      </c>
      <c r="AP539" s="14">
        <f t="shared" si="9823"/>
        <v>1543</v>
      </c>
      <c r="AQ539" s="1">
        <f t="shared" si="9823"/>
        <v>8030</v>
      </c>
      <c r="AR539" s="14">
        <f t="shared" si="9823"/>
        <v>5076</v>
      </c>
      <c r="AS539" s="1">
        <f t="shared" si="9823"/>
        <v>8307</v>
      </c>
      <c r="AT539" s="14">
        <f t="shared" si="9823"/>
        <v>4295</v>
      </c>
      <c r="AU539" s="1">
        <f t="shared" si="9823"/>
        <v>4351</v>
      </c>
      <c r="AV539" s="14">
        <f t="shared" si="9823"/>
        <v>5777</v>
      </c>
      <c r="AW539" s="1">
        <f t="shared" si="9823"/>
        <v>4274</v>
      </c>
      <c r="AX539" s="14">
        <f t="shared" si="9823"/>
        <v>625</v>
      </c>
      <c r="AY539" s="1">
        <f t="shared" si="9823"/>
        <v>3613</v>
      </c>
      <c r="AZ539" s="14">
        <f t="shared" si="9823"/>
        <v>1914</v>
      </c>
      <c r="BA539" s="1">
        <f t="shared" si="9823"/>
        <v>7483</v>
      </c>
      <c r="BB539" s="14">
        <f t="shared" si="9823"/>
        <v>4120</v>
      </c>
      <c r="BC539" s="1">
        <f t="shared" si="9823"/>
        <v>4307</v>
      </c>
      <c r="BD539" s="14">
        <f t="shared" si="9823"/>
        <v>10288</v>
      </c>
      <c r="BE539" s="1">
        <f t="shared" si="9823"/>
        <v>6082</v>
      </c>
      <c r="BF539" s="166">
        <f t="shared" si="9823"/>
        <v>60226</v>
      </c>
      <c r="BG539" s="167">
        <f t="shared" si="9823"/>
        <v>61211</v>
      </c>
      <c r="BI539" s="131" t="s">
        <v>19</v>
      </c>
      <c r="BJ539" s="123">
        <f>B539/B560</f>
        <v>0.1057609445018959</v>
      </c>
      <c r="BK539" s="124">
        <f t="shared" ref="BK539" si="9824">C539/C560</f>
        <v>3.8347692795602302E-2</v>
      </c>
      <c r="BL539" s="125">
        <f t="shared" ref="BL539" si="9825">D539/D560</f>
        <v>7.3985890652557312E-2</v>
      </c>
      <c r="BM539" s="126">
        <f t="shared" ref="BM539" si="9826">E539/E560</f>
        <v>5.7577010543725451E-2</v>
      </c>
      <c r="BN539" s="123">
        <f t="shared" ref="BN539" si="9827">F539/F560</f>
        <v>0.11177265705458291</v>
      </c>
      <c r="BO539" s="124">
        <f t="shared" ref="BO539" si="9828">G539/G560</f>
        <v>4.3851566426537106E-2</v>
      </c>
      <c r="BP539" s="125">
        <f t="shared" ref="BP539" si="9829">H539/H560</f>
        <v>7.796309292820873E-2</v>
      </c>
      <c r="BQ539" s="126">
        <f t="shared" ref="BQ539" si="9830">I539/I560</f>
        <v>3.7308550758100516E-2</v>
      </c>
      <c r="BR539" s="123">
        <f t="shared" ref="BR539" si="9831">J539/J560</f>
        <v>2.6485568760611207E-2</v>
      </c>
      <c r="BS539" s="124">
        <f t="shared" ref="BS539" si="9832">K539/K560</f>
        <v>9.0226348179826846E-2</v>
      </c>
      <c r="BT539" s="125">
        <f t="shared" ref="BT539" si="9833">L539/L560</f>
        <v>2.4411797194300231E-2</v>
      </c>
      <c r="BU539" s="123">
        <f t="shared" ref="BU539" si="9834">M539/M560</f>
        <v>9.0445354022848062E-2</v>
      </c>
      <c r="BV539" s="127">
        <f t="shared" ref="BV539" si="9835">N539/N560</f>
        <v>5.5915567282321901E-2</v>
      </c>
      <c r="BW539" s="128">
        <f t="shared" ref="BW539" si="9836">O539/O560</f>
        <v>8.0581437113097121E-2</v>
      </c>
      <c r="BX539" s="123">
        <f t="shared" ref="BX539" si="9837">P539/P560</f>
        <v>5.9331949424419703E-2</v>
      </c>
      <c r="BY539" s="124">
        <f t="shared" ref="BY539" si="9838">Q539/Q560</f>
        <v>6.4325612836659912E-2</v>
      </c>
      <c r="BZ539" s="125">
        <f t="shared" ref="BZ539" si="9839">R539/R560</f>
        <v>7.1591887638447607E-2</v>
      </c>
      <c r="CA539" s="126">
        <f t="shared" ref="CA539" si="9840">S539/S560</f>
        <v>5.5937681279522665E-2</v>
      </c>
      <c r="CB539" s="123">
        <f t="shared" ref="CB539" si="9841">T539/T560</f>
        <v>2.7505102536689668E-2</v>
      </c>
      <c r="CC539" s="124">
        <f t="shared" ref="CC539" si="9842">U539/U560</f>
        <v>0.12364251379740075</v>
      </c>
      <c r="CD539" s="125">
        <f t="shared" ref="CD539" si="9843">V539/V560</f>
        <v>2.6201555229380717E-2</v>
      </c>
      <c r="CE539" s="126">
        <f t="shared" ref="CE539" si="9844">W539/W560</f>
        <v>7.3043153371940964E-2</v>
      </c>
      <c r="CF539" s="123">
        <f t="shared" ref="CF539" si="9845">X539/X560</f>
        <v>6.5879902811523783E-2</v>
      </c>
      <c r="CG539" s="124">
        <f t="shared" ref="CG539" si="9846">Y539/Y560</f>
        <v>9.4756364862586415E-2</v>
      </c>
      <c r="CH539" s="125">
        <f t="shared" ref="CH539" si="9847">Z539/Z560</f>
        <v>7.4655748716554449E-2</v>
      </c>
      <c r="CI539" s="123">
        <f t="shared" ref="CI539" si="9848">AA539/AA560</f>
        <v>5.119243086827175E-2</v>
      </c>
      <c r="CJ539" s="129">
        <f t="shared" ref="CJ539" si="9849">AB539/AB560</f>
        <v>6.8233592139069335E-2</v>
      </c>
      <c r="CK539" s="130">
        <f t="shared" ref="CK539" si="9850">AC539/AC560</f>
        <v>6.2745918993629302E-2</v>
      </c>
    </row>
    <row r="540" spans="1:89" ht="13.8" thickTop="1" x14ac:dyDescent="0.25">
      <c r="A540" s="139" t="s">
        <v>20</v>
      </c>
      <c r="B540" s="266">
        <v>4932</v>
      </c>
      <c r="C540" s="267">
        <v>1428</v>
      </c>
      <c r="D540" s="268">
        <v>1899</v>
      </c>
      <c r="E540" s="269">
        <v>1558</v>
      </c>
      <c r="F540" s="266">
        <v>3332</v>
      </c>
      <c r="G540" s="270">
        <v>1250</v>
      </c>
      <c r="H540" s="268">
        <v>4065</v>
      </c>
      <c r="I540" s="269">
        <v>2480</v>
      </c>
      <c r="J540" s="266">
        <v>346</v>
      </c>
      <c r="K540" s="270">
        <v>1253</v>
      </c>
      <c r="L540" s="268">
        <v>805</v>
      </c>
      <c r="M540" s="266">
        <v>4175</v>
      </c>
      <c r="N540" s="271">
        <v>2885</v>
      </c>
      <c r="O540" s="272">
        <v>4498</v>
      </c>
      <c r="P540" s="266">
        <v>2398</v>
      </c>
      <c r="Q540" s="270">
        <v>2382</v>
      </c>
      <c r="R540" s="268">
        <v>3129</v>
      </c>
      <c r="S540" s="269">
        <v>2463</v>
      </c>
      <c r="T540" s="266">
        <v>356</v>
      </c>
      <c r="U540" s="270">
        <v>2051</v>
      </c>
      <c r="V540" s="268">
        <v>1094</v>
      </c>
      <c r="W540" s="269">
        <v>4102</v>
      </c>
      <c r="X540" s="266">
        <v>2280</v>
      </c>
      <c r="Y540" s="270">
        <v>2353</v>
      </c>
      <c r="Z540" s="268">
        <v>5653</v>
      </c>
      <c r="AA540" s="266">
        <v>3310</v>
      </c>
      <c r="AB540" s="162">
        <f t="shared" si="9737"/>
        <v>33174</v>
      </c>
      <c r="AC540" s="165">
        <f t="shared" si="9768"/>
        <v>33303</v>
      </c>
      <c r="BI540" s="139" t="s">
        <v>20</v>
      </c>
      <c r="BJ540" s="123">
        <f>B540/B560</f>
        <v>0.1062564632885212</v>
      </c>
      <c r="BK540" s="124">
        <f t="shared" ref="BK540" si="9851">C540/C560</f>
        <v>3.7739838257836035E-2</v>
      </c>
      <c r="BL540" s="125">
        <f t="shared" ref="BL540" si="9852">D540/D560</f>
        <v>8.3730158730158724E-2</v>
      </c>
      <c r="BM540" s="126">
        <f t="shared" ref="BM540" si="9853">E540/E560</f>
        <v>8.0525118875335949E-2</v>
      </c>
      <c r="BN540" s="123">
        <f t="shared" ref="BN540" si="9854">F540/F560</f>
        <v>0.10723480947476828</v>
      </c>
      <c r="BO540" s="124">
        <f t="shared" ref="BO540" si="9855">G540/G560</f>
        <v>5.2353828111911541E-2</v>
      </c>
      <c r="BP540" s="125">
        <f t="shared" ref="BP540" si="9856">H540/H560</f>
        <v>8.3907856169756018E-2</v>
      </c>
      <c r="BQ540" s="126">
        <f t="shared" ref="BQ540" si="9857">I540/I560</f>
        <v>4.7718002001077502E-2</v>
      </c>
      <c r="BR540" s="123">
        <f t="shared" ref="BR540" si="9858">J540/J560</f>
        <v>3.9162422184493492E-2</v>
      </c>
      <c r="BS540" s="124">
        <f t="shared" ref="BS540" si="9859">K540/K560</f>
        <v>0.13069781996453531</v>
      </c>
      <c r="BT540" s="125">
        <f t="shared" ref="BT540" si="9860">L540/L560</f>
        <v>2.9640266578298172E-2</v>
      </c>
      <c r="BU540" s="123">
        <f t="shared" ref="BU540" si="9861">M540/M560</f>
        <v>0.12752764371678171</v>
      </c>
      <c r="BV540" s="127">
        <f t="shared" ref="BV540" si="9862">N540/N560</f>
        <v>6.0897097625329813E-2</v>
      </c>
      <c r="BW540" s="128">
        <f t="shared" ref="BW540" si="9863">O540/O560</f>
        <v>9.5032853732226238E-2</v>
      </c>
      <c r="BX540" s="123">
        <f t="shared" ref="BX540" si="9864">P540/P560</f>
        <v>9.0507642951500281E-2</v>
      </c>
      <c r="BY540" s="124">
        <f t="shared" ref="BY540" si="9865">Q540/Q560</f>
        <v>8.4747571779272071E-2</v>
      </c>
      <c r="BZ540" s="125">
        <f t="shared" ref="BZ540" si="9866">R540/R560</f>
        <v>9.2912076491373938E-2</v>
      </c>
      <c r="CA540" s="126">
        <f t="shared" ref="CA540" si="9867">S540/S560</f>
        <v>6.8036794563686082E-2</v>
      </c>
      <c r="CB540" s="123">
        <f t="shared" ref="CB540" si="9868">T540/T560</f>
        <v>3.4600058314705022E-2</v>
      </c>
      <c r="CC540" s="124">
        <f t="shared" ref="CC540" si="9869">U540/U560</f>
        <v>0.18257076731351254</v>
      </c>
      <c r="CD540" s="125">
        <f t="shared" ref="CD540" si="9870">V540/V560</f>
        <v>3.4165079166796793E-2</v>
      </c>
      <c r="CE540" s="126">
        <f t="shared" ref="CE540" si="9871">W540/W560</f>
        <v>9.5787408929572201E-2</v>
      </c>
      <c r="CF540" s="123">
        <f t="shared" ref="CF540" si="9872">X540/X560</f>
        <v>7.9139187782020129E-2</v>
      </c>
      <c r="CG540" s="124">
        <f t="shared" ref="CG540" si="9873">Y540/Y560</f>
        <v>0.13224301691676502</v>
      </c>
      <c r="CH540" s="125">
        <f t="shared" ref="CH540" si="9874">Z540/Z560</f>
        <v>9.0408943336478642E-2</v>
      </c>
      <c r="CI540" s="123">
        <f t="shared" ref="CI540" si="9875">AA540/AA560</f>
        <v>5.3809763789768018E-2</v>
      </c>
      <c r="CJ540" s="129">
        <f t="shared" ref="CJ540" si="9876">AB540/AB560</f>
        <v>7.7909450871531838E-2</v>
      </c>
      <c r="CK540" s="130">
        <f t="shared" ref="CK540" si="9877">AC540/AC560</f>
        <v>7.9224573106037172E-2</v>
      </c>
    </row>
    <row r="541" spans="1:89" ht="13.8" thickBot="1" x14ac:dyDescent="0.3">
      <c r="A541" s="131" t="s">
        <v>21</v>
      </c>
      <c r="B541" s="273">
        <v>4047</v>
      </c>
      <c r="C541" s="274">
        <v>1161</v>
      </c>
      <c r="D541" s="275">
        <v>1732</v>
      </c>
      <c r="E541" s="276">
        <v>1211</v>
      </c>
      <c r="F541" s="273">
        <v>2385</v>
      </c>
      <c r="G541" s="277">
        <v>1114</v>
      </c>
      <c r="H541" s="275">
        <v>3583</v>
      </c>
      <c r="I541" s="276">
        <v>2237</v>
      </c>
      <c r="J541" s="273">
        <v>267</v>
      </c>
      <c r="K541" s="277">
        <v>1072</v>
      </c>
      <c r="L541" s="275">
        <v>738</v>
      </c>
      <c r="M541" s="273">
        <v>3855</v>
      </c>
      <c r="N541" s="278">
        <v>2191</v>
      </c>
      <c r="O541" s="279">
        <v>3809</v>
      </c>
      <c r="P541" s="273">
        <v>1897</v>
      </c>
      <c r="Q541" s="277">
        <v>1969</v>
      </c>
      <c r="R541" s="275">
        <v>2648</v>
      </c>
      <c r="S541" s="276">
        <v>1811</v>
      </c>
      <c r="T541" s="273">
        <v>269</v>
      </c>
      <c r="U541" s="277">
        <v>1562</v>
      </c>
      <c r="V541" s="275">
        <v>820</v>
      </c>
      <c r="W541" s="276">
        <v>3381</v>
      </c>
      <c r="X541" s="273">
        <v>1840</v>
      </c>
      <c r="Y541" s="277">
        <v>1954</v>
      </c>
      <c r="Z541" s="275">
        <v>4635</v>
      </c>
      <c r="AA541" s="273">
        <v>2772</v>
      </c>
      <c r="AB541" s="162">
        <f t="shared" si="9737"/>
        <v>27052</v>
      </c>
      <c r="AC541" s="165">
        <f t="shared" si="9768"/>
        <v>27908</v>
      </c>
      <c r="AE541" t="s">
        <v>85</v>
      </c>
      <c r="BI541" s="131" t="s">
        <v>21</v>
      </c>
      <c r="BJ541" s="123">
        <f>B541/B560</f>
        <v>8.7189762150982425E-2</v>
      </c>
      <c r="BK541" s="124">
        <f t="shared" ref="BK541" si="9878">C541/C560</f>
        <v>3.0683439928114595E-2</v>
      </c>
      <c r="BL541" s="125">
        <f t="shared" ref="BL541" si="9879">D541/D560</f>
        <v>7.6366843033509699E-2</v>
      </c>
      <c r="BM541" s="126">
        <f t="shared" ref="BM541" si="9880">E541/E560</f>
        <v>6.25904486251809E-2</v>
      </c>
      <c r="BN541" s="123">
        <f t="shared" ref="BN541" si="9881">F541/F560</f>
        <v>7.6757209062821838E-2</v>
      </c>
      <c r="BO541" s="124">
        <f t="shared" ref="BO541" si="9882">G541/G560</f>
        <v>4.6657731613335564E-2</v>
      </c>
      <c r="BP541" s="125">
        <f t="shared" ref="BP541" si="9883">H541/H560</f>
        <v>7.3958634355777569E-2</v>
      </c>
      <c r="BQ541" s="126">
        <f t="shared" ref="BQ541" si="9884">I541/I560</f>
        <v>4.3042407450165472E-2</v>
      </c>
      <c r="BR541" s="123">
        <f t="shared" ref="BR541" si="9885">J541/J560</f>
        <v>3.0220713073005095E-2</v>
      </c>
      <c r="BS541" s="124">
        <f t="shared" ref="BS541" si="9886">K541/K560</f>
        <v>0.11181808699280275</v>
      </c>
      <c r="BT541" s="125">
        <f t="shared" ref="BT541" si="9887">L541/L560</f>
        <v>2.7173312714017454E-2</v>
      </c>
      <c r="BU541" s="123">
        <f t="shared" ref="BU541" si="9888">M541/M560</f>
        <v>0.11775306982711223</v>
      </c>
      <c r="BV541" s="127">
        <f t="shared" ref="BV541" si="9889">N541/N560</f>
        <v>4.6248021108179417E-2</v>
      </c>
      <c r="BW541" s="128">
        <f t="shared" ref="BW541" si="9890">O541/O560</f>
        <v>8.0475798102723373E-2</v>
      </c>
      <c r="BX541" s="123">
        <f t="shared" ref="BX541" si="9891">P541/P560</f>
        <v>7.1598414795244383E-2</v>
      </c>
      <c r="BY541" s="124">
        <f t="shared" ref="BY541" si="9892">Q541/Q560</f>
        <v>7.0053723271782831E-2</v>
      </c>
      <c r="BZ541" s="125">
        <f t="shared" ref="BZ541" si="9893">R541/R560</f>
        <v>7.8629331591293761E-2</v>
      </c>
      <c r="CA541" s="126">
        <f t="shared" ref="CA541" si="9894">S541/S560</f>
        <v>5.0026242368995333E-2</v>
      </c>
      <c r="CB541" s="123">
        <f t="shared" ref="CB541" si="9895">T541/T560</f>
        <v>2.614442608611138E-2</v>
      </c>
      <c r="CC541" s="124">
        <f t="shared" ref="CC541" si="9896">U541/U560</f>
        <v>0.13904219334164145</v>
      </c>
      <c r="CD541" s="125">
        <f t="shared" ref="CD541" si="9897">V541/V560</f>
        <v>2.5608194622279128E-2</v>
      </c>
      <c r="CE541" s="126">
        <f t="shared" ref="CE541" si="9898">W541/W560</f>
        <v>7.8951055482906776E-2</v>
      </c>
      <c r="CF541" s="123">
        <f t="shared" ref="CF541" si="9899">X541/X560</f>
        <v>6.3866712946893445E-2</v>
      </c>
      <c r="CG541" s="124">
        <f t="shared" ref="CG541" si="9900">Y541/Y560</f>
        <v>0.10981846793682909</v>
      </c>
      <c r="CH541" s="125">
        <f t="shared" ref="CH541" si="9901">Z541/Z560</f>
        <v>7.4127976714059532E-2</v>
      </c>
      <c r="CI541" s="123">
        <f t="shared" ref="CI541" si="9902">AA541/AA560</f>
        <v>4.5063645083153157E-2</v>
      </c>
      <c r="CJ541" s="129">
        <f t="shared" ref="CJ541" si="9903">AB541/AB560</f>
        <v>6.3531876318100908E-2</v>
      </c>
      <c r="CK541" s="130">
        <f t="shared" ref="CK541" si="9904">AC541/AC560</f>
        <v>6.6390396848430636E-2</v>
      </c>
    </row>
    <row r="542" spans="1:89" ht="14.4" thickTop="1" thickBot="1" x14ac:dyDescent="0.3">
      <c r="A542" s="139" t="s">
        <v>22</v>
      </c>
      <c r="B542" s="187">
        <v>2958</v>
      </c>
      <c r="C542" s="188">
        <v>1140</v>
      </c>
      <c r="D542" s="189">
        <v>1374</v>
      </c>
      <c r="E542" s="190">
        <v>919</v>
      </c>
      <c r="F542" s="187">
        <v>2136</v>
      </c>
      <c r="G542" s="191">
        <v>843</v>
      </c>
      <c r="H542" s="189">
        <v>2943</v>
      </c>
      <c r="I542" s="190">
        <v>2154</v>
      </c>
      <c r="J542" s="187">
        <v>264</v>
      </c>
      <c r="K542" s="191">
        <v>873</v>
      </c>
      <c r="L542" s="189">
        <v>727</v>
      </c>
      <c r="M542" s="187">
        <v>2705</v>
      </c>
      <c r="N542" s="192">
        <v>1961</v>
      </c>
      <c r="O542" s="193">
        <v>3445</v>
      </c>
      <c r="P542" s="187">
        <v>1358</v>
      </c>
      <c r="Q542" s="191">
        <v>1597</v>
      </c>
      <c r="R542" s="189">
        <v>2274</v>
      </c>
      <c r="S542" s="190">
        <v>1648</v>
      </c>
      <c r="T542" s="187">
        <v>257</v>
      </c>
      <c r="U542" s="191">
        <v>844</v>
      </c>
      <c r="V542" s="189">
        <v>848</v>
      </c>
      <c r="W542" s="190">
        <v>2575</v>
      </c>
      <c r="X542" s="187">
        <v>1551</v>
      </c>
      <c r="Y542" s="191">
        <v>1271</v>
      </c>
      <c r="Z542" s="189">
        <v>3805</v>
      </c>
      <c r="AA542" s="187">
        <v>2780</v>
      </c>
      <c r="AB542" s="162">
        <f t="shared" si="9737"/>
        <v>22456</v>
      </c>
      <c r="AC542" s="165">
        <f t="shared" si="9768"/>
        <v>22794</v>
      </c>
      <c r="AE542" s="290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39" t="s">
        <v>22</v>
      </c>
      <c r="BJ542" s="123">
        <f>B542/B560</f>
        <v>6.3728024819027923E-2</v>
      </c>
      <c r="BK542" s="124">
        <f t="shared" ref="BK542" si="9905">C542/C560</f>
        <v>3.0128442306675829E-2</v>
      </c>
      <c r="BL542" s="125">
        <f t="shared" ref="BL542" si="9906">D542/D560</f>
        <v>6.0582010582010584E-2</v>
      </c>
      <c r="BM542" s="126">
        <f t="shared" ref="BM542" si="9907">E542/E560</f>
        <v>4.7498449452139754E-2</v>
      </c>
      <c r="BN542" s="123">
        <f t="shared" ref="BN542" si="9908">F542/F560</f>
        <v>6.874356333676622E-2</v>
      </c>
      <c r="BO542" s="124">
        <f t="shared" ref="BO542" si="9909">G542/G560</f>
        <v>3.5307421678673144E-2</v>
      </c>
      <c r="BP542" s="125">
        <f t="shared" ref="BP542" si="9910">H542/H560</f>
        <v>6.0748049374561366E-2</v>
      </c>
      <c r="BQ542" s="126">
        <f t="shared" ref="BQ542" si="9911">I542/I560</f>
        <v>4.144539367351651E-2</v>
      </c>
      <c r="BR542" s="123">
        <f t="shared" ref="BR542" si="9912">J542/J560</f>
        <v>2.9881154499151102E-2</v>
      </c>
      <c r="BS542" s="124">
        <f t="shared" ref="BS542" si="9913">K542/K560</f>
        <v>9.1060811515594031E-2</v>
      </c>
      <c r="BT542" s="125">
        <f t="shared" ref="BT542" si="9914">L542/L560</f>
        <v>2.6768290437792261E-2</v>
      </c>
      <c r="BU542" s="123">
        <f t="shared" ref="BU542" si="9915">M542/M560</f>
        <v>8.2625694911112463E-2</v>
      </c>
      <c r="BV542" s="127">
        <f t="shared" ref="BV542" si="9916">N542/N560</f>
        <v>4.1393139841688652E-2</v>
      </c>
      <c r="BW542" s="128">
        <f t="shared" ref="BW542" si="9917">O542/O560</f>
        <v>7.2785278147514315E-2</v>
      </c>
      <c r="BX542" s="123">
        <f t="shared" ref="BX542" si="9918">P542/P560</f>
        <v>5.1254953764861291E-2</v>
      </c>
      <c r="BY542" s="124">
        <f t="shared" ref="BY542" si="9919">Q542/Q560</f>
        <v>5.6818586117337318E-2</v>
      </c>
      <c r="BZ542" s="125">
        <f t="shared" ref="BZ542" si="9920">R542/R560</f>
        <v>6.7523829319713749E-2</v>
      </c>
      <c r="CA542" s="126">
        <f t="shared" ref="CA542" si="9921">S542/S560</f>
        <v>4.5523604320322646E-2</v>
      </c>
      <c r="CB542" s="123">
        <f t="shared" ref="CB542" si="9922">T542/T560</f>
        <v>2.4978131985615708E-2</v>
      </c>
      <c r="CC542" s="124">
        <f t="shared" ref="CC542" si="9923">U542/U560</f>
        <v>7.5129072458607796E-2</v>
      </c>
      <c r="CD542" s="125">
        <f t="shared" ref="CD542" si="9924">V542/V560</f>
        <v>2.6482620780113052E-2</v>
      </c>
      <c r="CE542" s="126">
        <f t="shared" ref="CE542" si="9925">W542/W560</f>
        <v>6.012983373809079E-2</v>
      </c>
      <c r="CF542" s="123">
        <f t="shared" ref="CF542" si="9926">X542/X560</f>
        <v>5.3835473793821587E-2</v>
      </c>
      <c r="CG542" s="124">
        <f t="shared" ref="CG542" si="9927">Y542/Y560</f>
        <v>7.1432585848367341E-2</v>
      </c>
      <c r="CH542" s="125">
        <f t="shared" ref="CH542" si="9928">Z542/Z560</f>
        <v>6.0853711196763E-2</v>
      </c>
      <c r="CI542" s="123">
        <f t="shared" ref="CI542" si="9929">AA542/AA560</f>
        <v>4.5193698892916946E-2</v>
      </c>
      <c r="CJ542" s="129">
        <f t="shared" ref="CJ542" si="9930">AB542/AB560</f>
        <v>5.2738127110722822E-2</v>
      </c>
      <c r="CK542" s="130">
        <f t="shared" ref="CK542" si="9931">AC542/AC560</f>
        <v>5.4224692051136877E-2</v>
      </c>
    </row>
    <row r="543" spans="1:89" ht="15" thickTop="1" thickBot="1" x14ac:dyDescent="0.35">
      <c r="A543" s="131" t="s">
        <v>23</v>
      </c>
      <c r="B543" s="180">
        <v>2472</v>
      </c>
      <c r="C543" s="181">
        <v>1527</v>
      </c>
      <c r="D543" s="182">
        <v>1357</v>
      </c>
      <c r="E543" s="183">
        <v>797</v>
      </c>
      <c r="F543" s="180">
        <v>1932</v>
      </c>
      <c r="G543" s="184">
        <v>775</v>
      </c>
      <c r="H543" s="182">
        <v>2640</v>
      </c>
      <c r="I543" s="183">
        <v>2232</v>
      </c>
      <c r="J543" s="180">
        <v>321</v>
      </c>
      <c r="K543" s="184">
        <v>844</v>
      </c>
      <c r="L543" s="182">
        <v>721</v>
      </c>
      <c r="M543" s="180">
        <v>2121</v>
      </c>
      <c r="N543" s="185">
        <v>1867</v>
      </c>
      <c r="O543" s="186">
        <v>2962</v>
      </c>
      <c r="P543" s="180">
        <v>1224</v>
      </c>
      <c r="Q543" s="184">
        <v>1255</v>
      </c>
      <c r="R543" s="182">
        <v>1938</v>
      </c>
      <c r="S543" s="183">
        <v>1392</v>
      </c>
      <c r="T543" s="180">
        <v>262</v>
      </c>
      <c r="U543" s="184">
        <v>565</v>
      </c>
      <c r="V543" s="182">
        <v>838</v>
      </c>
      <c r="W543" s="183">
        <v>3077</v>
      </c>
      <c r="X543" s="180">
        <v>1529</v>
      </c>
      <c r="Y543" s="184">
        <v>981</v>
      </c>
      <c r="Z543" s="182">
        <v>3692</v>
      </c>
      <c r="AA543" s="180">
        <v>3147</v>
      </c>
      <c r="AB543" s="162">
        <f t="shared" si="9737"/>
        <v>20793</v>
      </c>
      <c r="AC543" s="165">
        <f t="shared" si="9768"/>
        <v>21675</v>
      </c>
      <c r="AE543" s="291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68" t="s">
        <v>14</v>
      </c>
      <c r="BG543" s="169" t="s">
        <v>15</v>
      </c>
      <c r="BI543" s="131" t="s">
        <v>23</v>
      </c>
      <c r="BJ543" s="123">
        <f>B543/B560</f>
        <v>5.3257497414684593E-2</v>
      </c>
      <c r="BK543" s="124">
        <f t="shared" ref="BK543" si="9932">C543/C560</f>
        <v>4.035625561604736E-2</v>
      </c>
      <c r="BL543" s="125">
        <f t="shared" ref="BL543" si="9933">D543/D560</f>
        <v>5.9832451499118165E-2</v>
      </c>
      <c r="BM543" s="126">
        <f t="shared" ref="BM543" si="9934">E543/E560</f>
        <v>4.1192888153814347E-2</v>
      </c>
      <c r="BN543" s="123">
        <f t="shared" ref="BN543" si="9935">F543/F560</f>
        <v>6.2178166838311018E-2</v>
      </c>
      <c r="BO543" s="124">
        <f t="shared" ref="BO543" si="9936">G543/G560</f>
        <v>3.2459373429385159E-2</v>
      </c>
      <c r="BP543" s="125">
        <f t="shared" ref="BP543" si="9937">H543/H560</f>
        <v>5.4493663047516822E-2</v>
      </c>
      <c r="BQ543" s="126">
        <f t="shared" ref="BQ543" si="9938">I543/I560</f>
        <v>4.2946201800969752E-2</v>
      </c>
      <c r="BR543" s="123">
        <f t="shared" ref="BR543" si="9939">J543/J560</f>
        <v>3.6332767402376911E-2</v>
      </c>
      <c r="BS543" s="124">
        <f t="shared" ref="BS543" si="9940">K543/K560</f>
        <v>8.8035881923437989E-2</v>
      </c>
      <c r="BT543" s="125">
        <f t="shared" ref="BT543" si="9941">L543/L560</f>
        <v>2.6547369196214882E-2</v>
      </c>
      <c r="BU543" s="123">
        <f t="shared" ref="BU543" si="9942">M543/M560</f>
        <v>6.4787097562465631E-2</v>
      </c>
      <c r="BV543" s="127">
        <f t="shared" ref="BV543" si="9943">N543/N560</f>
        <v>3.9408970976253295E-2</v>
      </c>
      <c r="BW543" s="128">
        <f t="shared" ref="BW543" si="9944">O543/O560</f>
        <v>6.2580549745409983E-2</v>
      </c>
      <c r="BX543" s="123">
        <f t="shared" ref="BX543" si="9945">P543/P560</f>
        <v>4.6197395735044347E-2</v>
      </c>
      <c r="BY543" s="124">
        <f t="shared" ref="BY543" si="9946">Q543/Q560</f>
        <v>4.4650798733411608E-2</v>
      </c>
      <c r="BZ543" s="125">
        <f t="shared" ref="BZ543" si="9947">R543/R560</f>
        <v>5.7546693589096413E-2</v>
      </c>
      <c r="CA543" s="126">
        <f t="shared" ref="CA543" si="9948">S543/S560</f>
        <v>3.8451976464738545E-2</v>
      </c>
      <c r="CB543" s="123">
        <f t="shared" ref="CB543" si="9949">T543/T560</f>
        <v>2.5464087860822236E-2</v>
      </c>
      <c r="CC543" s="124">
        <f t="shared" ref="CC543" si="9950">U543/U560</f>
        <v>5.0293751112693609E-2</v>
      </c>
      <c r="CD543" s="125">
        <f t="shared" ref="CD543" si="9951">V543/V560</f>
        <v>2.6170325723743792E-2</v>
      </c>
      <c r="CE543" s="126">
        <f t="shared" ref="CE543" si="9952">W543/W560</f>
        <v>7.1852232393050622E-2</v>
      </c>
      <c r="CF543" s="123">
        <f t="shared" ref="CF543" si="9953">X543/X560</f>
        <v>5.3071850052065252E-2</v>
      </c>
      <c r="CG543" s="124">
        <f t="shared" ref="CG543" si="9954">Y543/Y560</f>
        <v>5.5134041476985328E-2</v>
      </c>
      <c r="CH543" s="125">
        <f t="shared" ref="CH543" si="9955">Z543/Z560</f>
        <v>5.9046491915492508E-2</v>
      </c>
      <c r="CI543" s="123">
        <f t="shared" ref="CI543" si="9956">AA543/AA560</f>
        <v>5.11599174158308E-2</v>
      </c>
      <c r="CJ543" s="129">
        <f t="shared" ref="CJ543" si="9957">AB543/AB560</f>
        <v>4.8832555976721571E-2</v>
      </c>
      <c r="CK543" s="130">
        <f t="shared" ref="CK543" si="9958">AC543/AC560</f>
        <v>5.156270071985574E-2</v>
      </c>
    </row>
    <row r="544" spans="1:89" ht="13.8" thickTop="1" x14ac:dyDescent="0.25">
      <c r="A544" s="139" t="s">
        <v>24</v>
      </c>
      <c r="B544" s="194">
        <v>2273</v>
      </c>
      <c r="C544" s="188">
        <v>1608</v>
      </c>
      <c r="D544" s="189">
        <v>1084</v>
      </c>
      <c r="E544" s="190">
        <v>733</v>
      </c>
      <c r="F544" s="187">
        <v>1664</v>
      </c>
      <c r="G544" s="191">
        <v>807</v>
      </c>
      <c r="H544" s="189">
        <v>2607</v>
      </c>
      <c r="I544" s="190">
        <v>2228</v>
      </c>
      <c r="J544" s="187">
        <v>332</v>
      </c>
      <c r="K544" s="191">
        <v>735</v>
      </c>
      <c r="L544" s="189">
        <v>706</v>
      </c>
      <c r="M544" s="187">
        <v>1900</v>
      </c>
      <c r="N544" s="192">
        <v>1587</v>
      </c>
      <c r="O544" s="195">
        <v>2479</v>
      </c>
      <c r="P544" s="187">
        <v>1252</v>
      </c>
      <c r="Q544" s="191">
        <v>1060</v>
      </c>
      <c r="R544" s="189">
        <v>1803</v>
      </c>
      <c r="S544" s="190">
        <v>1458</v>
      </c>
      <c r="T544" s="187">
        <v>304</v>
      </c>
      <c r="U544" s="191">
        <v>471</v>
      </c>
      <c r="V544" s="189">
        <v>850</v>
      </c>
      <c r="W544" s="196">
        <v>2583</v>
      </c>
      <c r="X544" s="187">
        <v>1365</v>
      </c>
      <c r="Y544" s="191">
        <v>864</v>
      </c>
      <c r="Z544" s="189">
        <v>3327</v>
      </c>
      <c r="AA544" s="187">
        <v>3046</v>
      </c>
      <c r="AB544" s="162">
        <f t="shared" si="9737"/>
        <v>19154</v>
      </c>
      <c r="AC544" s="165">
        <f t="shared" si="9768"/>
        <v>19972</v>
      </c>
      <c r="AE544" s="254" t="str">
        <f>$AE$17</f>
        <v>17:00 - 17:59</v>
      </c>
      <c r="AF544" s="120">
        <f t="shared" ref="AF544:AO545" si="9959">SUMIF($A$9:$A$32,$AE544,B$536:B$559)</f>
        <v>2348</v>
      </c>
      <c r="AG544" s="177">
        <f t="shared" si="9959"/>
        <v>4598</v>
      </c>
      <c r="AH544" s="121">
        <f t="shared" si="9959"/>
        <v>1869</v>
      </c>
      <c r="AI544" s="172">
        <f t="shared" si="9959"/>
        <v>1642</v>
      </c>
      <c r="AJ544" s="120">
        <f t="shared" si="9959"/>
        <v>1664</v>
      </c>
      <c r="AK544" s="122">
        <f t="shared" si="9959"/>
        <v>2535</v>
      </c>
      <c r="AL544" s="121">
        <f t="shared" si="9959"/>
        <v>2876</v>
      </c>
      <c r="AM544" s="172">
        <f t="shared" si="9959"/>
        <v>4969</v>
      </c>
      <c r="AN544" s="120">
        <f t="shared" si="9959"/>
        <v>1230</v>
      </c>
      <c r="AO544" s="122">
        <f t="shared" si="9959"/>
        <v>390</v>
      </c>
      <c r="AP544" s="121">
        <f t="shared" ref="AP544:AY545" si="9960">SUMIF($A$9:$A$32,$AE544,L$536:L$559)</f>
        <v>3504</v>
      </c>
      <c r="AQ544" s="120">
        <f t="shared" si="9960"/>
        <v>1253</v>
      </c>
      <c r="AR544" s="171">
        <f t="shared" si="9960"/>
        <v>4620</v>
      </c>
      <c r="AS544" s="173">
        <f t="shared" si="9960"/>
        <v>2592</v>
      </c>
      <c r="AT544" s="120">
        <f t="shared" si="9960"/>
        <v>2324</v>
      </c>
      <c r="AU544" s="122">
        <f t="shared" si="9960"/>
        <v>1937</v>
      </c>
      <c r="AV544" s="121">
        <f t="shared" si="9960"/>
        <v>2147</v>
      </c>
      <c r="AW544" s="172">
        <f t="shared" si="9960"/>
        <v>3087</v>
      </c>
      <c r="AX544" s="120">
        <f t="shared" si="9960"/>
        <v>1547</v>
      </c>
      <c r="AY544" s="122">
        <f t="shared" si="9960"/>
        <v>361</v>
      </c>
      <c r="AZ544" s="121">
        <f t="shared" ref="AZ544:BE545" si="9961">SUMIF($A$9:$A$32,$AE544,V$536:V$559)</f>
        <v>3560</v>
      </c>
      <c r="BA544" s="172">
        <f t="shared" si="9961"/>
        <v>2475</v>
      </c>
      <c r="BB544" s="120">
        <f t="shared" si="9961"/>
        <v>2756</v>
      </c>
      <c r="BC544" s="122">
        <f t="shared" si="9961"/>
        <v>838</v>
      </c>
      <c r="BD544" s="21">
        <f t="shared" si="9961"/>
        <v>4305</v>
      </c>
      <c r="BE544" s="176">
        <f t="shared" si="9961"/>
        <v>5364</v>
      </c>
      <c r="BF544" s="162">
        <f>AF544+AH544+AJ544+AL544+AN544+AP544+AR544+AT544+AV544+AX544+AZ544+BB544+BD544</f>
        <v>34750</v>
      </c>
      <c r="BG544" s="163">
        <f>AG544+AI544+AK544+AM544+AO544+AQ544+AS544+AU544+AW544+AY544+BA544+BC544+BE544</f>
        <v>32041</v>
      </c>
      <c r="BI544" s="139" t="s">
        <v>24</v>
      </c>
      <c r="BJ544" s="123">
        <f>B544/B560</f>
        <v>4.89701826956222E-2</v>
      </c>
      <c r="BK544" s="124">
        <f t="shared" ref="BK544" si="9962">C544/C560</f>
        <v>4.249696072731117E-2</v>
      </c>
      <c r="BL544" s="125">
        <f t="shared" ref="BL544" si="9963">D544/D560</f>
        <v>4.7795414462081132E-2</v>
      </c>
      <c r="BM544" s="126">
        <f t="shared" ref="BM544" si="9964">E544/E560</f>
        <v>3.788505271862725E-2</v>
      </c>
      <c r="BN544" s="123">
        <f t="shared" ref="BN544" si="9965">F544/F560</f>
        <v>5.3553038105046344E-2</v>
      </c>
      <c r="BO544" s="124">
        <f t="shared" ref="BO544" si="9966">G544/G560</f>
        <v>3.3799631429050091E-2</v>
      </c>
      <c r="BP544" s="125">
        <f t="shared" ref="BP544" si="9967">H544/H560</f>
        <v>5.3812492259422862E-2</v>
      </c>
      <c r="BQ544" s="126">
        <f t="shared" ref="BQ544" si="9968">I544/I560</f>
        <v>4.2869237281613175E-2</v>
      </c>
      <c r="BR544" s="123">
        <f t="shared" ref="BR544" si="9969">J544/J560</f>
        <v>3.7577815506508204E-2</v>
      </c>
      <c r="BS544" s="124">
        <f t="shared" ref="BS544" si="9970">K544/K560</f>
        <v>7.6666318973610093E-2</v>
      </c>
      <c r="BT544" s="125">
        <f t="shared" ref="BT544" si="9971">L544/L560</f>
        <v>2.5995066092271438E-2</v>
      </c>
      <c r="BU544" s="123">
        <f t="shared" ref="BU544" si="9972">M544/M560</f>
        <v>5.8036532469912638E-2</v>
      </c>
      <c r="BV544" s="127">
        <f t="shared" ref="BV544" si="9973">N544/N560</f>
        <v>3.3498680738786278E-2</v>
      </c>
      <c r="BW544" s="128">
        <f t="shared" ref="BW544" si="9974">O544/O560</f>
        <v>5.2375821343305658E-2</v>
      </c>
      <c r="BX544" s="123">
        <f t="shared" ref="BX544" si="9975">P544/P560</f>
        <v>4.7254198905453862E-2</v>
      </c>
      <c r="BY544" s="124">
        <f t="shared" ref="BY544" si="9976">Q544/Q560</f>
        <v>3.7713025225032913E-2</v>
      </c>
      <c r="BZ544" s="125">
        <f t="shared" ref="BZ544" si="9977">R544/R560</f>
        <v>5.353802298304481E-2</v>
      </c>
      <c r="CA544" s="126">
        <f t="shared" ref="CA544" si="9978">S544/S560</f>
        <v>4.0275130521256322E-2</v>
      </c>
      <c r="CB544" s="123">
        <f t="shared" ref="CB544" si="9979">T544/T560</f>
        <v>2.9546117212557101E-2</v>
      </c>
      <c r="CC544" s="124">
        <f t="shared" ref="CC544" si="9980">U544/U560</f>
        <v>4.1926295175360513E-2</v>
      </c>
      <c r="CD544" s="125">
        <f t="shared" ref="CD544" si="9981">V544/V560</f>
        <v>2.6545079791386903E-2</v>
      </c>
      <c r="CE544" s="126">
        <f t="shared" ref="CE544" si="9982">W544/W560</f>
        <v>6.0316644872034371E-2</v>
      </c>
      <c r="CF544" s="123">
        <f t="shared" ref="CF544" si="9983">X544/X560</f>
        <v>4.7379382158972576E-2</v>
      </c>
      <c r="CG544" s="124">
        <f t="shared" ref="CG544" si="9984">Y544/Y560</f>
        <v>4.8558421851289835E-2</v>
      </c>
      <c r="CH544" s="125">
        <f t="shared" ref="CH544" si="9985">Z544/Z560</f>
        <v>5.3209013706078973E-2</v>
      </c>
      <c r="CI544" s="123">
        <f t="shared" ref="CI544" si="9986">AA544/AA560</f>
        <v>4.9517988067562954E-2</v>
      </c>
      <c r="CJ544" s="129">
        <f t="shared" ref="CJ544" si="9987">AB544/AB560</f>
        <v>4.4983349068346321E-2</v>
      </c>
      <c r="CK544" s="130">
        <f t="shared" ref="CK544" si="9988">AC544/AC560</f>
        <v>4.7511430624081148E-2</v>
      </c>
    </row>
    <row r="545" spans="1:89" x14ac:dyDescent="0.25">
      <c r="A545" s="131" t="s">
        <v>25</v>
      </c>
      <c r="B545" s="197">
        <v>2088</v>
      </c>
      <c r="C545" s="181">
        <v>1538</v>
      </c>
      <c r="D545" s="182">
        <v>1201</v>
      </c>
      <c r="E545" s="183">
        <v>734</v>
      </c>
      <c r="F545" s="180">
        <v>1595</v>
      </c>
      <c r="G545" s="184">
        <v>740</v>
      </c>
      <c r="H545" s="182">
        <v>2477</v>
      </c>
      <c r="I545" s="183">
        <v>2218</v>
      </c>
      <c r="J545" s="180">
        <v>359</v>
      </c>
      <c r="K545" s="181">
        <v>487</v>
      </c>
      <c r="L545" s="182">
        <v>924</v>
      </c>
      <c r="M545" s="180">
        <v>1758</v>
      </c>
      <c r="N545" s="185">
        <v>1906</v>
      </c>
      <c r="O545" s="198">
        <v>2415</v>
      </c>
      <c r="P545" s="180">
        <v>1308</v>
      </c>
      <c r="Q545" s="181">
        <v>1178</v>
      </c>
      <c r="R545" s="182">
        <v>1944</v>
      </c>
      <c r="S545" s="183">
        <v>1605</v>
      </c>
      <c r="T545" s="189">
        <v>302</v>
      </c>
      <c r="U545" s="180">
        <v>386</v>
      </c>
      <c r="V545" s="182">
        <v>1136</v>
      </c>
      <c r="W545" s="199">
        <v>2598</v>
      </c>
      <c r="X545" s="180">
        <v>1460</v>
      </c>
      <c r="Y545" s="184">
        <v>697</v>
      </c>
      <c r="Z545" s="182">
        <v>2908</v>
      </c>
      <c r="AA545" s="180">
        <v>3229</v>
      </c>
      <c r="AB545" s="162">
        <f t="shared" si="9737"/>
        <v>19608</v>
      </c>
      <c r="AC545" s="165">
        <f t="shared" si="9768"/>
        <v>19583</v>
      </c>
      <c r="AE545" s="256" t="str">
        <f>$AE$18</f>
        <v>18:00 - 18:59</v>
      </c>
      <c r="AF545" s="120">
        <f t="shared" si="9959"/>
        <v>2345</v>
      </c>
      <c r="AG545" s="181">
        <f t="shared" si="9959"/>
        <v>4797</v>
      </c>
      <c r="AH545" s="182">
        <f t="shared" si="9959"/>
        <v>1572</v>
      </c>
      <c r="AI545" s="183">
        <f t="shared" si="9959"/>
        <v>1736</v>
      </c>
      <c r="AJ545" s="180">
        <f t="shared" si="9959"/>
        <v>1348</v>
      </c>
      <c r="AK545" s="184">
        <f t="shared" si="9959"/>
        <v>2746</v>
      </c>
      <c r="AL545" s="182">
        <f t="shared" si="9959"/>
        <v>2992</v>
      </c>
      <c r="AM545" s="183">
        <f t="shared" si="9959"/>
        <v>6075</v>
      </c>
      <c r="AN545" s="180">
        <f t="shared" si="9959"/>
        <v>1030</v>
      </c>
      <c r="AO545" s="184">
        <f t="shared" si="9959"/>
        <v>371</v>
      </c>
      <c r="AP545" s="182">
        <f t="shared" si="9960"/>
        <v>3932</v>
      </c>
      <c r="AQ545" s="180">
        <f t="shared" si="9960"/>
        <v>1207</v>
      </c>
      <c r="AR545" s="185">
        <f t="shared" si="9960"/>
        <v>4690</v>
      </c>
      <c r="AS545" s="186">
        <f t="shared" si="9960"/>
        <v>2790</v>
      </c>
      <c r="AT545" s="180">
        <f t="shared" si="9960"/>
        <v>2456</v>
      </c>
      <c r="AU545" s="184">
        <f t="shared" si="9960"/>
        <v>2485</v>
      </c>
      <c r="AV545" s="182">
        <f t="shared" si="9960"/>
        <v>2398</v>
      </c>
      <c r="AW545" s="183">
        <f t="shared" si="9960"/>
        <v>3778</v>
      </c>
      <c r="AX545" s="180">
        <f t="shared" si="9960"/>
        <v>1665</v>
      </c>
      <c r="AY545" s="184">
        <f t="shared" si="9960"/>
        <v>391</v>
      </c>
      <c r="AZ545" s="182">
        <f t="shared" si="9961"/>
        <v>4283</v>
      </c>
      <c r="BA545" s="183">
        <f t="shared" si="9961"/>
        <v>2749</v>
      </c>
      <c r="BB545" s="180">
        <f t="shared" si="9961"/>
        <v>2745</v>
      </c>
      <c r="BC545" s="184">
        <f t="shared" si="9961"/>
        <v>1005</v>
      </c>
      <c r="BD545" s="182">
        <f t="shared" si="9961"/>
        <v>3906</v>
      </c>
      <c r="BE545" s="180">
        <f t="shared" si="9961"/>
        <v>6217</v>
      </c>
      <c r="BF545" s="164">
        <f>SUM(AF545,AH545,AJ545,AL545,AN545,AP545,AR545,AT545,AV545,AX545,AZ545,BB545,BD545)</f>
        <v>35362</v>
      </c>
      <c r="BG545" s="165">
        <f>SUM(AG545,AI545,AK545,AM545,AO545,AQ545,AS545,AU545,AW545,AY545,BA545,BC545,BE545)</f>
        <v>36347</v>
      </c>
      <c r="BI545" s="131" t="s">
        <v>25</v>
      </c>
      <c r="BJ545" s="123">
        <f>B545/B560</f>
        <v>4.4984488107549118E-2</v>
      </c>
      <c r="BK545" s="124">
        <f t="shared" ref="BK545" si="9989">C545/C560</f>
        <v>4.0646968655848617E-2</v>
      </c>
      <c r="BL545" s="125">
        <f t="shared" ref="BL545" si="9990">D545/D560</f>
        <v>5.2954144620811286E-2</v>
      </c>
      <c r="BM545" s="126">
        <f t="shared" ref="BM545" si="9991">E545/E560</f>
        <v>3.7936737647302043E-2</v>
      </c>
      <c r="BN545" s="123">
        <f t="shared" ref="BN545" si="9992">F545/F560</f>
        <v>5.1332389289392377E-2</v>
      </c>
      <c r="BO545" s="124">
        <f t="shared" ref="BO545" si="9993">G545/G560</f>
        <v>3.0993466242251633E-2</v>
      </c>
      <c r="BP545" s="125">
        <f t="shared" ref="BP545" si="9994">H545/H560</f>
        <v>5.1129092185113321E-2</v>
      </c>
      <c r="BQ545" s="126">
        <f t="shared" ref="BQ545" si="9995">I545/I560</f>
        <v>4.2676825983221735E-2</v>
      </c>
      <c r="BR545" s="123">
        <f t="shared" ref="BR545" si="9996">J545/J560</f>
        <v>4.0633842671194118E-2</v>
      </c>
      <c r="BS545" s="124">
        <f t="shared" ref="BS545" si="9997">K545/K560</f>
        <v>5.0797955564827371E-2</v>
      </c>
      <c r="BT545" s="125">
        <f t="shared" ref="BT545" si="9998">L545/L560</f>
        <v>3.4021871202916158E-2</v>
      </c>
      <c r="BU545" s="123">
        <f t="shared" ref="BU545" si="9999">M545/M560</f>
        <v>5.36990653063718E-2</v>
      </c>
      <c r="BV545" s="127">
        <f t="shared" ref="BV545" si="10000">N545/N560</f>
        <v>4.0232189973614774E-2</v>
      </c>
      <c r="BW545" s="128">
        <f t="shared" ref="BW545" si="10001">O545/O560</f>
        <v>5.1023642010521647E-2</v>
      </c>
      <c r="BX545" s="123">
        <f t="shared" ref="BX545" si="10002">P545/P560</f>
        <v>4.9367805246272885E-2</v>
      </c>
      <c r="BY545" s="124">
        <f t="shared" ref="BY545" si="10003">Q545/Q560</f>
        <v>4.1911267655744121E-2</v>
      </c>
      <c r="BZ545" s="125">
        <f t="shared" ref="BZ545" si="10004">R545/R560</f>
        <v>5.7724856727143156E-2</v>
      </c>
      <c r="CA545" s="126">
        <f t="shared" ref="CA545" si="10005">S545/S560</f>
        <v>4.4335791828955001E-2</v>
      </c>
      <c r="CB545" s="123">
        <f t="shared" ref="CB545" si="10006">T545/T560</f>
        <v>2.9351734862474489E-2</v>
      </c>
      <c r="CC545" s="124">
        <f t="shared" ref="CC545" si="10007">U545/U560</f>
        <v>3.4359978636282713E-2</v>
      </c>
      <c r="CD545" s="125">
        <f t="shared" ref="CD545" si="10008">V545/V560</f>
        <v>3.5476718403547672E-2</v>
      </c>
      <c r="CE545" s="126">
        <f t="shared" ref="CE545" si="10009">W545/W560</f>
        <v>6.066691574817859E-2</v>
      </c>
      <c r="CF545" s="123">
        <f t="shared" ref="CF545" si="10010">X545/X560</f>
        <v>5.067684831655675E-2</v>
      </c>
      <c r="CG545" s="124">
        <f t="shared" ref="CG545" si="10011">Y545/Y560</f>
        <v>3.9172708368459506E-2</v>
      </c>
      <c r="CH545" s="125">
        <f t="shared" ref="CH545" si="10012">Z545/Z560</f>
        <v>4.6507908583491929E-2</v>
      </c>
      <c r="CI545" s="123">
        <f t="shared" ref="CI545" si="10013">AA545/AA560</f>
        <v>5.2492968965909645E-2</v>
      </c>
      <c r="CJ545" s="129">
        <f t="shared" ref="CJ545" si="10014">AB545/AB560</f>
        <v>4.6049572336438062E-2</v>
      </c>
      <c r="CK545" s="130">
        <f t="shared" ref="CK545" si="10015">AC545/AC560</f>
        <v>4.6586037748416839E-2</v>
      </c>
    </row>
    <row r="546" spans="1:89" ht="13.8" thickBot="1" x14ac:dyDescent="0.3">
      <c r="A546" s="139" t="s">
        <v>26</v>
      </c>
      <c r="B546" s="194">
        <v>2140</v>
      </c>
      <c r="C546" s="188">
        <v>1477</v>
      </c>
      <c r="D546" s="189">
        <v>1066</v>
      </c>
      <c r="E546" s="190">
        <v>732</v>
      </c>
      <c r="F546" s="187">
        <v>1259</v>
      </c>
      <c r="G546" s="191">
        <v>865</v>
      </c>
      <c r="H546" s="189">
        <v>2191</v>
      </c>
      <c r="I546" s="190">
        <v>2228</v>
      </c>
      <c r="J546" s="187">
        <v>430</v>
      </c>
      <c r="K546" s="188">
        <v>411</v>
      </c>
      <c r="L546" s="189">
        <v>964</v>
      </c>
      <c r="M546" s="187">
        <v>1588</v>
      </c>
      <c r="N546" s="192">
        <v>2190</v>
      </c>
      <c r="O546" s="195">
        <v>2044</v>
      </c>
      <c r="P546" s="187">
        <v>1233</v>
      </c>
      <c r="Q546" s="188">
        <v>1128</v>
      </c>
      <c r="R546" s="189">
        <v>1671</v>
      </c>
      <c r="S546" s="190">
        <v>1455</v>
      </c>
      <c r="T546" s="187">
        <v>342</v>
      </c>
      <c r="U546" s="191">
        <v>456</v>
      </c>
      <c r="V546" s="189">
        <v>1085</v>
      </c>
      <c r="W546" s="196">
        <v>2286</v>
      </c>
      <c r="X546" s="187">
        <v>1135</v>
      </c>
      <c r="Y546" s="191">
        <v>677</v>
      </c>
      <c r="Z546" s="189">
        <v>3255</v>
      </c>
      <c r="AA546" s="187">
        <v>3029</v>
      </c>
      <c r="AB546" s="162">
        <f t="shared" si="9737"/>
        <v>18961</v>
      </c>
      <c r="AC546" s="165">
        <f t="shared" si="9768"/>
        <v>18376</v>
      </c>
      <c r="AE546" s="254"/>
      <c r="AF546" s="120"/>
      <c r="AG546" s="188"/>
      <c r="AH546" s="189"/>
      <c r="AI546" s="190"/>
      <c r="AJ546" s="187"/>
      <c r="AK546" s="191"/>
      <c r="AL546" s="189"/>
      <c r="AM546" s="190"/>
      <c r="AN546" s="187"/>
      <c r="AO546" s="191"/>
      <c r="AP546" s="189"/>
      <c r="AQ546" s="187"/>
      <c r="AR546" s="192"/>
      <c r="AS546" s="193"/>
      <c r="AT546" s="187"/>
      <c r="AU546" s="191"/>
      <c r="AV546" s="189"/>
      <c r="AW546" s="190"/>
      <c r="AX546" s="187"/>
      <c r="AY546" s="191"/>
      <c r="AZ546" s="189"/>
      <c r="BA546" s="190"/>
      <c r="BB546" s="187"/>
      <c r="BC546" s="191"/>
      <c r="BD546" s="189"/>
      <c r="BE546" s="187"/>
      <c r="BF546" s="164"/>
      <c r="BG546" s="165"/>
      <c r="BI546" s="139" t="s">
        <v>26</v>
      </c>
      <c r="BJ546" s="123">
        <f>B546/B560</f>
        <v>4.6104791451223717E-2</v>
      </c>
      <c r="BK546" s="124">
        <f t="shared" ref="BK546" si="10016">C546/C560</f>
        <v>3.9034832707859825E-2</v>
      </c>
      <c r="BL546" s="125">
        <f t="shared" ref="BL546" si="10017">D546/D560</f>
        <v>4.7001763668430334E-2</v>
      </c>
      <c r="BM546" s="126">
        <f t="shared" ref="BM546" si="10018">E546/E560</f>
        <v>3.783336778995245E-2</v>
      </c>
      <c r="BN546" s="123">
        <f t="shared" ref="BN546" si="10019">F546/F560</f>
        <v>4.0518795056642638E-2</v>
      </c>
      <c r="BO546" s="124">
        <f t="shared" ref="BO546" si="10020">G546/G560</f>
        <v>3.6228849053442785E-2</v>
      </c>
      <c r="BP546" s="125">
        <f t="shared" ref="BP546" si="10021">H546/H560</f>
        <v>4.5225612021632333E-2</v>
      </c>
      <c r="BQ546" s="126">
        <f t="shared" ref="BQ546" si="10022">I546/I560</f>
        <v>4.2869237281613175E-2</v>
      </c>
      <c r="BR546" s="123">
        <f t="shared" ref="BR546" si="10023">J546/J560</f>
        <v>4.8670062252405208E-2</v>
      </c>
      <c r="BS546" s="124">
        <f t="shared" ref="BS546" si="10024">K546/K560</f>
        <v>4.2870553875039116E-2</v>
      </c>
      <c r="BT546" s="125">
        <f t="shared" ref="BT546" si="10025">L546/L560</f>
        <v>3.5494679480098677E-2</v>
      </c>
      <c r="BU546" s="123">
        <f t="shared" ref="BU546" si="10026">M546/M560</f>
        <v>4.8506322927484878E-2</v>
      </c>
      <c r="BV546" s="127">
        <f t="shared" ref="BV546" si="10027">N546/N560</f>
        <v>4.6226912928759897E-2</v>
      </c>
      <c r="BW546" s="128">
        <f t="shared" ref="BW546" si="10028">O546/O560</f>
        <v>4.3185227440789335E-2</v>
      </c>
      <c r="BX546" s="123">
        <f t="shared" ref="BX546" si="10029">P546/P560</f>
        <v>4.6537082468390265E-2</v>
      </c>
      <c r="BY546" s="124">
        <f t="shared" ref="BY546" si="10030">Q546/Q560</f>
        <v>4.0132351371544459E-2</v>
      </c>
      <c r="BZ546" s="125">
        <f t="shared" ref="BZ546" si="10031">R546/R560</f>
        <v>4.9618433946016567E-2</v>
      </c>
      <c r="CA546" s="126">
        <f t="shared" ref="CA546" si="10032">S546/S560</f>
        <v>4.0192259882323694E-2</v>
      </c>
      <c r="CB546" s="123">
        <f t="shared" ref="CB546" si="10033">T546/T560</f>
        <v>3.3239381864126734E-2</v>
      </c>
      <c r="CC546" s="124">
        <f t="shared" ref="CC546" si="10034">U546/U560</f>
        <v>4.0591062844935022E-2</v>
      </c>
      <c r="CD546" s="125">
        <f t="shared" ref="CD546" si="10035">V546/V560</f>
        <v>3.3884013616064461E-2</v>
      </c>
      <c r="CE546" s="126">
        <f t="shared" ref="CE546" si="10036">W546/W560</f>
        <v>5.3381281524378855E-2</v>
      </c>
      <c r="CF546" s="123">
        <f t="shared" ref="CF546" si="10037">X546/X560</f>
        <v>3.9396043040610902E-2</v>
      </c>
      <c r="CG546" s="124">
        <f t="shared" ref="CG546" si="10038">Y546/Y560</f>
        <v>3.8048670825605577E-2</v>
      </c>
      <c r="CH546" s="125">
        <f t="shared" ref="CH546" si="10039">Z546/Z560</f>
        <v>5.2057511155180959E-2</v>
      </c>
      <c r="CI546" s="123">
        <f t="shared" ref="CI546" si="10040">AA546/AA560</f>
        <v>4.9241623721814898E-2</v>
      </c>
      <c r="CJ546" s="129">
        <f t="shared" ref="CJ546" si="10041">AB546/AB560</f>
        <v>4.4530086753937277E-2</v>
      </c>
      <c r="CK546" s="130">
        <f t="shared" ref="CK546" si="10042">AC546/AC560</f>
        <v>4.3714703041664089E-2</v>
      </c>
    </row>
    <row r="547" spans="1:89" ht="14.4" thickTop="1" thickBot="1" x14ac:dyDescent="0.3">
      <c r="A547" s="131" t="s">
        <v>27</v>
      </c>
      <c r="B547" s="197">
        <v>1963</v>
      </c>
      <c r="C547" s="181">
        <v>1927</v>
      </c>
      <c r="D547" s="182">
        <v>914</v>
      </c>
      <c r="E547" s="183">
        <v>816</v>
      </c>
      <c r="F547" s="180">
        <v>1467</v>
      </c>
      <c r="G547" s="184">
        <v>938</v>
      </c>
      <c r="H547" s="182">
        <v>2330</v>
      </c>
      <c r="I547" s="183">
        <v>2507</v>
      </c>
      <c r="J547" s="180">
        <v>435</v>
      </c>
      <c r="K547" s="181">
        <v>432</v>
      </c>
      <c r="L547" s="182">
        <v>1281</v>
      </c>
      <c r="M547" s="180">
        <v>1464</v>
      </c>
      <c r="N547" s="185">
        <v>2009</v>
      </c>
      <c r="O547" s="198">
        <v>2063</v>
      </c>
      <c r="P547" s="180">
        <v>1455</v>
      </c>
      <c r="Q547" s="181">
        <v>1085</v>
      </c>
      <c r="R547" s="182">
        <v>1709</v>
      </c>
      <c r="S547" s="183">
        <v>1676</v>
      </c>
      <c r="T547" s="180">
        <v>422</v>
      </c>
      <c r="U547" s="184">
        <v>364</v>
      </c>
      <c r="V547" s="182">
        <v>1352</v>
      </c>
      <c r="W547" s="199">
        <v>1811</v>
      </c>
      <c r="X547" s="180">
        <v>1365</v>
      </c>
      <c r="Y547" s="184">
        <v>603</v>
      </c>
      <c r="Z547" s="182">
        <v>3197</v>
      </c>
      <c r="AA547" s="180">
        <v>3548</v>
      </c>
      <c r="AB547" s="162">
        <f t="shared" si="9737"/>
        <v>19899</v>
      </c>
      <c r="AC547" s="165">
        <f t="shared" si="9768"/>
        <v>19234</v>
      </c>
      <c r="AE547" s="251" t="s">
        <v>13</v>
      </c>
      <c r="AF547" s="14">
        <f t="shared" ref="AF547:BG547" si="10043">SUM(AF544:AF546)</f>
        <v>4693</v>
      </c>
      <c r="AG547" s="1">
        <f t="shared" si="10043"/>
        <v>9395</v>
      </c>
      <c r="AH547" s="14">
        <f t="shared" si="10043"/>
        <v>3441</v>
      </c>
      <c r="AI547" s="1">
        <f t="shared" si="10043"/>
        <v>3378</v>
      </c>
      <c r="AJ547" s="14">
        <f t="shared" si="10043"/>
        <v>3012</v>
      </c>
      <c r="AK547" s="1">
        <f t="shared" si="10043"/>
        <v>5281</v>
      </c>
      <c r="AL547" s="14">
        <f t="shared" si="10043"/>
        <v>5868</v>
      </c>
      <c r="AM547" s="1">
        <f t="shared" si="10043"/>
        <v>11044</v>
      </c>
      <c r="AN547" s="14">
        <f t="shared" si="10043"/>
        <v>2260</v>
      </c>
      <c r="AO547" s="1">
        <f t="shared" si="10043"/>
        <v>761</v>
      </c>
      <c r="AP547" s="14">
        <f t="shared" si="10043"/>
        <v>7436</v>
      </c>
      <c r="AQ547" s="1">
        <f t="shared" si="10043"/>
        <v>2460</v>
      </c>
      <c r="AR547" s="14">
        <f t="shared" si="10043"/>
        <v>9310</v>
      </c>
      <c r="AS547" s="1">
        <f t="shared" si="10043"/>
        <v>5382</v>
      </c>
      <c r="AT547" s="14">
        <f t="shared" si="10043"/>
        <v>4780</v>
      </c>
      <c r="AU547" s="1">
        <f t="shared" si="10043"/>
        <v>4422</v>
      </c>
      <c r="AV547" s="14">
        <f t="shared" si="10043"/>
        <v>4545</v>
      </c>
      <c r="AW547" s="1">
        <f t="shared" si="10043"/>
        <v>6865</v>
      </c>
      <c r="AX547" s="14">
        <f t="shared" si="10043"/>
        <v>3212</v>
      </c>
      <c r="AY547" s="1">
        <f t="shared" si="10043"/>
        <v>752</v>
      </c>
      <c r="AZ547" s="14">
        <f t="shared" si="10043"/>
        <v>7843</v>
      </c>
      <c r="BA547" s="1">
        <f t="shared" si="10043"/>
        <v>5224</v>
      </c>
      <c r="BB547" s="14">
        <f t="shared" si="10043"/>
        <v>5501</v>
      </c>
      <c r="BC547" s="1">
        <f t="shared" si="10043"/>
        <v>1843</v>
      </c>
      <c r="BD547" s="14">
        <f t="shared" si="10043"/>
        <v>8211</v>
      </c>
      <c r="BE547" s="1">
        <f t="shared" si="10043"/>
        <v>11581</v>
      </c>
      <c r="BF547" s="166">
        <f t="shared" si="10043"/>
        <v>70112</v>
      </c>
      <c r="BG547" s="167">
        <f t="shared" si="10043"/>
        <v>68388</v>
      </c>
      <c r="BI547" s="131" t="s">
        <v>27</v>
      </c>
      <c r="BJ547" s="123">
        <f>B547/B560</f>
        <v>4.2291451223715963E-2</v>
      </c>
      <c r="BK547" s="124">
        <f t="shared" ref="BK547" si="10044">C547/C560</f>
        <v>5.0927638881547652E-2</v>
      </c>
      <c r="BL547" s="125">
        <f t="shared" ref="BL547" si="10045">D547/D560</f>
        <v>4.029982363315697E-2</v>
      </c>
      <c r="BM547" s="126">
        <f t="shared" ref="BM547" si="10046">E547/E560</f>
        <v>4.217490179863552E-2</v>
      </c>
      <c r="BN547" s="123">
        <f t="shared" ref="BN547" si="10047">F547/F560</f>
        <v>4.7212924819773426E-2</v>
      </c>
      <c r="BO547" s="124">
        <f t="shared" ref="BO547" si="10048">G547/G560</f>
        <v>3.9286312615178419E-2</v>
      </c>
      <c r="BP547" s="125">
        <f t="shared" ref="BP547" si="10049">H547/H560</f>
        <v>4.8094785947240225E-2</v>
      </c>
      <c r="BQ547" s="126">
        <f t="shared" ref="BQ547" si="10050">I547/I560</f>
        <v>4.8237512506734394E-2</v>
      </c>
      <c r="BR547" s="123">
        <f t="shared" ref="BR547" si="10051">J547/J560</f>
        <v>4.9235993208828523E-2</v>
      </c>
      <c r="BS547" s="124">
        <f t="shared" ref="BS547" si="10052">K547/K560</f>
        <v>4.5061020131427973E-2</v>
      </c>
      <c r="BT547" s="125">
        <f t="shared" ref="BT547" si="10053">L547/L560</f>
        <v>4.7166685076770132E-2</v>
      </c>
      <c r="BU547" s="123">
        <f t="shared" ref="BU547" si="10054">M547/M560</f>
        <v>4.4718675545237951E-2</v>
      </c>
      <c r="BV547" s="127">
        <f t="shared" ref="BV547" si="10055">N547/N560</f>
        <v>4.2406332453825857E-2</v>
      </c>
      <c r="BW547" s="128">
        <f t="shared" ref="BW547" si="10056">O547/O560</f>
        <v>4.3586655680209585E-2</v>
      </c>
      <c r="BX547" s="123">
        <f t="shared" ref="BX547" si="10057">P547/P560</f>
        <v>5.4916021890922817E-2</v>
      </c>
      <c r="BY547" s="124">
        <f t="shared" ref="BY547" si="10058">Q547/Q560</f>
        <v>3.8602483367132741E-2</v>
      </c>
      <c r="BZ547" s="125">
        <f t="shared" ref="BZ547" si="10059">R547/R560</f>
        <v>5.0746800486979243E-2</v>
      </c>
      <c r="CA547" s="126">
        <f t="shared" ref="CA547" si="10060">S547/S560</f>
        <v>4.6297063617027151E-2</v>
      </c>
      <c r="CB547" s="123">
        <f t="shared" ref="CB547" si="10061">T547/T560</f>
        <v>4.1014675867431238E-2</v>
      </c>
      <c r="CC547" s="124">
        <f t="shared" ref="CC547" si="10062">U547/U560</f>
        <v>3.2401637884991986E-2</v>
      </c>
      <c r="CD547" s="125">
        <f t="shared" ref="CD547" si="10063">V547/V560</f>
        <v>4.2222291621123641E-2</v>
      </c>
      <c r="CE547" s="126">
        <f t="shared" ref="CE547" si="10064">W547/W560</f>
        <v>4.2289370446478611E-2</v>
      </c>
      <c r="CF547" s="123">
        <f t="shared" ref="CF547" si="10065">X547/X560</f>
        <v>4.7379382158972576E-2</v>
      </c>
      <c r="CG547" s="124">
        <f t="shared" ref="CG547" si="10066">Y547/Y560</f>
        <v>3.3889731917046029E-2</v>
      </c>
      <c r="CH547" s="125">
        <f t="shared" ref="CH547" si="10067">Z547/Z560</f>
        <v>5.1129911878068673E-2</v>
      </c>
      <c r="CI547" s="123">
        <f t="shared" ref="CI547" si="10068">AA547/AA560</f>
        <v>5.7678864630240759E-2</v>
      </c>
      <c r="CJ547" s="129">
        <f t="shared" ref="CJ547" si="10069">AB547/AB560</f>
        <v>4.6732988572153251E-2</v>
      </c>
      <c r="CK547" s="130">
        <f t="shared" ref="CK547" si="10070">AC547/AC560</f>
        <v>4.575580095251236E-2</v>
      </c>
    </row>
    <row r="548" spans="1:89" ht="13.8" thickTop="1" x14ac:dyDescent="0.25">
      <c r="A548" s="139" t="s">
        <v>28</v>
      </c>
      <c r="B548" s="194">
        <v>1982</v>
      </c>
      <c r="C548" s="188">
        <v>2306</v>
      </c>
      <c r="D548" s="189">
        <v>876</v>
      </c>
      <c r="E548" s="190">
        <v>1166</v>
      </c>
      <c r="F548" s="187">
        <v>1198</v>
      </c>
      <c r="G548" s="191">
        <v>1307</v>
      </c>
      <c r="H548" s="189">
        <v>2410</v>
      </c>
      <c r="I548" s="190">
        <v>3142</v>
      </c>
      <c r="J548" s="187">
        <v>592</v>
      </c>
      <c r="K548" s="188">
        <v>395</v>
      </c>
      <c r="L548" s="189">
        <v>2004</v>
      </c>
      <c r="M548" s="187">
        <v>1317</v>
      </c>
      <c r="N548" s="192">
        <v>2833</v>
      </c>
      <c r="O548" s="195">
        <v>2061</v>
      </c>
      <c r="P548" s="187">
        <v>1451</v>
      </c>
      <c r="Q548" s="188">
        <v>1202</v>
      </c>
      <c r="R548" s="189">
        <v>1640</v>
      </c>
      <c r="S548" s="190">
        <v>1963</v>
      </c>
      <c r="T548" s="187">
        <v>663</v>
      </c>
      <c r="U548" s="191">
        <v>309</v>
      </c>
      <c r="V548" s="189">
        <v>2171</v>
      </c>
      <c r="W548" s="196">
        <v>1775</v>
      </c>
      <c r="X548" s="187">
        <v>1518</v>
      </c>
      <c r="Y548" s="191">
        <v>624</v>
      </c>
      <c r="Z548" s="189">
        <v>3161</v>
      </c>
      <c r="AA548" s="187">
        <v>3730</v>
      </c>
      <c r="AB548" s="162">
        <f t="shared" si="9737"/>
        <v>22499</v>
      </c>
      <c r="AC548" s="165">
        <f t="shared" si="9768"/>
        <v>21297</v>
      </c>
      <c r="BI548" s="139" t="s">
        <v>28</v>
      </c>
      <c r="BJ548" s="123">
        <f>B548/B560</f>
        <v>4.27007928300586E-2</v>
      </c>
      <c r="BK548" s="124">
        <f t="shared" ref="BK548" si="10071">C548/C560</f>
        <v>6.0944024525609174E-2</v>
      </c>
      <c r="BL548" s="125">
        <f t="shared" ref="BL548" si="10072">D548/D560</f>
        <v>3.8624338624338624E-2</v>
      </c>
      <c r="BM548" s="126">
        <f t="shared" ref="BM548" si="10073">E548/E560</f>
        <v>6.0264626834814969E-2</v>
      </c>
      <c r="BN548" s="123">
        <f t="shared" ref="BN548" si="10074">F548/F560</f>
        <v>3.8555612770339857E-2</v>
      </c>
      <c r="BO548" s="124">
        <f t="shared" ref="BO548" si="10075">G548/G560</f>
        <v>5.4741162673814708E-2</v>
      </c>
      <c r="BP548" s="125">
        <f t="shared" ref="BP548" si="10076">H548/H560</f>
        <v>4.9746109069892248E-2</v>
      </c>
      <c r="BQ548" s="126">
        <f t="shared" ref="BQ548" si="10077">I548/I560</f>
        <v>6.0455629954590931E-2</v>
      </c>
      <c r="BR548" s="123">
        <f t="shared" ref="BR548" si="10078">J548/J560</f>
        <v>6.7006225240520662E-2</v>
      </c>
      <c r="BS548" s="124">
        <f t="shared" ref="BS548" si="10079">K548/K560</f>
        <v>4.1201627203504745E-2</v>
      </c>
      <c r="BT548" s="125">
        <f t="shared" ref="BT548" si="10080">L548/L560</f>
        <v>7.3787694686844138E-2</v>
      </c>
      <c r="BU548" s="123">
        <f t="shared" ref="BU548" si="10081">M548/M560</f>
        <v>4.0228480664671024E-2</v>
      </c>
      <c r="BV548" s="127">
        <f t="shared" ref="BV548" si="10082">N548/N560</f>
        <v>5.9799472295514515E-2</v>
      </c>
      <c r="BW548" s="128">
        <f t="shared" ref="BW548" si="10083">O548/O560</f>
        <v>4.3544400076060086E-2</v>
      </c>
      <c r="BX548" s="123">
        <f t="shared" ref="BX548" si="10084">P548/P560</f>
        <v>5.476505000943574E-2</v>
      </c>
      <c r="BY548" s="124">
        <f t="shared" ref="BY548" si="10085">Q548/Q560</f>
        <v>4.276514747215996E-2</v>
      </c>
      <c r="BZ548" s="125">
        <f t="shared" ref="BZ548" si="10086">R548/R560</f>
        <v>4.8697924399441754E-2</v>
      </c>
      <c r="CA548" s="126">
        <f t="shared" ref="CA548" si="10087">S548/S560</f>
        <v>5.4225021408248392E-2</v>
      </c>
      <c r="CB548" s="123">
        <f t="shared" ref="CB548" si="10088">T548/T560</f>
        <v>6.4437749052386042E-2</v>
      </c>
      <c r="CC548" s="124">
        <f t="shared" ref="CC548" si="10089">U548/U560</f>
        <v>2.7505786006765176E-2</v>
      </c>
      <c r="CD548" s="125">
        <f t="shared" ref="CD548" si="10090">V548/V560</f>
        <v>6.7799256737765837E-2</v>
      </c>
      <c r="CE548" s="126">
        <f t="shared" ref="CE548" si="10091">W548/W560</f>
        <v>4.1448720343732488E-2</v>
      </c>
      <c r="CF548" s="123">
        <f t="shared" ref="CF548" si="10092">X548/X560</f>
        <v>5.2690038181187088E-2</v>
      </c>
      <c r="CG548" s="124">
        <f t="shared" ref="CG548" si="10093">Y548/Y560</f>
        <v>3.5069971337042656E-2</v>
      </c>
      <c r="CH548" s="125">
        <f t="shared" ref="CH548" si="10094">Z548/Z560</f>
        <v>5.055416060261967E-2</v>
      </c>
      <c r="CI548" s="123">
        <f t="shared" ref="CI548" si="10095">AA548/AA560</f>
        <v>6.0637588802366978E-2</v>
      </c>
      <c r="CJ548" s="129">
        <f t="shared" ref="CJ548" si="10096">AB548/AB560</f>
        <v>5.2839113014969401E-2</v>
      </c>
      <c r="CK548" s="130">
        <f t="shared" ref="CK548" si="10097">AC548/AC560</f>
        <v>5.0663475766125385E-2</v>
      </c>
    </row>
    <row r="549" spans="1:89" x14ac:dyDescent="0.25">
      <c r="A549" s="131" t="s">
        <v>29</v>
      </c>
      <c r="B549" s="197">
        <v>2363</v>
      </c>
      <c r="C549" s="181">
        <v>2925</v>
      </c>
      <c r="D549" s="182">
        <v>1440</v>
      </c>
      <c r="E549" s="183">
        <v>1272</v>
      </c>
      <c r="F549" s="180">
        <v>1536</v>
      </c>
      <c r="G549" s="184">
        <v>1873</v>
      </c>
      <c r="H549" s="182">
        <v>2726</v>
      </c>
      <c r="I549" s="183">
        <v>4242</v>
      </c>
      <c r="J549" s="180">
        <v>919</v>
      </c>
      <c r="K549" s="181">
        <v>379</v>
      </c>
      <c r="L549" s="182">
        <v>2671</v>
      </c>
      <c r="M549" s="180">
        <v>1119</v>
      </c>
      <c r="N549" s="185">
        <v>3658</v>
      </c>
      <c r="O549" s="198">
        <v>2198</v>
      </c>
      <c r="P549" s="180">
        <v>1822</v>
      </c>
      <c r="Q549" s="181">
        <v>1546</v>
      </c>
      <c r="R549" s="182">
        <v>1824</v>
      </c>
      <c r="S549" s="183">
        <v>2559</v>
      </c>
      <c r="T549" s="180">
        <v>1304</v>
      </c>
      <c r="U549" s="184">
        <v>305</v>
      </c>
      <c r="V549" s="182">
        <v>2868</v>
      </c>
      <c r="W549" s="199">
        <v>2195</v>
      </c>
      <c r="X549" s="180">
        <v>1937</v>
      </c>
      <c r="Y549" s="184">
        <v>744</v>
      </c>
      <c r="Z549" s="182">
        <v>3230</v>
      </c>
      <c r="AA549" s="180">
        <v>4391</v>
      </c>
      <c r="AB549" s="162">
        <f t="shared" si="9737"/>
        <v>28298</v>
      </c>
      <c r="AC549" s="165">
        <f t="shared" si="9768"/>
        <v>25748</v>
      </c>
      <c r="BI549" s="131" t="s">
        <v>29</v>
      </c>
      <c r="BJ549" s="123">
        <f>B549/B560</f>
        <v>5.0909169251982078E-2</v>
      </c>
      <c r="BK549" s="124">
        <f t="shared" ref="BK549" si="10098">C549/C560</f>
        <v>7.7303240128970871E-2</v>
      </c>
      <c r="BL549" s="125">
        <f t="shared" ref="BL549" si="10099">D549/D560</f>
        <v>6.3492063492063489E-2</v>
      </c>
      <c r="BM549" s="126">
        <f t="shared" ref="BM549" si="10100">E549/E560</f>
        <v>6.5743229274343604E-2</v>
      </c>
      <c r="BN549" s="123">
        <f t="shared" ref="BN549" si="10101">F549/F560</f>
        <v>4.9433573635427393E-2</v>
      </c>
      <c r="BO549" s="124">
        <f t="shared" ref="BO549" si="10102">G549/G560</f>
        <v>7.844697604288825E-2</v>
      </c>
      <c r="BP549" s="125">
        <f t="shared" ref="BP549" si="10103">H549/H560</f>
        <v>5.6268835404367751E-2</v>
      </c>
      <c r="BQ549" s="126">
        <f t="shared" ref="BQ549" si="10104">I549/I560</f>
        <v>8.1620872777649497E-2</v>
      </c>
      <c r="BR549" s="123">
        <f t="shared" ref="BR549" si="10105">J549/J560</f>
        <v>0.10401810979060555</v>
      </c>
      <c r="BS549" s="124">
        <f t="shared" ref="BS549" si="10106">K549/K560</f>
        <v>3.9532700531970374E-2</v>
      </c>
      <c r="BT549" s="125">
        <f t="shared" ref="BT549" si="10107">L549/L560</f>
        <v>9.834677270886262E-2</v>
      </c>
      <c r="BU549" s="123">
        <f t="shared" ref="BU549" si="10108">M549/M560</f>
        <v>3.4180463070438025E-2</v>
      </c>
      <c r="BV549" s="127">
        <f t="shared" ref="BV549" si="10109">N549/N560</f>
        <v>7.7213720316622686E-2</v>
      </c>
      <c r="BW549" s="128">
        <f t="shared" ref="BW549" si="10110">O549/O560</f>
        <v>4.6438908960300861E-2</v>
      </c>
      <c r="BX549" s="123">
        <f t="shared" ref="BX549" si="10111">P549/P560</f>
        <v>6.876769201736177E-2</v>
      </c>
      <c r="BY549" s="124">
        <f t="shared" ref="BY549" si="10112">Q549/Q560</f>
        <v>5.500409150745366E-2</v>
      </c>
      <c r="BZ549" s="125">
        <f t="shared" ref="BZ549" si="10113">R549/R560</f>
        <v>5.4161593966208392E-2</v>
      </c>
      <c r="CA549" s="126">
        <f t="shared" ref="CA549" si="10114">S549/S560</f>
        <v>7.068865500953013E-2</v>
      </c>
      <c r="CB549" s="123">
        <f t="shared" ref="CB549" si="10115">T549/T560</f>
        <v>0.12673729225386335</v>
      </c>
      <c r="CC549" s="124">
        <f t="shared" ref="CC549" si="10116">U549/U560</f>
        <v>2.7149724051985045E-2</v>
      </c>
      <c r="CD549" s="125">
        <f t="shared" ref="CD549" si="10117">V549/V560</f>
        <v>8.9566222166703097E-2</v>
      </c>
      <c r="CE549" s="126">
        <f t="shared" ref="CE549" si="10118">W549/W560</f>
        <v>5.1256304875770597E-2</v>
      </c>
      <c r="CF549" s="123">
        <f t="shared" ref="CF549" si="10119">X549/X560</f>
        <v>6.7233599444637276E-2</v>
      </c>
      <c r="CG549" s="124">
        <f t="shared" ref="CG549" si="10120">Y549/Y560</f>
        <v>4.1814196594166242E-2</v>
      </c>
      <c r="CH549" s="125">
        <f t="shared" ref="CH549" si="10121">Z549/Z560</f>
        <v>5.1657683880563597E-2</v>
      </c>
      <c r="CI549" s="123">
        <f t="shared" ref="CI549" si="10122">AA549/AA560</f>
        <v>7.1383284834100114E-2</v>
      </c>
      <c r="CJ549" s="129">
        <f t="shared" ref="CJ549" si="10123">AB549/AB560</f>
        <v>6.6458119031850491E-2</v>
      </c>
      <c r="CK549" s="130">
        <f t="shared" ref="CK549" si="10124">AC549/AC560</f>
        <v>6.1251968541400033E-2</v>
      </c>
    </row>
    <row r="550" spans="1:89" x14ac:dyDescent="0.25">
      <c r="A550" s="139" t="s">
        <v>30</v>
      </c>
      <c r="B550" s="280">
        <v>2348</v>
      </c>
      <c r="C550" s="267">
        <v>4598</v>
      </c>
      <c r="D550" s="268">
        <v>1869</v>
      </c>
      <c r="E550" s="269">
        <v>1642</v>
      </c>
      <c r="F550" s="266">
        <v>1664</v>
      </c>
      <c r="G550" s="270">
        <v>2535</v>
      </c>
      <c r="H550" s="268">
        <v>2876</v>
      </c>
      <c r="I550" s="269">
        <v>4969</v>
      </c>
      <c r="J550" s="266">
        <v>1230</v>
      </c>
      <c r="K550" s="267">
        <v>390</v>
      </c>
      <c r="L550" s="268">
        <v>3504</v>
      </c>
      <c r="M550" s="266">
        <v>1253</v>
      </c>
      <c r="N550" s="271">
        <v>4620</v>
      </c>
      <c r="O550" s="281">
        <v>2592</v>
      </c>
      <c r="P550" s="266">
        <v>2324</v>
      </c>
      <c r="Q550" s="267">
        <v>1937</v>
      </c>
      <c r="R550" s="268">
        <v>2147</v>
      </c>
      <c r="S550" s="269">
        <v>3087</v>
      </c>
      <c r="T550" s="266">
        <v>1547</v>
      </c>
      <c r="U550" s="270">
        <v>361</v>
      </c>
      <c r="V550" s="268">
        <v>3560</v>
      </c>
      <c r="W550" s="282">
        <v>2475</v>
      </c>
      <c r="X550" s="266">
        <v>2756</v>
      </c>
      <c r="Y550" s="270">
        <v>838</v>
      </c>
      <c r="Z550" s="268">
        <v>4305</v>
      </c>
      <c r="AA550" s="266">
        <v>5364</v>
      </c>
      <c r="AB550" s="162">
        <f t="shared" si="9737"/>
        <v>34750</v>
      </c>
      <c r="AC550" s="165">
        <f t="shared" si="9768"/>
        <v>32041</v>
      </c>
      <c r="BI550" s="139" t="s">
        <v>30</v>
      </c>
      <c r="BJ550" s="123">
        <f>B550/B560</f>
        <v>5.0586004825922098E-2</v>
      </c>
      <c r="BK550" s="124">
        <f t="shared" ref="BK550" si="10125">C550/C560</f>
        <v>0.12151805063692585</v>
      </c>
      <c r="BL550" s="125">
        <f t="shared" ref="BL550" si="10126">D550/D560</f>
        <v>8.2407407407407401E-2</v>
      </c>
      <c r="BM550" s="126">
        <f t="shared" ref="BM550" si="10127">E550/E560</f>
        <v>8.4866652884019025E-2</v>
      </c>
      <c r="BN550" s="123">
        <f t="shared" ref="BN550" si="10128">F550/F560</f>
        <v>5.3553038105046344E-2</v>
      </c>
      <c r="BO550" s="124">
        <f t="shared" ref="BO550" si="10129">G550/G560</f>
        <v>0.10617356341095661</v>
      </c>
      <c r="BP550" s="125">
        <f t="shared" ref="BP550" si="10130">H550/H560</f>
        <v>5.9365066259340293E-2</v>
      </c>
      <c r="BQ550" s="126">
        <f t="shared" ref="BQ550" si="10131">I550/I560</f>
        <v>9.5609174170707301E-2</v>
      </c>
      <c r="BR550" s="123">
        <f t="shared" ref="BR550" si="10132">J550/J560</f>
        <v>0.13921901528013583</v>
      </c>
      <c r="BS550" s="124">
        <f t="shared" ref="BS550" si="10133">K550/K560</f>
        <v>4.0680087618650253E-2</v>
      </c>
      <c r="BT550" s="125">
        <f t="shared" ref="BT550" si="10134">L550/L560</f>
        <v>0.12901800508118855</v>
      </c>
      <c r="BU550" s="123">
        <f t="shared" ref="BU550" si="10135">M550/M560</f>
        <v>3.8273565886737124E-2</v>
      </c>
      <c r="BV550" s="127">
        <f t="shared" ref="BV550" si="10136">N550/N560</f>
        <v>9.7519788918205799E-2</v>
      </c>
      <c r="BW550" s="128">
        <f t="shared" ref="BW550" si="10137">O550/O560</f>
        <v>5.4763262977752428E-2</v>
      </c>
      <c r="BX550" s="123">
        <f t="shared" ref="BX550" si="10138">P550/P560</f>
        <v>8.771466314398943E-2</v>
      </c>
      <c r="BY550" s="124">
        <f t="shared" ref="BY550" si="10139">Q550/Q560</f>
        <v>6.8915216849895045E-2</v>
      </c>
      <c r="BZ550" s="125">
        <f t="shared" ref="BZ550" si="10140">R550/R560</f>
        <v>6.3752709564391122E-2</v>
      </c>
      <c r="CA550" s="126">
        <f t="shared" ref="CA550" si="10141">S550/S560</f>
        <v>8.5273887461672332E-2</v>
      </c>
      <c r="CB550" s="123">
        <f t="shared" ref="CB550" si="10142">T550/T560</f>
        <v>0.15035474778890076</v>
      </c>
      <c r="CC550" s="124">
        <f t="shared" ref="CC550" si="10143">U550/U560</f>
        <v>3.2134591418906892E-2</v>
      </c>
      <c r="CD550" s="125">
        <f t="shared" ref="CD550" si="10144">V550/V560</f>
        <v>0.11117704006745573</v>
      </c>
      <c r="CE550" s="126">
        <f t="shared" ref="CE550" si="10145">W550/W560</f>
        <v>5.7794694563796004E-2</v>
      </c>
      <c r="CF550" s="123">
        <f t="shared" ref="CF550" si="10146">X550/X560</f>
        <v>9.5661228740020823E-2</v>
      </c>
      <c r="CG550" s="124">
        <f t="shared" ref="CG550" si="10147">Y550/Y560</f>
        <v>4.709717304557972E-2</v>
      </c>
      <c r="CH550" s="125">
        <f t="shared" ref="CH550" si="10148">Z550/Z560</f>
        <v>6.8850256689110309E-2</v>
      </c>
      <c r="CI550" s="123">
        <f t="shared" ref="CI550" si="10149">AA550/AA560</f>
        <v>8.7201079446621033E-2</v>
      </c>
      <c r="CJ550" s="129">
        <f t="shared" ref="CJ550" si="10150">AB550/AB560</f>
        <v>8.1610701687638856E-2</v>
      </c>
      <c r="CK550" s="130">
        <f t="shared" ref="CK550" si="10151">AC550/AC560</f>
        <v>7.6222398789614662E-2</v>
      </c>
    </row>
    <row r="551" spans="1:89" x14ac:dyDescent="0.25">
      <c r="A551" s="131" t="s">
        <v>31</v>
      </c>
      <c r="B551" s="283">
        <v>2345</v>
      </c>
      <c r="C551" s="274">
        <v>4797</v>
      </c>
      <c r="D551" s="275">
        <v>1572</v>
      </c>
      <c r="E551" s="276">
        <v>1736</v>
      </c>
      <c r="F551" s="273">
        <v>1348</v>
      </c>
      <c r="G551" s="277">
        <v>2746</v>
      </c>
      <c r="H551" s="275">
        <v>2992</v>
      </c>
      <c r="I551" s="276">
        <v>6075</v>
      </c>
      <c r="J551" s="273">
        <v>1030</v>
      </c>
      <c r="K551" s="274">
        <v>371</v>
      </c>
      <c r="L551" s="275">
        <v>3932</v>
      </c>
      <c r="M551" s="273">
        <v>1207</v>
      </c>
      <c r="N551" s="278">
        <v>4690</v>
      </c>
      <c r="O551" s="284">
        <v>2790</v>
      </c>
      <c r="P551" s="273">
        <v>2456</v>
      </c>
      <c r="Q551" s="274">
        <v>2485</v>
      </c>
      <c r="R551" s="275">
        <v>2398</v>
      </c>
      <c r="S551" s="276">
        <v>3778</v>
      </c>
      <c r="T551" s="273">
        <v>1665</v>
      </c>
      <c r="U551" s="277">
        <v>391</v>
      </c>
      <c r="V551" s="275">
        <v>4283</v>
      </c>
      <c r="W551" s="285">
        <v>2749</v>
      </c>
      <c r="X551" s="273">
        <v>2745</v>
      </c>
      <c r="Y551" s="277">
        <v>1005</v>
      </c>
      <c r="Z551" s="275">
        <v>3906</v>
      </c>
      <c r="AA551" s="273">
        <v>6217</v>
      </c>
      <c r="AB551" s="162">
        <f t="shared" si="9737"/>
        <v>35362</v>
      </c>
      <c r="AC551" s="165">
        <f t="shared" si="9768"/>
        <v>36347</v>
      </c>
      <c r="BI551" s="131" t="s">
        <v>31</v>
      </c>
      <c r="BJ551" s="123">
        <f>B551/B560</f>
        <v>5.0521371940710103E-2</v>
      </c>
      <c r="BK551" s="124">
        <f t="shared" ref="BK551" si="10152">C551/C560</f>
        <v>0.12677731381151225</v>
      </c>
      <c r="BL551" s="125">
        <f t="shared" ref="BL551" si="10153">D551/D560</f>
        <v>6.9312169312169311E-2</v>
      </c>
      <c r="BM551" s="126">
        <f t="shared" ref="BM551" si="10154">E551/E560</f>
        <v>8.9725036179450074E-2</v>
      </c>
      <c r="BN551" s="123">
        <f t="shared" ref="BN551" si="10155">F551/F560</f>
        <v>4.3383110195674562E-2</v>
      </c>
      <c r="BO551" s="124">
        <f t="shared" ref="BO551" si="10156">G551/G560</f>
        <v>0.11501088959624728</v>
      </c>
      <c r="BP551" s="125">
        <f t="shared" ref="BP551" si="10157">H551/H560</f>
        <v>6.175948478718573E-2</v>
      </c>
      <c r="BQ551" s="126">
        <f t="shared" ref="BQ551" si="10158">I551/I560</f>
        <v>0.11688986377280074</v>
      </c>
      <c r="BR551" s="123">
        <f t="shared" ref="BR551" si="10159">J551/J560</f>
        <v>0.11658177702320317</v>
      </c>
      <c r="BS551" s="124">
        <f t="shared" ref="BS551" si="10160">K551/K560</f>
        <v>3.8698237196203189E-2</v>
      </c>
      <c r="BT551" s="125">
        <f t="shared" ref="BT551" si="10161">L551/L560</f>
        <v>0.14477705364704149</v>
      </c>
      <c r="BU551" s="123">
        <f t="shared" ref="BU551" si="10162">M551/M560</f>
        <v>3.6868470890097135E-2</v>
      </c>
      <c r="BV551" s="127">
        <f t="shared" ref="BV551" si="10163">N551/N560</f>
        <v>9.8997361477572557E-2</v>
      </c>
      <c r="BW551" s="128">
        <f t="shared" ref="BW551" si="10164">O551/O560</f>
        <v>5.8946567788552957E-2</v>
      </c>
      <c r="BX551" s="123">
        <f t="shared" ref="BX551" si="10165">P551/P560</f>
        <v>9.2696735233062835E-2</v>
      </c>
      <c r="BY551" s="124">
        <f t="shared" ref="BY551" si="10166">Q551/Q560</f>
        <v>8.8412139324723374E-2</v>
      </c>
      <c r="BZ551" s="125">
        <f t="shared" ref="BZ551" si="10167">R551/R560</f>
        <v>7.1205867506013001E-2</v>
      </c>
      <c r="CA551" s="126">
        <f t="shared" ref="CA551" si="10168">S551/S560</f>
        <v>0.10436175796248723</v>
      </c>
      <c r="CB551" s="123">
        <f t="shared" ref="CB551" si="10169">T551/T560</f>
        <v>0.16182330644377491</v>
      </c>
      <c r="CC551" s="124">
        <f t="shared" ref="CC551" si="10170">U551/U560</f>
        <v>3.4805056079757875E-2</v>
      </c>
      <c r="CD551" s="125">
        <f t="shared" ref="CD551" si="10171">V551/V560</f>
        <v>0.13375597264295305</v>
      </c>
      <c r="CE551" s="126">
        <f t="shared" ref="CE551" si="10172">W551/W560</f>
        <v>6.4192975901363719E-2</v>
      </c>
      <c r="CF551" s="123">
        <f t="shared" ref="CF551" si="10173">X551/X560</f>
        <v>9.5279416869142652E-2</v>
      </c>
      <c r="CG551" s="124">
        <f t="shared" ref="CG551" si="10174">Y551/Y560</f>
        <v>5.6482886528410048E-2</v>
      </c>
      <c r="CH551" s="125">
        <f t="shared" ref="CH551" si="10175">Z551/Z560</f>
        <v>6.2469013386217152E-2</v>
      </c>
      <c r="CI551" s="123">
        <f t="shared" ref="CI551" si="10176">AA551/AA560</f>
        <v>0.10106806691268512</v>
      </c>
      <c r="CJ551" s="129">
        <f t="shared" ref="CJ551" si="10177">AB551/AB560</f>
        <v>8.3047989441101727E-2</v>
      </c>
      <c r="CK551" s="130">
        <f t="shared" ref="CK551" si="10178">AC551/AC560</f>
        <v>8.6465950775759942E-2</v>
      </c>
    </row>
    <row r="552" spans="1:89" x14ac:dyDescent="0.25">
      <c r="A552" s="139" t="s">
        <v>32</v>
      </c>
      <c r="B552" s="194">
        <v>2398</v>
      </c>
      <c r="C552" s="188">
        <v>3931</v>
      </c>
      <c r="D552" s="189">
        <v>1238</v>
      </c>
      <c r="E552" s="190">
        <v>1562</v>
      </c>
      <c r="F552" s="187">
        <v>987</v>
      </c>
      <c r="G552" s="191">
        <v>2420</v>
      </c>
      <c r="H552" s="189">
        <v>2880</v>
      </c>
      <c r="I552" s="190">
        <v>4750</v>
      </c>
      <c r="J552" s="187">
        <v>705</v>
      </c>
      <c r="K552" s="188">
        <v>290</v>
      </c>
      <c r="L552" s="189">
        <v>2961</v>
      </c>
      <c r="M552" s="187">
        <v>1074</v>
      </c>
      <c r="N552" s="192">
        <v>3968</v>
      </c>
      <c r="O552" s="195">
        <v>2640</v>
      </c>
      <c r="P552" s="187">
        <v>1544</v>
      </c>
      <c r="Q552" s="188">
        <v>2300</v>
      </c>
      <c r="R552" s="189">
        <v>1847</v>
      </c>
      <c r="S552" s="190">
        <v>3192</v>
      </c>
      <c r="T552" s="187">
        <v>1126</v>
      </c>
      <c r="U552" s="191">
        <v>295</v>
      </c>
      <c r="V552" s="189">
        <v>3543</v>
      </c>
      <c r="W552" s="196">
        <v>2309</v>
      </c>
      <c r="X552" s="187">
        <v>1918</v>
      </c>
      <c r="Y552" s="191">
        <v>837</v>
      </c>
      <c r="Z552" s="189">
        <v>3754</v>
      </c>
      <c r="AA552" s="187">
        <v>5023</v>
      </c>
      <c r="AB552" s="162">
        <f t="shared" si="9737"/>
        <v>28869</v>
      </c>
      <c r="AC552" s="165">
        <f t="shared" si="9768"/>
        <v>30623</v>
      </c>
      <c r="BI552" s="139" t="s">
        <v>32</v>
      </c>
      <c r="BJ552" s="123">
        <f>B552/B560</f>
        <v>5.1663219579455362E-2</v>
      </c>
      <c r="BK552" s="124">
        <f t="shared" ref="BK552" si="10179">C552/C560</f>
        <v>0.10389026904170411</v>
      </c>
      <c r="BL552" s="125">
        <f t="shared" ref="BL552" si="10180">D552/D560</f>
        <v>5.4585537918871253E-2</v>
      </c>
      <c r="BM552" s="126">
        <f t="shared" ref="BM552" si="10181">E552/E560</f>
        <v>8.0731858590035149E-2</v>
      </c>
      <c r="BN552" s="123">
        <f t="shared" ref="BN552" si="10182">F552/F560</f>
        <v>3.1764933058702371E-2</v>
      </c>
      <c r="BO552" s="124">
        <f t="shared" ref="BO552" si="10183">G552/G560</f>
        <v>0.10135701122466075</v>
      </c>
      <c r="BP552" s="125">
        <f t="shared" ref="BP552" si="10184">H552/H560</f>
        <v>5.9447632415472899E-2</v>
      </c>
      <c r="BQ552" s="126">
        <f t="shared" ref="BQ552" si="10185">I552/I560</f>
        <v>9.1395366735934735E-2</v>
      </c>
      <c r="BR552" s="123">
        <f t="shared" ref="BR552" si="10186">J552/J560</f>
        <v>7.979626485568761E-2</v>
      </c>
      <c r="BS552" s="124">
        <f t="shared" ref="BS552" si="10187">K552/K560</f>
        <v>3.0249295921560445E-2</v>
      </c>
      <c r="BT552" s="125">
        <f t="shared" ref="BT552" si="10188">L552/L560</f>
        <v>0.10902463271843588</v>
      </c>
      <c r="BU552" s="123">
        <f t="shared" ref="BU552" si="10189">M552/M560</f>
        <v>3.2805913617203253E-2</v>
      </c>
      <c r="BV552" s="127">
        <f t="shared" ref="BV552" si="10190">N552/N560</f>
        <v>8.3757255936675462E-2</v>
      </c>
      <c r="BW552" s="128">
        <f t="shared" ref="BW552" si="10191">O552/O560</f>
        <v>5.577739747734043E-2</v>
      </c>
      <c r="BX552" s="123">
        <f t="shared" ref="BX552" si="10192">P552/P560</f>
        <v>5.8275146254010188E-2</v>
      </c>
      <c r="BY552" s="124">
        <f t="shared" ref="BY552" si="10193">Q552/Q560</f>
        <v>8.1830149073184616E-2</v>
      </c>
      <c r="BZ552" s="125">
        <f t="shared" ref="BZ552" si="10194">R552/R560</f>
        <v>5.4844552662054222E-2</v>
      </c>
      <c r="CA552" s="126">
        <f t="shared" ref="CA552" si="10195">S552/S560</f>
        <v>8.817435982431425E-2</v>
      </c>
      <c r="CB552" s="123">
        <f t="shared" ref="CB552" si="10196">T552/T560</f>
        <v>0.10943726309651083</v>
      </c>
      <c r="CC552" s="124">
        <f t="shared" ref="CC552" si="10197">U552/U560</f>
        <v>2.6259569165034715E-2</v>
      </c>
      <c r="CD552" s="125">
        <f t="shared" ref="CD552" si="10198">V552/V560</f>
        <v>0.11064613847162799</v>
      </c>
      <c r="CE552" s="126">
        <f t="shared" ref="CE552" si="10199">W552/W560</f>
        <v>5.3918363534466655E-2</v>
      </c>
      <c r="CF552" s="123">
        <f t="shared" ref="CF552" si="10200">X552/X560</f>
        <v>6.6574106213120446E-2</v>
      </c>
      <c r="CG552" s="124">
        <f t="shared" ref="CG552" si="10201">Y552/Y560</f>
        <v>4.7040971168437029E-2</v>
      </c>
      <c r="CH552" s="125">
        <f t="shared" ref="CH552" si="10202">Z552/Z560</f>
        <v>6.0038063556543571E-2</v>
      </c>
      <c r="CI552" s="123">
        <f t="shared" ref="CI552" si="10203">AA552/AA560</f>
        <v>8.1657535805439496E-2</v>
      </c>
      <c r="CJ552" s="129">
        <f t="shared" ref="CJ552" si="10204">AB552/AB560</f>
        <v>6.7799117899868949E-2</v>
      </c>
      <c r="CK552" s="130">
        <f t="shared" ref="CK552" si="10205">AC552/AC560</f>
        <v>7.2849115762128838E-2</v>
      </c>
    </row>
    <row r="553" spans="1:89" x14ac:dyDescent="0.25">
      <c r="A553" s="131" t="s">
        <v>33</v>
      </c>
      <c r="B553" s="197">
        <v>2883</v>
      </c>
      <c r="C553" s="181">
        <v>2994</v>
      </c>
      <c r="D553" s="182">
        <v>968</v>
      </c>
      <c r="E553" s="183">
        <v>1474</v>
      </c>
      <c r="F553" s="180">
        <v>1016</v>
      </c>
      <c r="G553" s="184">
        <v>1884</v>
      </c>
      <c r="H553" s="182">
        <v>2816</v>
      </c>
      <c r="I553" s="183">
        <v>3936</v>
      </c>
      <c r="J553" s="180">
        <v>651</v>
      </c>
      <c r="K553" s="181">
        <v>215</v>
      </c>
      <c r="L553" s="182">
        <v>2230</v>
      </c>
      <c r="M553" s="180">
        <v>1388</v>
      </c>
      <c r="N553" s="185">
        <v>3130</v>
      </c>
      <c r="O553" s="198">
        <v>2598</v>
      </c>
      <c r="P553" s="180">
        <v>1248</v>
      </c>
      <c r="Q553" s="181">
        <v>1979</v>
      </c>
      <c r="R553" s="182">
        <v>1503</v>
      </c>
      <c r="S553" s="183">
        <v>2446</v>
      </c>
      <c r="T553" s="180">
        <v>630</v>
      </c>
      <c r="U553" s="184">
        <v>321</v>
      </c>
      <c r="V553" s="182">
        <v>3234</v>
      </c>
      <c r="W553" s="199">
        <v>2068</v>
      </c>
      <c r="X553" s="180">
        <v>1256</v>
      </c>
      <c r="Y553" s="184">
        <v>818</v>
      </c>
      <c r="Z553" s="182">
        <v>3108</v>
      </c>
      <c r="AA553" s="180">
        <v>3695</v>
      </c>
      <c r="AB553" s="162">
        <f t="shared" si="9737"/>
        <v>24673</v>
      </c>
      <c r="AC553" s="165">
        <f t="shared" si="9768"/>
        <v>25816</v>
      </c>
      <c r="BI553" s="131" t="s">
        <v>33</v>
      </c>
      <c r="BJ553" s="123">
        <f>B553/B560</f>
        <v>6.2112202688728024E-2</v>
      </c>
      <c r="BK553" s="124">
        <f t="shared" ref="BK553" si="10206">C553/C560</f>
        <v>7.9126803742269672E-2</v>
      </c>
      <c r="BL553" s="125">
        <f t="shared" ref="BL553" si="10207">D553/D560</f>
        <v>4.2680776014109349E-2</v>
      </c>
      <c r="BM553" s="126">
        <f t="shared" ref="BM553" si="10208">E553/E560</f>
        <v>7.6183584866652887E-2</v>
      </c>
      <c r="BN553" s="123">
        <f t="shared" ref="BN553" si="10209">F553/F560</f>
        <v>3.2698249227600409E-2</v>
      </c>
      <c r="BO553" s="124">
        <f t="shared" ref="BO553" si="10210">G553/G560</f>
        <v>7.8907689730273081E-2</v>
      </c>
      <c r="BP553" s="125">
        <f t="shared" ref="BP553" si="10211">H553/H560</f>
        <v>5.8126573917351279E-2</v>
      </c>
      <c r="BQ553" s="126">
        <f t="shared" ref="BQ553" si="10212">I553/I560</f>
        <v>7.5733087046871386E-2</v>
      </c>
      <c r="BR553" s="123">
        <f t="shared" ref="BR553" si="10213">J553/J560</f>
        <v>7.3684210526315783E-2</v>
      </c>
      <c r="BS553" s="124">
        <f t="shared" ref="BS553" si="10214">K553/K560</f>
        <v>2.242620214874309E-2</v>
      </c>
      <c r="BT553" s="125">
        <f t="shared" ref="BT553" si="10215">L553/L560</f>
        <v>8.2109061452925361E-2</v>
      </c>
      <c r="BU553" s="123">
        <f t="shared" ref="BU553" si="10216">M553/M560</f>
        <v>4.2397214246441446E-2</v>
      </c>
      <c r="BV553" s="127">
        <f t="shared" ref="BV553" si="10217">N553/N560</f>
        <v>6.6068601583113451E-2</v>
      </c>
      <c r="BW553" s="128">
        <f t="shared" ref="BW553" si="10218">O553/O560</f>
        <v>5.4890029790200925E-2</v>
      </c>
      <c r="BX553" s="123">
        <f t="shared" ref="BX553" si="10219">P553/P560</f>
        <v>4.7103227023966784E-2</v>
      </c>
      <c r="BY553" s="124">
        <f t="shared" ref="BY553" si="10220">Q553/Q560</f>
        <v>7.0409506528622767E-2</v>
      </c>
      <c r="BZ553" s="125">
        <f t="shared" ref="BZ553" si="10221">R553/R560</f>
        <v>4.4629866080707903E-2</v>
      </c>
      <c r="CA553" s="126">
        <f t="shared" ref="CA553" si="10222">S553/S560</f>
        <v>6.7567194276401205E-2</v>
      </c>
      <c r="CB553" s="123">
        <f t="shared" ref="CB553" si="10223">T553/T560</f>
        <v>6.1230440276022938E-2</v>
      </c>
      <c r="CC553" s="124">
        <f t="shared" ref="CC553" si="10224">U553/U560</f>
        <v>2.8573971871105573E-2</v>
      </c>
      <c r="CD553" s="125">
        <f t="shared" ref="CD553" si="10225">V553/V560</f>
        <v>0.10099622122981793</v>
      </c>
      <c r="CE553" s="126">
        <f t="shared" ref="CE553" si="10226">W553/W560</f>
        <v>4.8290678124416217E-2</v>
      </c>
      <c r="CF553" s="123">
        <f t="shared" ref="CF553" si="10227">X553/X560</f>
        <v>4.3595973620270741E-2</v>
      </c>
      <c r="CG553" s="124">
        <f t="shared" ref="CG553" si="10228">Y553/Y560</f>
        <v>4.597313550272579E-2</v>
      </c>
      <c r="CH553" s="125">
        <f t="shared" ref="CH553" si="10229">Z553/Z560</f>
        <v>4.9706526780430853E-2</v>
      </c>
      <c r="CI553" s="123">
        <f t="shared" ref="CI553" si="10230">AA553/AA560</f>
        <v>6.00686033846504E-2</v>
      </c>
      <c r="CJ553" s="129">
        <f t="shared" ref="CJ553" si="10231">AB553/AB560</f>
        <v>5.7944772452924127E-2</v>
      </c>
      <c r="CK553" s="130">
        <f t="shared" ref="CK553" si="10232">AC553/AC560</f>
        <v>6.1413733876991734E-2</v>
      </c>
    </row>
    <row r="554" spans="1:89" x14ac:dyDescent="0.25">
      <c r="A554" s="139" t="s">
        <v>34</v>
      </c>
      <c r="B554" s="194">
        <v>847</v>
      </c>
      <c r="C554" s="188">
        <v>1362</v>
      </c>
      <c r="D554" s="189">
        <v>277</v>
      </c>
      <c r="E554" s="190">
        <v>848</v>
      </c>
      <c r="F554" s="187">
        <v>462</v>
      </c>
      <c r="G554" s="191">
        <v>1499</v>
      </c>
      <c r="H554" s="189">
        <v>1546</v>
      </c>
      <c r="I554" s="190">
        <v>2574</v>
      </c>
      <c r="J554" s="187">
        <v>498</v>
      </c>
      <c r="K554" s="188">
        <v>122</v>
      </c>
      <c r="L554" s="189">
        <v>1459</v>
      </c>
      <c r="M554" s="187">
        <v>1024</v>
      </c>
      <c r="N554" s="192">
        <v>2191</v>
      </c>
      <c r="O554" s="195">
        <v>1926</v>
      </c>
      <c r="P554" s="187">
        <v>863</v>
      </c>
      <c r="Q554" s="188">
        <v>1657</v>
      </c>
      <c r="R554" s="189">
        <v>1112</v>
      </c>
      <c r="S554" s="190">
        <v>1895</v>
      </c>
      <c r="T554" s="187">
        <v>411</v>
      </c>
      <c r="U554" s="191">
        <v>337</v>
      </c>
      <c r="V554" s="189">
        <v>2579</v>
      </c>
      <c r="W554" s="196">
        <v>1643</v>
      </c>
      <c r="X554" s="187">
        <v>848</v>
      </c>
      <c r="Y554" s="191">
        <v>772</v>
      </c>
      <c r="Z554" s="189">
        <v>2459</v>
      </c>
      <c r="AA554" s="187">
        <v>2948</v>
      </c>
      <c r="AB554" s="162">
        <f t="shared" si="9737"/>
        <v>15552</v>
      </c>
      <c r="AC554" s="165">
        <f t="shared" si="9768"/>
        <v>18607</v>
      </c>
      <c r="BI554" s="139" t="s">
        <v>34</v>
      </c>
      <c r="BJ554" s="123">
        <f>B554/B560</f>
        <v>1.8248017924853498E-2</v>
      </c>
      <c r="BK554" s="124">
        <f t="shared" ref="BK554" si="10233">C554/C560</f>
        <v>3.599556001902849E-2</v>
      </c>
      <c r="BL554" s="125">
        <f t="shared" ref="BL554" si="10234">D554/D560</f>
        <v>1.2213403880070547E-2</v>
      </c>
      <c r="BM554" s="126">
        <f t="shared" ref="BM554" si="10235">E554/E560</f>
        <v>4.3828819516229064E-2</v>
      </c>
      <c r="BN554" s="123">
        <f t="shared" ref="BN554" si="10236">F554/F560</f>
        <v>1.4868692070030895E-2</v>
      </c>
      <c r="BO554" s="124">
        <f t="shared" ref="BO554" si="10237">G554/G560</f>
        <v>6.2782710671804326E-2</v>
      </c>
      <c r="BP554" s="125">
        <f t="shared" ref="BP554" si="10238">H554/H560</f>
        <v>3.1911819345250385E-2</v>
      </c>
      <c r="BQ554" s="126">
        <f t="shared" ref="BQ554" si="10239">I554/I560</f>
        <v>4.9526668205957053E-2</v>
      </c>
      <c r="BR554" s="123">
        <f t="shared" ref="BR554" si="10240">J554/J560</f>
        <v>5.6366723259762309E-2</v>
      </c>
      <c r="BS554" s="124">
        <f t="shared" ref="BS554" si="10241">K554/K560</f>
        <v>1.2725565870449568E-2</v>
      </c>
      <c r="BT554" s="125">
        <f t="shared" ref="BT554" si="10242">L554/L560</f>
        <v>5.3720681910232333E-2</v>
      </c>
      <c r="BU554" s="123">
        <f t="shared" ref="BU554" si="10243">M554/M560</f>
        <v>3.1278636446942391E-2</v>
      </c>
      <c r="BV554" s="127">
        <f t="shared" ref="BV554" si="10244">N554/N560</f>
        <v>4.6248021108179417E-2</v>
      </c>
      <c r="BW554" s="128">
        <f t="shared" ref="BW554" si="10245">O554/O560</f>
        <v>4.0692146795968817E-2</v>
      </c>
      <c r="BX554" s="123">
        <f t="shared" ref="BX554" si="10246">P554/P560</f>
        <v>3.2572183430836003E-2</v>
      </c>
      <c r="BY554" s="124">
        <f t="shared" ref="BY554" si="10247">Q554/Q560</f>
        <v>5.8953285658376917E-2</v>
      </c>
      <c r="BZ554" s="125">
        <f t="shared" ref="BZ554" si="10248">R554/R560</f>
        <v>3.3019568251328797E-2</v>
      </c>
      <c r="CA554" s="126">
        <f t="shared" ref="CA554" si="10249">S554/S560</f>
        <v>5.2346620259108863E-2</v>
      </c>
      <c r="CB554" s="123">
        <f t="shared" ref="CB554" si="10250">T554/T560</f>
        <v>3.994557294197687E-2</v>
      </c>
      <c r="CC554" s="124">
        <f t="shared" ref="CC554" si="10251">U554/U560</f>
        <v>2.9998219690226098E-2</v>
      </c>
      <c r="CD554" s="125">
        <f t="shared" ref="CD554" si="10252">V554/V560</f>
        <v>8.0540895037631552E-2</v>
      </c>
      <c r="CE554" s="126">
        <f t="shared" ref="CE554" si="10253">W554/W560</f>
        <v>3.8366336633663366E-2</v>
      </c>
      <c r="CF554" s="123">
        <f t="shared" ref="CF554" si="10254">X554/X560</f>
        <v>2.9434224227698716E-2</v>
      </c>
      <c r="CG554" s="124">
        <f t="shared" ref="CG554" si="10255">Y554/Y560</f>
        <v>4.3387849154161752E-2</v>
      </c>
      <c r="CH554" s="125">
        <f t="shared" ref="CH554" si="10256">Z554/Z560</f>
        <v>3.9327010731364048E-2</v>
      </c>
      <c r="CI554" s="123">
        <f t="shared" ref="CI554" si="10257">AA554/AA560</f>
        <v>4.7924828897956531E-2</v>
      </c>
      <c r="CJ554" s="129">
        <f t="shared" ref="CJ554" si="10258">AB554/AB560</f>
        <v>3.6524018205644875E-2</v>
      </c>
      <c r="CK554" s="130">
        <f t="shared" ref="CK554" si="10259">AC554/AC560</f>
        <v>4.4264229402277082E-2</v>
      </c>
    </row>
    <row r="555" spans="1:89" x14ac:dyDescent="0.25">
      <c r="A555" s="131" t="s">
        <v>35</v>
      </c>
      <c r="B555" s="197">
        <v>0</v>
      </c>
      <c r="C555" s="181">
        <v>1006</v>
      </c>
      <c r="D555" s="182">
        <v>10</v>
      </c>
      <c r="E555" s="183">
        <v>600</v>
      </c>
      <c r="F555" s="180">
        <v>18</v>
      </c>
      <c r="G555" s="184">
        <v>782</v>
      </c>
      <c r="H555" s="182">
        <v>82</v>
      </c>
      <c r="I555" s="183">
        <v>1119</v>
      </c>
      <c r="J555" s="180">
        <v>89</v>
      </c>
      <c r="K555" s="181">
        <v>37</v>
      </c>
      <c r="L555" s="182">
        <v>492</v>
      </c>
      <c r="M555" s="180">
        <v>161</v>
      </c>
      <c r="N555" s="185">
        <v>649</v>
      </c>
      <c r="O555" s="198">
        <v>336</v>
      </c>
      <c r="P555" s="180">
        <v>171</v>
      </c>
      <c r="Q555" s="181">
        <v>266</v>
      </c>
      <c r="R555" s="182">
        <v>168</v>
      </c>
      <c r="S555" s="183">
        <v>221</v>
      </c>
      <c r="T555" s="180">
        <v>43</v>
      </c>
      <c r="U555" s="184">
        <v>14</v>
      </c>
      <c r="V555" s="182">
        <v>403</v>
      </c>
      <c r="W555" s="199">
        <v>33</v>
      </c>
      <c r="X555" s="180">
        <v>69</v>
      </c>
      <c r="Y555" s="184">
        <v>24</v>
      </c>
      <c r="Z555" s="182">
        <v>93</v>
      </c>
      <c r="AA555" s="180">
        <v>149</v>
      </c>
      <c r="AB555" s="162">
        <f t="shared" si="9737"/>
        <v>2287</v>
      </c>
      <c r="AC555" s="165">
        <f t="shared" si="9768"/>
        <v>4748</v>
      </c>
      <c r="BI555" s="131" t="s">
        <v>35</v>
      </c>
      <c r="BJ555" s="123">
        <f>B555/B560</f>
        <v>0</v>
      </c>
      <c r="BK555" s="124">
        <f t="shared" ref="BK555" si="10260">C555/C560</f>
        <v>2.6587028912733231E-2</v>
      </c>
      <c r="BL555" s="125">
        <f t="shared" ref="BL555" si="10261">D555/D560</f>
        <v>4.4091710758377423E-4</v>
      </c>
      <c r="BM555" s="126">
        <f t="shared" ref="BM555" si="10262">E555/E560</f>
        <v>3.1010957204879057E-2</v>
      </c>
      <c r="BN555" s="123">
        <f t="shared" ref="BN555" si="10263">F555/F560</f>
        <v>5.7929969104016479E-4</v>
      </c>
      <c r="BO555" s="124">
        <f t="shared" ref="BO555" si="10264">G555/G560</f>
        <v>3.2752554866811862E-2</v>
      </c>
      <c r="BP555" s="125">
        <f t="shared" ref="BP555" si="10265">H555/H560</f>
        <v>1.6926062007183256E-3</v>
      </c>
      <c r="BQ555" s="126">
        <f t="shared" ref="BQ555" si="10266">I555/I560</f>
        <v>2.1530824290002307E-2</v>
      </c>
      <c r="BR555" s="123">
        <f t="shared" ref="BR555" si="10267">J555/J560</f>
        <v>1.007357102433503E-2</v>
      </c>
      <c r="BS555" s="124">
        <f t="shared" ref="BS555" si="10268">K555/K560</f>
        <v>3.8593929279232293E-3</v>
      </c>
      <c r="BT555" s="125">
        <f t="shared" ref="BT555" si="10269">L555/L560</f>
        <v>1.8115541809344968E-2</v>
      </c>
      <c r="BU555" s="123">
        <f t="shared" ref="BU555" si="10270">M555/M560</f>
        <v>4.9178324882399654E-3</v>
      </c>
      <c r="BV555" s="127">
        <f t="shared" ref="BV555" si="10271">N555/N560</f>
        <v>1.3699208443271767E-2</v>
      </c>
      <c r="BW555" s="128">
        <f t="shared" ref="BW555" si="10272">O555/O560</f>
        <v>7.098941497116055E-3</v>
      </c>
      <c r="BX555" s="123">
        <f t="shared" ref="BX555" si="10273">P555/P560</f>
        <v>6.4540479335723723E-3</v>
      </c>
      <c r="BY555" s="124">
        <f t="shared" ref="BY555" si="10274">Q555/Q560</f>
        <v>9.4638346319422216E-3</v>
      </c>
      <c r="BZ555" s="125">
        <f t="shared" ref="BZ555" si="10275">R555/R560</f>
        <v>4.9885678653086678E-3</v>
      </c>
      <c r="CA555" s="126">
        <f t="shared" ref="CA555" si="10276">S555/S560</f>
        <v>6.1048037347034611E-3</v>
      </c>
      <c r="CB555" s="123">
        <f t="shared" ref="CB555" si="10277">T555/T560</f>
        <v>4.1792205267761687E-3</v>
      </c>
      <c r="CC555" s="124">
        <f t="shared" ref="CC555" si="10278">U555/U560</f>
        <v>1.246216841730461E-3</v>
      </c>
      <c r="CD555" s="125">
        <f t="shared" ref="CD555" si="10279">V555/V560</f>
        <v>1.2585490771681085E-2</v>
      </c>
      <c r="CE555" s="126">
        <f t="shared" ref="CE555" si="10280">W555/W560</f>
        <v>7.7059592751728E-4</v>
      </c>
      <c r="CF555" s="123">
        <f t="shared" ref="CF555" si="10281">X555/X560</f>
        <v>2.3950017355085038E-3</v>
      </c>
      <c r="CG555" s="124">
        <f t="shared" ref="CG555" si="10282">Y555/Y560</f>
        <v>1.3488450514247176E-3</v>
      </c>
      <c r="CH555" s="125">
        <f t="shared" ref="CH555" si="10283">Z555/Z560</f>
        <v>1.4873574615765989E-3</v>
      </c>
      <c r="CI555" s="123">
        <f t="shared" ref="CI555" si="10284">AA555/AA560</f>
        <v>2.4222522068505846E-3</v>
      </c>
      <c r="CJ555" s="129">
        <f t="shared" ref="CJ555" si="10285">AB555/AB560</f>
        <v>5.3710410002771238E-3</v>
      </c>
      <c r="CK555" s="130">
        <f t="shared" ref="CK555" si="10286">AC555/AC560</f>
        <v>1.1295026667491354E-2</v>
      </c>
    </row>
    <row r="556" spans="1:89" x14ac:dyDescent="0.25">
      <c r="A556" s="139" t="s">
        <v>36</v>
      </c>
      <c r="B556" s="194"/>
      <c r="C556" s="188"/>
      <c r="D556" s="189"/>
      <c r="E556" s="190"/>
      <c r="F556" s="187"/>
      <c r="G556" s="191"/>
      <c r="H556" s="189"/>
      <c r="I556" s="190"/>
      <c r="J556" s="187"/>
      <c r="K556" s="191"/>
      <c r="L556" s="189"/>
      <c r="M556" s="187"/>
      <c r="N556" s="192"/>
      <c r="O556" s="195"/>
      <c r="P556" s="187"/>
      <c r="Q556" s="191"/>
      <c r="R556" s="189"/>
      <c r="S556" s="190"/>
      <c r="T556" s="187"/>
      <c r="U556" s="191"/>
      <c r="V556" s="189"/>
      <c r="W556" s="190"/>
      <c r="X556" s="187"/>
      <c r="Y556" s="191"/>
      <c r="Z556" s="189"/>
      <c r="AA556" s="187"/>
      <c r="AB556" s="162">
        <f t="shared" si="9737"/>
        <v>0</v>
      </c>
      <c r="AC556" s="165">
        <f t="shared" si="9768"/>
        <v>0</v>
      </c>
      <c r="BI556" s="139" t="s">
        <v>36</v>
      </c>
      <c r="BJ556" s="123">
        <f>B556/B560</f>
        <v>0</v>
      </c>
      <c r="BK556" s="124">
        <f t="shared" ref="BK556" si="10287">C556/C560</f>
        <v>0</v>
      </c>
      <c r="BL556" s="125">
        <f t="shared" ref="BL556" si="10288">D556/D560</f>
        <v>0</v>
      </c>
      <c r="BM556" s="126">
        <f t="shared" ref="BM556" si="10289">E556/E560</f>
        <v>0</v>
      </c>
      <c r="BN556" s="123">
        <f t="shared" ref="BN556" si="10290">F556/F560</f>
        <v>0</v>
      </c>
      <c r="BO556" s="124">
        <f t="shared" ref="BO556" si="10291">G556/G560</f>
        <v>0</v>
      </c>
      <c r="BP556" s="125">
        <f t="shared" ref="BP556" si="10292">H556/H560</f>
        <v>0</v>
      </c>
      <c r="BQ556" s="126">
        <f t="shared" ref="BQ556" si="10293">I556/I560</f>
        <v>0</v>
      </c>
      <c r="BR556" s="123">
        <f t="shared" ref="BR556" si="10294">J556/J560</f>
        <v>0</v>
      </c>
      <c r="BS556" s="124">
        <f t="shared" ref="BS556" si="10295">K556/K560</f>
        <v>0</v>
      </c>
      <c r="BT556" s="125">
        <f t="shared" ref="BT556" si="10296">L556/L560</f>
        <v>0</v>
      </c>
      <c r="BU556" s="123">
        <f t="shared" ref="BU556" si="10297">M556/M560</f>
        <v>0</v>
      </c>
      <c r="BV556" s="127">
        <f t="shared" ref="BV556" si="10298">N556/N560</f>
        <v>0</v>
      </c>
      <c r="BW556" s="128">
        <f t="shared" ref="BW556" si="10299">O556/O560</f>
        <v>0</v>
      </c>
      <c r="BX556" s="123">
        <f t="shared" ref="BX556" si="10300">P556/P560</f>
        <v>0</v>
      </c>
      <c r="BY556" s="124">
        <f t="shared" ref="BY556" si="10301">Q556/Q560</f>
        <v>0</v>
      </c>
      <c r="BZ556" s="125">
        <f t="shared" ref="BZ556" si="10302">R556/R560</f>
        <v>0</v>
      </c>
      <c r="CA556" s="126">
        <f t="shared" ref="CA556" si="10303">S556/S560</f>
        <v>0</v>
      </c>
      <c r="CB556" s="123">
        <f t="shared" ref="CB556" si="10304">T556/T560</f>
        <v>0</v>
      </c>
      <c r="CC556" s="124">
        <f t="shared" ref="CC556" si="10305">U556/U560</f>
        <v>0</v>
      </c>
      <c r="CD556" s="125">
        <f t="shared" ref="CD556" si="10306">V556/V560</f>
        <v>0</v>
      </c>
      <c r="CE556" s="126">
        <f t="shared" ref="CE556" si="10307">W556/W560</f>
        <v>0</v>
      </c>
      <c r="CF556" s="123">
        <f t="shared" ref="CF556" si="10308">X556/X560</f>
        <v>0</v>
      </c>
      <c r="CG556" s="124">
        <f t="shared" ref="CG556" si="10309">Y556/Y560</f>
        <v>0</v>
      </c>
      <c r="CH556" s="125">
        <f t="shared" ref="CH556" si="10310">Z556/Z560</f>
        <v>0</v>
      </c>
      <c r="CI556" s="123">
        <f t="shared" ref="CI556" si="10311">AA556/AA560</f>
        <v>0</v>
      </c>
      <c r="CJ556" s="129">
        <f t="shared" ref="CJ556" si="10312">AB556/AB560</f>
        <v>0</v>
      </c>
      <c r="CK556" s="130">
        <f t="shared" ref="CK556" si="10313">AC556/AC560</f>
        <v>0</v>
      </c>
    </row>
    <row r="557" spans="1:89" x14ac:dyDescent="0.25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62">
        <f t="shared" si="9737"/>
        <v>0</v>
      </c>
      <c r="AC557" s="165">
        <f t="shared" si="9768"/>
        <v>0</v>
      </c>
      <c r="BI557" s="131" t="s">
        <v>37</v>
      </c>
      <c r="BJ557" s="123">
        <f>B557/B560</f>
        <v>0</v>
      </c>
      <c r="BK557" s="124">
        <f t="shared" ref="BK557" si="10314">C557/C560</f>
        <v>0</v>
      </c>
      <c r="BL557" s="125">
        <f t="shared" ref="BL557" si="10315">D557/D560</f>
        <v>0</v>
      </c>
      <c r="BM557" s="126">
        <f t="shared" ref="BM557" si="10316">E557/E560</f>
        <v>0</v>
      </c>
      <c r="BN557" s="123">
        <f t="shared" ref="BN557" si="10317">F557/F560</f>
        <v>0</v>
      </c>
      <c r="BO557" s="124">
        <f t="shared" ref="BO557" si="10318">G557/G560</f>
        <v>0</v>
      </c>
      <c r="BP557" s="125">
        <f t="shared" ref="BP557" si="10319">H557/H560</f>
        <v>0</v>
      </c>
      <c r="BQ557" s="126">
        <f t="shared" ref="BQ557" si="10320">I557/I560</f>
        <v>0</v>
      </c>
      <c r="BR557" s="123">
        <f t="shared" ref="BR557" si="10321">J557/J560</f>
        <v>0</v>
      </c>
      <c r="BS557" s="124">
        <f t="shared" ref="BS557" si="10322">K557/K560</f>
        <v>0</v>
      </c>
      <c r="BT557" s="125">
        <f t="shared" ref="BT557" si="10323">L557/L560</f>
        <v>0</v>
      </c>
      <c r="BU557" s="123">
        <f t="shared" ref="BU557" si="10324">M557/M560</f>
        <v>0</v>
      </c>
      <c r="BV557" s="127">
        <f t="shared" ref="BV557" si="10325">N557/N560</f>
        <v>0</v>
      </c>
      <c r="BW557" s="128">
        <f t="shared" ref="BW557" si="10326">O557/O560</f>
        <v>0</v>
      </c>
      <c r="BX557" s="123">
        <f t="shared" ref="BX557" si="10327">P557/P560</f>
        <v>0</v>
      </c>
      <c r="BY557" s="124">
        <f t="shared" ref="BY557" si="10328">Q557/Q560</f>
        <v>0</v>
      </c>
      <c r="BZ557" s="125">
        <f t="shared" ref="BZ557" si="10329">R557/R560</f>
        <v>0</v>
      </c>
      <c r="CA557" s="126">
        <f t="shared" ref="CA557" si="10330">S557/S560</f>
        <v>0</v>
      </c>
      <c r="CB557" s="123">
        <f t="shared" ref="CB557" si="10331">T557/T560</f>
        <v>0</v>
      </c>
      <c r="CC557" s="124">
        <f t="shared" ref="CC557" si="10332">U557/U560</f>
        <v>0</v>
      </c>
      <c r="CD557" s="125">
        <f t="shared" ref="CD557" si="10333">V557/V560</f>
        <v>0</v>
      </c>
      <c r="CE557" s="126">
        <f t="shared" ref="CE557" si="10334">W557/W560</f>
        <v>0</v>
      </c>
      <c r="CF557" s="123">
        <f t="shared" ref="CF557" si="10335">X557/X560</f>
        <v>0</v>
      </c>
      <c r="CG557" s="124">
        <f t="shared" ref="CG557" si="10336">Y557/Y560</f>
        <v>0</v>
      </c>
      <c r="CH557" s="125">
        <f t="shared" ref="CH557" si="10337">Z557/Z560</f>
        <v>0</v>
      </c>
      <c r="CI557" s="123">
        <f t="shared" ref="CI557" si="10338">AA557/AA560</f>
        <v>0</v>
      </c>
      <c r="CJ557" s="129">
        <f t="shared" ref="CJ557" si="10339">AB557/AB560</f>
        <v>0</v>
      </c>
      <c r="CK557" s="130">
        <f t="shared" ref="CK557" si="10340">AC557/AC560</f>
        <v>0</v>
      </c>
    </row>
    <row r="558" spans="1:89" x14ac:dyDescent="0.25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62">
        <f t="shared" si="9737"/>
        <v>0</v>
      </c>
      <c r="AC558" s="165">
        <f t="shared" si="9768"/>
        <v>0</v>
      </c>
      <c r="BI558" s="139" t="s">
        <v>38</v>
      </c>
      <c r="BJ558" s="123">
        <f>B558/B560</f>
        <v>0</v>
      </c>
      <c r="BK558" s="124">
        <f t="shared" ref="BK558" si="10341">C558/C560</f>
        <v>0</v>
      </c>
      <c r="BL558" s="125">
        <f t="shared" ref="BL558" si="10342">D558/D560</f>
        <v>0</v>
      </c>
      <c r="BM558" s="126">
        <f t="shared" ref="BM558" si="10343">E558/E560</f>
        <v>0</v>
      </c>
      <c r="BN558" s="123">
        <f t="shared" ref="BN558" si="10344">F558/F560</f>
        <v>0</v>
      </c>
      <c r="BO558" s="124">
        <f t="shared" ref="BO558" si="10345">G558/G560</f>
        <v>0</v>
      </c>
      <c r="BP558" s="125">
        <f t="shared" ref="BP558" si="10346">H558/H560</f>
        <v>0</v>
      </c>
      <c r="BQ558" s="126">
        <f t="shared" ref="BQ558" si="10347">I558/I560</f>
        <v>0</v>
      </c>
      <c r="BR558" s="123">
        <f t="shared" ref="BR558" si="10348">J558/J560</f>
        <v>0</v>
      </c>
      <c r="BS558" s="124">
        <f t="shared" ref="BS558" si="10349">K558/K560</f>
        <v>0</v>
      </c>
      <c r="BT558" s="125">
        <f t="shared" ref="BT558" si="10350">L558/L560</f>
        <v>0</v>
      </c>
      <c r="BU558" s="123">
        <f t="shared" ref="BU558" si="10351">M558/M560</f>
        <v>0</v>
      </c>
      <c r="BV558" s="127">
        <f t="shared" ref="BV558" si="10352">N558/N560</f>
        <v>0</v>
      </c>
      <c r="BW558" s="128">
        <f t="shared" ref="BW558" si="10353">O558/O560</f>
        <v>0</v>
      </c>
      <c r="BX558" s="123">
        <f t="shared" ref="BX558" si="10354">P558/P560</f>
        <v>0</v>
      </c>
      <c r="BY558" s="124">
        <f t="shared" ref="BY558" si="10355">Q558/Q560</f>
        <v>0</v>
      </c>
      <c r="BZ558" s="125">
        <f t="shared" ref="BZ558" si="10356">R558/R560</f>
        <v>0</v>
      </c>
      <c r="CA558" s="126">
        <f t="shared" ref="CA558" si="10357">S558/S560</f>
        <v>0</v>
      </c>
      <c r="CB558" s="123">
        <f t="shared" ref="CB558" si="10358">T558/T560</f>
        <v>0</v>
      </c>
      <c r="CC558" s="124">
        <f t="shared" ref="CC558" si="10359">U558/U560</f>
        <v>0</v>
      </c>
      <c r="CD558" s="125">
        <f t="shared" ref="CD558" si="10360">V558/V560</f>
        <v>0</v>
      </c>
      <c r="CE558" s="126">
        <f t="shared" ref="CE558" si="10361">W558/W560</f>
        <v>0</v>
      </c>
      <c r="CF558" s="123">
        <f t="shared" ref="CF558" si="10362">X558/X560</f>
        <v>0</v>
      </c>
      <c r="CG558" s="124">
        <f t="shared" ref="CG558" si="10363">Y558/Y560</f>
        <v>0</v>
      </c>
      <c r="CH558" s="125">
        <f t="shared" ref="CH558" si="10364">Z558/Z560</f>
        <v>0</v>
      </c>
      <c r="CI558" s="123">
        <f t="shared" ref="CI558" si="10365">AA558/AA560</f>
        <v>0</v>
      </c>
      <c r="CJ558" s="129">
        <f t="shared" ref="CJ558" si="10366">AB558/AB560</f>
        <v>0</v>
      </c>
      <c r="CK558" s="130">
        <f t="shared" ref="CK558" si="10367">AC558/AC560</f>
        <v>0</v>
      </c>
    </row>
    <row r="559" spans="1:89" ht="13.8" thickBot="1" x14ac:dyDescent="0.3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62">
        <f t="shared" si="9737"/>
        <v>0</v>
      </c>
      <c r="AC559" s="165">
        <f t="shared" si="9768"/>
        <v>0</v>
      </c>
      <c r="BI559" s="131" t="s">
        <v>39</v>
      </c>
      <c r="BJ559" s="123">
        <f>B559/B560</f>
        <v>0</v>
      </c>
      <c r="BK559" s="124">
        <f t="shared" ref="BK559" si="10368">C559/C560</f>
        <v>0</v>
      </c>
      <c r="BL559" s="125">
        <f t="shared" ref="BL559" si="10369">D559/D560</f>
        <v>0</v>
      </c>
      <c r="BM559" s="126">
        <f t="shared" ref="BM559" si="10370">E559/E560</f>
        <v>0</v>
      </c>
      <c r="BN559" s="123">
        <f t="shared" ref="BN559" si="10371">F559/F560</f>
        <v>0</v>
      </c>
      <c r="BO559" s="124">
        <f t="shared" ref="BO559" si="10372">G559/G560</f>
        <v>0</v>
      </c>
      <c r="BP559" s="125">
        <f t="shared" ref="BP559" si="10373">H559/H560</f>
        <v>0</v>
      </c>
      <c r="BQ559" s="126">
        <f t="shared" ref="BQ559" si="10374">I559/I560</f>
        <v>0</v>
      </c>
      <c r="BR559" s="123">
        <f t="shared" ref="BR559" si="10375">J559/J560</f>
        <v>0</v>
      </c>
      <c r="BS559" s="124">
        <f t="shared" ref="BS559" si="10376">K559/K560</f>
        <v>0</v>
      </c>
      <c r="BT559" s="125">
        <f t="shared" ref="BT559" si="10377">L559/L560</f>
        <v>0</v>
      </c>
      <c r="BU559" s="123">
        <f t="shared" ref="BU559" si="10378">M559/M560</f>
        <v>0</v>
      </c>
      <c r="BV559" s="127">
        <f t="shared" ref="BV559" si="10379">N559/N560</f>
        <v>0</v>
      </c>
      <c r="BW559" s="128">
        <f t="shared" ref="BW559" si="10380">O559/O560</f>
        <v>0</v>
      </c>
      <c r="BX559" s="123">
        <f t="shared" ref="BX559" si="10381">P559/P560</f>
        <v>0</v>
      </c>
      <c r="BY559" s="124">
        <f t="shared" ref="BY559" si="10382">Q559/Q560</f>
        <v>0</v>
      </c>
      <c r="BZ559" s="125">
        <f t="shared" ref="BZ559" si="10383">R559/R560</f>
        <v>0</v>
      </c>
      <c r="CA559" s="126">
        <f t="shared" ref="CA559" si="10384">S559/S560</f>
        <v>0</v>
      </c>
      <c r="CB559" s="123">
        <f t="shared" ref="CB559" si="10385">T559/T560</f>
        <v>0</v>
      </c>
      <c r="CC559" s="124">
        <f t="shared" ref="CC559" si="10386">U559/U560</f>
        <v>0</v>
      </c>
      <c r="CD559" s="125">
        <f t="shared" ref="CD559" si="10387">V559/V560</f>
        <v>0</v>
      </c>
      <c r="CE559" s="126">
        <f t="shared" ref="CE559" si="10388">W559/W560</f>
        <v>0</v>
      </c>
      <c r="CF559" s="123">
        <f t="shared" ref="CF559" si="10389">X559/X560</f>
        <v>0</v>
      </c>
      <c r="CG559" s="124">
        <f t="shared" ref="CG559" si="10390">Y559/Y560</f>
        <v>0</v>
      </c>
      <c r="CH559" s="125">
        <f t="shared" ref="CH559" si="10391">Z559/Z560</f>
        <v>0</v>
      </c>
      <c r="CI559" s="123">
        <f t="shared" ref="CI559" si="10392">AA559/AA560</f>
        <v>0</v>
      </c>
      <c r="CJ559" s="129">
        <f t="shared" ref="CJ559" si="10393">AB559/AB560</f>
        <v>0</v>
      </c>
      <c r="CK559" s="130">
        <f t="shared" ref="CK559" si="10394">AC559/AC560</f>
        <v>0</v>
      </c>
    </row>
    <row r="560" spans="1:89" ht="14.4" thickTop="1" thickBot="1" x14ac:dyDescent="0.3">
      <c r="A560" s="251" t="s">
        <v>13</v>
      </c>
      <c r="B560" s="14">
        <f t="shared" ref="B560:AA560" si="10395">SUM(B537:B559)</f>
        <v>46416</v>
      </c>
      <c r="C560" s="1">
        <f t="shared" si="10395"/>
        <v>37838</v>
      </c>
      <c r="D560" s="14">
        <f t="shared" si="10395"/>
        <v>22680</v>
      </c>
      <c r="E560" s="1">
        <f t="shared" si="10395"/>
        <v>19348</v>
      </c>
      <c r="F560" s="14">
        <f t="shared" si="10395"/>
        <v>31072</v>
      </c>
      <c r="G560" s="1">
        <f t="shared" si="10395"/>
        <v>23876</v>
      </c>
      <c r="H560" s="14">
        <f t="shared" si="10395"/>
        <v>48446</v>
      </c>
      <c r="I560" s="1">
        <f t="shared" si="10395"/>
        <v>51972</v>
      </c>
      <c r="J560" s="14">
        <f t="shared" si="10395"/>
        <v>8835</v>
      </c>
      <c r="K560" s="1">
        <f t="shared" si="10395"/>
        <v>9587</v>
      </c>
      <c r="L560" s="14">
        <f t="shared" si="10395"/>
        <v>27159</v>
      </c>
      <c r="M560" s="1">
        <f t="shared" si="10395"/>
        <v>32738</v>
      </c>
      <c r="N560" s="14">
        <f t="shared" si="10395"/>
        <v>47375</v>
      </c>
      <c r="O560" s="1">
        <f t="shared" si="10395"/>
        <v>47331</v>
      </c>
      <c r="P560" s="14">
        <f t="shared" si="10395"/>
        <v>26495</v>
      </c>
      <c r="Q560" s="1">
        <f t="shared" si="10395"/>
        <v>28107</v>
      </c>
      <c r="R560" s="14">
        <f t="shared" si="10395"/>
        <v>33677</v>
      </c>
      <c r="S560" s="1">
        <f t="shared" si="10395"/>
        <v>36201</v>
      </c>
      <c r="T560" s="14">
        <f t="shared" si="10395"/>
        <v>10289</v>
      </c>
      <c r="U560" s="1">
        <f t="shared" si="10395"/>
        <v>11234</v>
      </c>
      <c r="V560" s="14">
        <f t="shared" si="10395"/>
        <v>32021</v>
      </c>
      <c r="W560" s="1">
        <f t="shared" si="10395"/>
        <v>42824</v>
      </c>
      <c r="X560" s="14">
        <f t="shared" si="10395"/>
        <v>28810</v>
      </c>
      <c r="Y560" s="1">
        <f t="shared" si="10395"/>
        <v>17793</v>
      </c>
      <c r="Z560" s="14">
        <f t="shared" si="10395"/>
        <v>62527</v>
      </c>
      <c r="AA560" s="1">
        <f t="shared" si="10395"/>
        <v>61513</v>
      </c>
      <c r="AB560" s="166">
        <f t="shared" ref="AB560:AC560" si="10396">SUM(AB536:AB559)</f>
        <v>425802</v>
      </c>
      <c r="AC560" s="167">
        <f t="shared" si="10396"/>
        <v>420362</v>
      </c>
      <c r="BI560" s="251" t="s">
        <v>13</v>
      </c>
      <c r="BJ560" s="147">
        <f>SUM(BJ536:BJ559)</f>
        <v>1</v>
      </c>
      <c r="BK560" s="148">
        <f t="shared" ref="BK560:CK560" si="10397">SUM(BK536:BK559)</f>
        <v>1</v>
      </c>
      <c r="BL560" s="147">
        <f t="shared" si="10397"/>
        <v>1</v>
      </c>
      <c r="BM560" s="148">
        <f t="shared" si="10397"/>
        <v>1</v>
      </c>
      <c r="BN560" s="147">
        <f t="shared" si="10397"/>
        <v>1</v>
      </c>
      <c r="BO560" s="148">
        <f t="shared" si="10397"/>
        <v>0.99999999999999989</v>
      </c>
      <c r="BP560" s="147">
        <f t="shared" si="10397"/>
        <v>1.0000000000000002</v>
      </c>
      <c r="BQ560" s="148">
        <f t="shared" si="10397"/>
        <v>1</v>
      </c>
      <c r="BR560" s="147">
        <f t="shared" si="10397"/>
        <v>1</v>
      </c>
      <c r="BS560" s="148">
        <f t="shared" si="10397"/>
        <v>1</v>
      </c>
      <c r="BT560" s="147">
        <f t="shared" si="10397"/>
        <v>1.0000000000000002</v>
      </c>
      <c r="BU560" s="148">
        <f t="shared" si="10397"/>
        <v>1</v>
      </c>
      <c r="BV560" s="147">
        <f t="shared" si="10397"/>
        <v>0.99999999999999989</v>
      </c>
      <c r="BW560" s="148">
        <f t="shared" si="10397"/>
        <v>1.0000000000000002</v>
      </c>
      <c r="BX560" s="147">
        <f t="shared" si="10397"/>
        <v>1</v>
      </c>
      <c r="BY560" s="148">
        <f t="shared" si="10397"/>
        <v>0.99999999999999989</v>
      </c>
      <c r="BZ560" s="147">
        <f t="shared" si="10397"/>
        <v>0.99999999999999989</v>
      </c>
      <c r="CA560" s="148">
        <f t="shared" si="10397"/>
        <v>0.99999999999999989</v>
      </c>
      <c r="CB560" s="147">
        <f t="shared" si="10397"/>
        <v>1</v>
      </c>
      <c r="CC560" s="148">
        <f t="shared" si="10397"/>
        <v>1</v>
      </c>
      <c r="CD560" s="147">
        <f t="shared" si="10397"/>
        <v>0.99999999999999978</v>
      </c>
      <c r="CE560" s="148">
        <f t="shared" si="10397"/>
        <v>1</v>
      </c>
      <c r="CF560" s="147">
        <f t="shared" si="10397"/>
        <v>1</v>
      </c>
      <c r="CG560" s="148">
        <f t="shared" si="10397"/>
        <v>1</v>
      </c>
      <c r="CH560" s="147">
        <f t="shared" si="10397"/>
        <v>1</v>
      </c>
      <c r="CI560" s="148">
        <f t="shared" si="10397"/>
        <v>1</v>
      </c>
      <c r="CJ560" s="147">
        <f t="shared" si="10397"/>
        <v>1</v>
      </c>
      <c r="CK560" s="148">
        <f t="shared" si="10397"/>
        <v>1</v>
      </c>
    </row>
    <row r="561" spans="1:89" ht="13.8" thickTop="1" x14ac:dyDescent="0.25">
      <c r="A561" s="178"/>
    </row>
    <row r="563" spans="1:89" x14ac:dyDescent="0.25">
      <c r="A563" s="299">
        <f>+A532+1</f>
        <v>45279</v>
      </c>
      <c r="B563" s="299"/>
      <c r="C563" s="299"/>
      <c r="D563" s="299"/>
      <c r="BI563" s="298">
        <f>+BI501+2</f>
        <v>45279</v>
      </c>
      <c r="BJ563" s="298"/>
      <c r="BK563" s="298"/>
      <c r="BL563" s="298"/>
    </row>
    <row r="564" spans="1:89" ht="13.8" thickBot="1" x14ac:dyDescent="0.3">
      <c r="AE564" t="s">
        <v>84</v>
      </c>
    </row>
    <row r="565" spans="1:89" ht="14.4" thickTop="1" thickBot="1" x14ac:dyDescent="0.3">
      <c r="A565" s="290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0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0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35">
      <c r="A566" s="291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68" t="s">
        <v>14</v>
      </c>
      <c r="AC566" s="169" t="s">
        <v>15</v>
      </c>
      <c r="AE566" s="291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68" t="s">
        <v>14</v>
      </c>
      <c r="BG566" s="169" t="s">
        <v>15</v>
      </c>
      <c r="BI566" s="291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8" thickTop="1" x14ac:dyDescent="0.25">
      <c r="A567" s="119" t="s">
        <v>16</v>
      </c>
      <c r="B567" s="120"/>
      <c r="C567" s="177"/>
      <c r="D567" s="121"/>
      <c r="E567" s="172"/>
      <c r="F567" s="120"/>
      <c r="G567" s="122"/>
      <c r="H567" s="121"/>
      <c r="I567" s="172"/>
      <c r="J567" s="120"/>
      <c r="K567" s="122"/>
      <c r="L567" s="121"/>
      <c r="M567" s="120"/>
      <c r="N567" s="171"/>
      <c r="O567" s="173"/>
      <c r="P567" s="120"/>
      <c r="Q567" s="122"/>
      <c r="R567" s="121"/>
      <c r="S567" s="172"/>
      <c r="T567" s="120"/>
      <c r="U567" s="122"/>
      <c r="V567" s="121"/>
      <c r="W567" s="172"/>
      <c r="X567" s="120"/>
      <c r="Y567" s="122"/>
      <c r="Z567" s="21"/>
      <c r="AA567" s="176"/>
      <c r="AB567" s="162">
        <f t="shared" ref="AB567:AB590" si="10398">B567+D567+F567+H567+J567+L567+N567+P567+R567+T567+V567+X567+Z567</f>
        <v>0</v>
      </c>
      <c r="AC567" s="163">
        <f>C567+E567+G567+I567+K567+M567+O567+Q567+S567+U567+W567+Y567+AA567</f>
        <v>0</v>
      </c>
      <c r="AD567" s="216"/>
      <c r="AE567" s="254" t="str">
        <f>$AE$9</f>
        <v>07:00 - 07:59</v>
      </c>
      <c r="AF567" s="120">
        <f t="shared" ref="AF567:AO569" si="10399">SUMIF($A$9:$A$32,$AE567,B$567:B$590)</f>
        <v>4973</v>
      </c>
      <c r="AG567" s="177">
        <f t="shared" si="10399"/>
        <v>1739</v>
      </c>
      <c r="AH567" s="121">
        <f t="shared" si="10399"/>
        <v>2241</v>
      </c>
      <c r="AI567" s="172">
        <f t="shared" si="10399"/>
        <v>1732</v>
      </c>
      <c r="AJ567" s="120">
        <f t="shared" si="10399"/>
        <v>2942</v>
      </c>
      <c r="AK567" s="122">
        <f t="shared" si="10399"/>
        <v>1535</v>
      </c>
      <c r="AL567" s="121">
        <f t="shared" si="10399"/>
        <v>4027</v>
      </c>
      <c r="AM567" s="172">
        <f t="shared" si="10399"/>
        <v>2644</v>
      </c>
      <c r="AN567" s="120">
        <f t="shared" si="10399"/>
        <v>335</v>
      </c>
      <c r="AO567" s="122">
        <f t="shared" si="10399"/>
        <v>1261</v>
      </c>
      <c r="AP567" s="121">
        <f t="shared" ref="AP567:AY569" si="10400">SUMIF($A$9:$A$32,$AE567,L$567:L$590)</f>
        <v>1297</v>
      </c>
      <c r="AQ567" s="120">
        <f t="shared" si="10400"/>
        <v>4381</v>
      </c>
      <c r="AR567" s="171">
        <f t="shared" si="10400"/>
        <v>3535</v>
      </c>
      <c r="AS567" s="173">
        <f t="shared" si="10400"/>
        <v>4901</v>
      </c>
      <c r="AT567" s="120">
        <f t="shared" si="10400"/>
        <v>2514</v>
      </c>
      <c r="AU567" s="122">
        <f t="shared" si="10400"/>
        <v>2352</v>
      </c>
      <c r="AV567" s="121">
        <f t="shared" si="10400"/>
        <v>3159</v>
      </c>
      <c r="AW567" s="172">
        <f t="shared" si="10400"/>
        <v>2554</v>
      </c>
      <c r="AX567" s="120">
        <f t="shared" si="10400"/>
        <v>500</v>
      </c>
      <c r="AY567" s="122">
        <f t="shared" si="10400"/>
        <v>2089</v>
      </c>
      <c r="AZ567" s="121">
        <f t="shared" ref="AZ567:BE569" si="10401">SUMIF($A$9:$A$32,$AE567,V$567:V$590)</f>
        <v>1606</v>
      </c>
      <c r="BA567" s="172">
        <f t="shared" si="10401"/>
        <v>4268</v>
      </c>
      <c r="BB567" s="120">
        <f t="shared" si="10401"/>
        <v>2237</v>
      </c>
      <c r="BC567" s="122">
        <f t="shared" si="10401"/>
        <v>2283</v>
      </c>
      <c r="BD567" s="21">
        <f t="shared" si="10401"/>
        <v>5378</v>
      </c>
      <c r="BE567" s="176">
        <f t="shared" si="10401"/>
        <v>3602</v>
      </c>
      <c r="BF567" s="162">
        <f>AF567+AH567+AJ567+AL567+AN567+AP567+AR567+AT567+AV567+AX567+AZ567+BB567+BD567</f>
        <v>34744</v>
      </c>
      <c r="BG567" s="163">
        <f>AG567+AI567+AK567+AM567+AO567+AQ567+AS567+AU567+AW567+AY567+BA567+BC567+BE567</f>
        <v>35341</v>
      </c>
      <c r="BH567" s="216"/>
      <c r="BI567" s="119" t="s">
        <v>16</v>
      </c>
      <c r="BJ567" s="123">
        <f>B567/B591</f>
        <v>0</v>
      </c>
      <c r="BK567" s="124">
        <f t="shared" ref="BK567" si="10402">C567/C591</f>
        <v>0</v>
      </c>
      <c r="BL567" s="125">
        <f t="shared" ref="BL567" si="10403">D567/D591</f>
        <v>0</v>
      </c>
      <c r="BM567" s="126">
        <f t="shared" ref="BM567" si="10404">E567/E591</f>
        <v>0</v>
      </c>
      <c r="BN567" s="123">
        <f t="shared" ref="BN567" si="10405">F567/F591</f>
        <v>0</v>
      </c>
      <c r="BO567" s="124">
        <f t="shared" ref="BO567" si="10406">G567/G591</f>
        <v>0</v>
      </c>
      <c r="BP567" s="125">
        <f t="shared" ref="BP567" si="10407">H567/H591</f>
        <v>0</v>
      </c>
      <c r="BQ567" s="126">
        <f t="shared" ref="BQ567" si="10408">I567/I591</f>
        <v>0</v>
      </c>
      <c r="BR567" s="123">
        <f t="shared" ref="BR567" si="10409">J567/J591</f>
        <v>0</v>
      </c>
      <c r="BS567" s="124">
        <f t="shared" ref="BS567" si="10410">K567/K591</f>
        <v>0</v>
      </c>
      <c r="BT567" s="125">
        <f t="shared" ref="BT567" si="10411">L567/L591</f>
        <v>0</v>
      </c>
      <c r="BU567" s="123">
        <f t="shared" ref="BU567" si="10412">M567/M591</f>
        <v>0</v>
      </c>
      <c r="BV567" s="127">
        <f t="shared" ref="BV567" si="10413">N567/N591</f>
        <v>0</v>
      </c>
      <c r="BW567" s="128">
        <f t="shared" ref="BW567" si="10414">O567/O591</f>
        <v>0</v>
      </c>
      <c r="BX567" s="123">
        <f t="shared" ref="BX567" si="10415">P567/P591</f>
        <v>0</v>
      </c>
      <c r="BY567" s="124">
        <f t="shared" ref="BY567" si="10416">Q567/Q591</f>
        <v>0</v>
      </c>
      <c r="BZ567" s="125">
        <f t="shared" ref="BZ567" si="10417">R567/R591</f>
        <v>0</v>
      </c>
      <c r="CA567" s="126">
        <f t="shared" ref="CA567" si="10418">S567/S591</f>
        <v>0</v>
      </c>
      <c r="CB567" s="123">
        <f t="shared" ref="CB567" si="10419">T567/T591</f>
        <v>0</v>
      </c>
      <c r="CC567" s="124">
        <f t="shared" ref="CC567" si="10420">U567/U591</f>
        <v>0</v>
      </c>
      <c r="CD567" s="125">
        <f t="shared" ref="CD567" si="10421">V567/V591</f>
        <v>0</v>
      </c>
      <c r="CE567" s="126">
        <f t="shared" ref="CE567" si="10422">W567/W591</f>
        <v>0</v>
      </c>
      <c r="CF567" s="123">
        <f t="shared" ref="CF567" si="10423">X567/X591</f>
        <v>0</v>
      </c>
      <c r="CG567" s="124">
        <f t="shared" ref="CG567" si="10424">Y567/Y591</f>
        <v>0</v>
      </c>
      <c r="CH567" s="125">
        <f t="shared" ref="CH567" si="10425">Z567/Z591</f>
        <v>0</v>
      </c>
      <c r="CI567" s="123">
        <f t="shared" ref="CI567" si="10426">AA567/AA591</f>
        <v>0</v>
      </c>
      <c r="CJ567" s="129">
        <f t="shared" ref="CJ567" si="10427">AB567/AB591</f>
        <v>0</v>
      </c>
      <c r="CK567" s="130">
        <f t="shared" ref="CK567" si="10428">AC567/AC591</f>
        <v>0</v>
      </c>
    </row>
    <row r="568" spans="1:89" x14ac:dyDescent="0.25">
      <c r="A568" s="131" t="s">
        <v>17</v>
      </c>
      <c r="B568" s="180">
        <v>603</v>
      </c>
      <c r="C568" s="181">
        <v>0</v>
      </c>
      <c r="D568" s="182">
        <v>490</v>
      </c>
      <c r="E568" s="183">
        <v>2</v>
      </c>
      <c r="F568" s="180">
        <v>602</v>
      </c>
      <c r="G568" s="184">
        <v>5</v>
      </c>
      <c r="H568" s="182">
        <v>646</v>
      </c>
      <c r="I568" s="183">
        <v>49</v>
      </c>
      <c r="J568" s="180">
        <v>16</v>
      </c>
      <c r="K568" s="184">
        <v>33</v>
      </c>
      <c r="L568" s="182">
        <v>52</v>
      </c>
      <c r="M568" s="180">
        <v>116</v>
      </c>
      <c r="N568" s="185">
        <v>301</v>
      </c>
      <c r="O568" s="186">
        <v>271</v>
      </c>
      <c r="P568" s="180">
        <v>97</v>
      </c>
      <c r="Q568" s="184">
        <v>103</v>
      </c>
      <c r="R568" s="182">
        <v>57</v>
      </c>
      <c r="S568" s="183">
        <v>172</v>
      </c>
      <c r="T568" s="180">
        <v>2</v>
      </c>
      <c r="U568" s="184">
        <v>62</v>
      </c>
      <c r="V568" s="182">
        <v>17</v>
      </c>
      <c r="W568" s="183">
        <v>168</v>
      </c>
      <c r="X568" s="180">
        <v>6</v>
      </c>
      <c r="Y568" s="184">
        <v>88</v>
      </c>
      <c r="Z568" s="182">
        <v>41</v>
      </c>
      <c r="AA568" s="180">
        <v>0</v>
      </c>
      <c r="AB568" s="162">
        <f t="shared" si="10398"/>
        <v>2930</v>
      </c>
      <c r="AC568" s="165">
        <f t="shared" ref="AC568:AC590" si="10429">SUM(C568,E568,G568,I568,K568,M568,O568,Q568,S568,U568,W568,Y568,AA568)</f>
        <v>1069</v>
      </c>
      <c r="AE568" s="256" t="str">
        <f>$AE$10</f>
        <v>08:00 - 08:59</v>
      </c>
      <c r="AF568" s="120">
        <f t="shared" si="10399"/>
        <v>3827</v>
      </c>
      <c r="AG568" s="181">
        <f t="shared" si="10399"/>
        <v>1542</v>
      </c>
      <c r="AH568" s="182">
        <f t="shared" si="10399"/>
        <v>1825</v>
      </c>
      <c r="AI568" s="183">
        <f t="shared" si="10399"/>
        <v>1482</v>
      </c>
      <c r="AJ568" s="180">
        <f t="shared" si="10399"/>
        <v>2097</v>
      </c>
      <c r="AK568" s="184">
        <f t="shared" si="10399"/>
        <v>1307</v>
      </c>
      <c r="AL568" s="182">
        <f t="shared" si="10399"/>
        <v>3347</v>
      </c>
      <c r="AM568" s="183">
        <f t="shared" si="10399"/>
        <v>2638</v>
      </c>
      <c r="AN568" s="180">
        <f t="shared" si="10399"/>
        <v>329</v>
      </c>
      <c r="AO568" s="184">
        <f t="shared" si="10399"/>
        <v>1109</v>
      </c>
      <c r="AP568" s="182">
        <f t="shared" si="10400"/>
        <v>1117</v>
      </c>
      <c r="AQ568" s="180">
        <f t="shared" si="10400"/>
        <v>4125</v>
      </c>
      <c r="AR568" s="185">
        <f t="shared" si="10400"/>
        <v>2709</v>
      </c>
      <c r="AS568" s="186">
        <f t="shared" si="10400"/>
        <v>4335</v>
      </c>
      <c r="AT568" s="180">
        <f t="shared" si="10400"/>
        <v>2102</v>
      </c>
      <c r="AU568" s="184">
        <f t="shared" si="10400"/>
        <v>2154</v>
      </c>
      <c r="AV568" s="182">
        <f t="shared" si="10400"/>
        <v>2636</v>
      </c>
      <c r="AW568" s="183">
        <f t="shared" si="10400"/>
        <v>1976</v>
      </c>
      <c r="AX568" s="180">
        <f t="shared" si="10400"/>
        <v>297</v>
      </c>
      <c r="AY568" s="184">
        <f t="shared" si="10400"/>
        <v>1495</v>
      </c>
      <c r="AZ568" s="182">
        <f t="shared" si="10401"/>
        <v>1240</v>
      </c>
      <c r="BA568" s="183">
        <f t="shared" si="10401"/>
        <v>3310</v>
      </c>
      <c r="BB568" s="180">
        <f t="shared" si="10401"/>
        <v>1800</v>
      </c>
      <c r="BC568" s="184">
        <f t="shared" si="10401"/>
        <v>1875</v>
      </c>
      <c r="BD568" s="182">
        <f t="shared" si="10401"/>
        <v>4348</v>
      </c>
      <c r="BE568" s="180">
        <f t="shared" si="10401"/>
        <v>3344</v>
      </c>
      <c r="BF568" s="164">
        <f>SUM(AF568,AH568,AJ568,AL568,AN568,AP568,AR568,AT568,AV568,AX568,AZ568,BB568,BD568)</f>
        <v>27674</v>
      </c>
      <c r="BG568" s="165">
        <f>SUM(AG568,AI568,AK568,AM568,AO568,AQ568,AS568,AU568,AW568,AY568,BA568,BC568,BE568)</f>
        <v>30692</v>
      </c>
      <c r="BI568" s="131" t="s">
        <v>17</v>
      </c>
      <c r="BJ568" s="123">
        <f>B568/B591</f>
        <v>1.3690854599945509E-2</v>
      </c>
      <c r="BK568" s="124">
        <f t="shared" ref="BK568" si="10430">C568/C591</f>
        <v>0</v>
      </c>
      <c r="BL568" s="125">
        <f t="shared" ref="BL568" si="10431">D568/D591</f>
        <v>2.0766231564671979E-2</v>
      </c>
      <c r="BM568" s="126">
        <f t="shared" ref="BM568" si="10432">E568/E591</f>
        <v>9.7465886939571147E-5</v>
      </c>
      <c r="BN568" s="123">
        <f t="shared" ref="BN568" si="10433">F568/F591</f>
        <v>2.2049666691084904E-2</v>
      </c>
      <c r="BO568" s="124">
        <f t="shared" ref="BO568" si="10434">G568/G591</f>
        <v>1.98145359435682E-4</v>
      </c>
      <c r="BP568" s="125">
        <f t="shared" ref="BP568" si="10435">H568/H591</f>
        <v>1.3584270844285564E-2</v>
      </c>
      <c r="BQ568" s="126">
        <f t="shared" ref="BQ568" si="10436">I568/I591</f>
        <v>9.3622224769765753E-4</v>
      </c>
      <c r="BR568" s="123">
        <f t="shared" ref="BR568" si="10437">J568/J591</f>
        <v>1.7773828038213731E-3</v>
      </c>
      <c r="BS568" s="124">
        <f t="shared" ref="BS568" si="10438">K568/K591</f>
        <v>3.4403669724770644E-3</v>
      </c>
      <c r="BT568" s="125">
        <f t="shared" ref="BT568" si="10439">L568/L591</f>
        <v>1.7878631597043149E-3</v>
      </c>
      <c r="BU568" s="123">
        <f t="shared" ref="BU568" si="10440">M568/M591</f>
        <v>3.5694504277186288E-3</v>
      </c>
      <c r="BV568" s="127">
        <f t="shared" ref="BV568" si="10441">N568/N591</f>
        <v>6.1963480659571399E-3</v>
      </c>
      <c r="BW568" s="128">
        <f t="shared" ref="BW568" si="10442">O568/O591</f>
        <v>5.5232854376847038E-3</v>
      </c>
      <c r="BX568" s="123">
        <f t="shared" ref="BX568" si="10443">P568/P591</f>
        <v>3.5407921153495165E-3</v>
      </c>
      <c r="BY568" s="124">
        <f t="shared" ref="BY568" si="10444">Q568/Q591</f>
        <v>3.8484531460170378E-3</v>
      </c>
      <c r="BZ568" s="125">
        <f t="shared" ref="BZ568" si="10445">R568/R591</f>
        <v>1.6578924405921875E-3</v>
      </c>
      <c r="CA568" s="126">
        <f t="shared" ref="CA568" si="10446">S568/S591</f>
        <v>4.945797509848463E-3</v>
      </c>
      <c r="CB568" s="123">
        <f t="shared" ref="CB568" si="10447">T568/T591</f>
        <v>1.9022256039566293E-4</v>
      </c>
      <c r="CC568" s="124">
        <f t="shared" ref="CC568" si="10448">U568/U591</f>
        <v>5.7011494252873565E-3</v>
      </c>
      <c r="CD568" s="125">
        <f t="shared" ref="CD568" si="10449">V568/V591</f>
        <v>4.940998663023891E-4</v>
      </c>
      <c r="CE568" s="126">
        <f t="shared" ref="CE568" si="10450">W568/W591</f>
        <v>4.0447815095702418E-3</v>
      </c>
      <c r="CF568" s="123">
        <f t="shared" ref="CF568" si="10451">X568/X591</f>
        <v>2.1620842492162446E-4</v>
      </c>
      <c r="CG568" s="124">
        <f t="shared" ref="CG568" si="10452">Y568/Y591</f>
        <v>5.1825677267373377E-3</v>
      </c>
      <c r="CH568" s="125">
        <f t="shared" ref="CH568" si="10453">Z568/Z591</f>
        <v>6.8766562678206035E-4</v>
      </c>
      <c r="CI568" s="123">
        <f t="shared" ref="CI568" si="10454">AA568/AA591</f>
        <v>0</v>
      </c>
      <c r="CJ568" s="129">
        <f t="shared" ref="CJ568" si="10455">AB568/AB591</f>
        <v>6.9229496963825812E-3</v>
      </c>
      <c r="CK568" s="130">
        <f t="shared" ref="CK568" si="10456">AC568/AC591</f>
        <v>2.5321792849258349E-3</v>
      </c>
    </row>
    <row r="569" spans="1:89" ht="13.8" thickBot="1" x14ac:dyDescent="0.3">
      <c r="A569" s="139" t="s">
        <v>18</v>
      </c>
      <c r="B569" s="187">
        <v>2417</v>
      </c>
      <c r="C569" s="188">
        <v>623</v>
      </c>
      <c r="D569" s="189">
        <v>1510</v>
      </c>
      <c r="E569" s="190">
        <v>372</v>
      </c>
      <c r="F569" s="187">
        <v>2439</v>
      </c>
      <c r="G569" s="191">
        <v>437</v>
      </c>
      <c r="H569" s="189">
        <v>2537</v>
      </c>
      <c r="I569" s="190">
        <v>885</v>
      </c>
      <c r="J569" s="187">
        <v>107</v>
      </c>
      <c r="K569" s="191">
        <v>350</v>
      </c>
      <c r="L569" s="189">
        <v>469</v>
      </c>
      <c r="M569" s="187">
        <v>1596</v>
      </c>
      <c r="N569" s="192">
        <v>1694</v>
      </c>
      <c r="O569" s="193">
        <v>2128</v>
      </c>
      <c r="P569" s="187">
        <v>1014</v>
      </c>
      <c r="Q569" s="191">
        <v>1067</v>
      </c>
      <c r="R569" s="189">
        <v>1423</v>
      </c>
      <c r="S569" s="190">
        <v>1144</v>
      </c>
      <c r="T569" s="187">
        <v>103</v>
      </c>
      <c r="U569" s="191">
        <v>620</v>
      </c>
      <c r="V569" s="189">
        <v>633</v>
      </c>
      <c r="W569" s="190">
        <v>1455</v>
      </c>
      <c r="X569" s="187">
        <v>1031</v>
      </c>
      <c r="Y569" s="191">
        <v>868</v>
      </c>
      <c r="Z569" s="189">
        <v>2885</v>
      </c>
      <c r="AA569" s="187">
        <v>1753</v>
      </c>
      <c r="AB569" s="162">
        <f t="shared" si="10398"/>
        <v>18262</v>
      </c>
      <c r="AC569" s="165">
        <f t="shared" si="10429"/>
        <v>13298</v>
      </c>
      <c r="AE569" s="254">
        <f>$AE$11</f>
        <v>0</v>
      </c>
      <c r="AF569" s="120">
        <f t="shared" si="10399"/>
        <v>0</v>
      </c>
      <c r="AG569" s="188">
        <f t="shared" si="10399"/>
        <v>0</v>
      </c>
      <c r="AH569" s="189">
        <f t="shared" si="10399"/>
        <v>0</v>
      </c>
      <c r="AI569" s="190">
        <f t="shared" si="10399"/>
        <v>0</v>
      </c>
      <c r="AJ569" s="187">
        <f t="shared" si="10399"/>
        <v>0</v>
      </c>
      <c r="AK569" s="191">
        <f t="shared" si="10399"/>
        <v>0</v>
      </c>
      <c r="AL569" s="189">
        <f t="shared" si="10399"/>
        <v>0</v>
      </c>
      <c r="AM569" s="190">
        <f t="shared" si="10399"/>
        <v>0</v>
      </c>
      <c r="AN569" s="187">
        <f t="shared" si="10399"/>
        <v>0</v>
      </c>
      <c r="AO569" s="191">
        <f t="shared" si="10399"/>
        <v>0</v>
      </c>
      <c r="AP569" s="189">
        <f t="shared" si="10400"/>
        <v>0</v>
      </c>
      <c r="AQ569" s="187">
        <f t="shared" si="10400"/>
        <v>0</v>
      </c>
      <c r="AR569" s="192">
        <f t="shared" si="10400"/>
        <v>0</v>
      </c>
      <c r="AS569" s="193">
        <f t="shared" si="10400"/>
        <v>0</v>
      </c>
      <c r="AT569" s="187">
        <f t="shared" si="10400"/>
        <v>0</v>
      </c>
      <c r="AU569" s="191">
        <f t="shared" si="10400"/>
        <v>0</v>
      </c>
      <c r="AV569" s="189">
        <f t="shared" si="10400"/>
        <v>0</v>
      </c>
      <c r="AW569" s="190">
        <f t="shared" si="10400"/>
        <v>0</v>
      </c>
      <c r="AX569" s="187">
        <f t="shared" si="10400"/>
        <v>0</v>
      </c>
      <c r="AY569" s="191">
        <f t="shared" si="10400"/>
        <v>0</v>
      </c>
      <c r="AZ569" s="189">
        <f t="shared" si="10401"/>
        <v>0</v>
      </c>
      <c r="BA569" s="190">
        <f t="shared" si="10401"/>
        <v>0</v>
      </c>
      <c r="BB569" s="187">
        <f t="shared" si="10401"/>
        <v>0</v>
      </c>
      <c r="BC569" s="191">
        <f t="shared" si="10401"/>
        <v>0</v>
      </c>
      <c r="BD569" s="189">
        <f t="shared" si="10401"/>
        <v>0</v>
      </c>
      <c r="BE569" s="187">
        <f t="shared" si="10401"/>
        <v>0</v>
      </c>
      <c r="BF569" s="164">
        <f>SUM(AF569,AH569,AJ569,AL569,AN569,AP569,AR569,AT569,AV569,AX569,AZ569,BB569,BD569)</f>
        <v>0</v>
      </c>
      <c r="BG569" s="165">
        <f>SUM(AG569,AI569,AK569,AM569,AO569,AQ569,AS569,AU569,AW569,AY569,BA569,BC569,BE569)</f>
        <v>0</v>
      </c>
      <c r="BI569" s="139" t="s">
        <v>18</v>
      </c>
      <c r="BJ569" s="123">
        <f>B569/B591</f>
        <v>5.4876941240577605E-2</v>
      </c>
      <c r="BK569" s="124">
        <f t="shared" ref="BK569" si="10457">C569/C591</f>
        <v>1.5364885194958936E-2</v>
      </c>
      <c r="BL569" s="125">
        <f t="shared" ref="BL569" si="10458">D569/D591</f>
        <v>6.3993897270723854E-2</v>
      </c>
      <c r="BM569" s="126">
        <f t="shared" ref="BM569" si="10459">E569/E591</f>
        <v>1.8128654970760234E-2</v>
      </c>
      <c r="BN569" s="123">
        <f t="shared" ref="BN569" si="10460">F569/F591</f>
        <v>8.9334114716870555E-2</v>
      </c>
      <c r="BO569" s="124">
        <f t="shared" ref="BO569" si="10461">G569/G591</f>
        <v>1.7317904414678609E-2</v>
      </c>
      <c r="BP569" s="125">
        <f t="shared" ref="BP569" si="10462">H569/H591</f>
        <v>5.3348754074229836E-2</v>
      </c>
      <c r="BQ569" s="126">
        <f t="shared" ref="BQ569" si="10463">I569/I591</f>
        <v>1.6909320188008711E-2</v>
      </c>
      <c r="BR569" s="123">
        <f t="shared" ref="BR569" si="10464">J569/J591</f>
        <v>1.1886247500555431E-2</v>
      </c>
      <c r="BS569" s="124">
        <f t="shared" ref="BS569" si="10465">K569/K591</f>
        <v>3.6488740617180986E-2</v>
      </c>
      <c r="BT569" s="125">
        <f t="shared" ref="BT569" si="10466">L569/L591</f>
        <v>1.6125150421179301E-2</v>
      </c>
      <c r="BU569" s="123">
        <f t="shared" ref="BU569" si="10467">M569/M591</f>
        <v>4.9110714505508031E-2</v>
      </c>
      <c r="BV569" s="127">
        <f t="shared" ref="BV569" si="10468">N569/N591</f>
        <v>3.4872470510735533E-2</v>
      </c>
      <c r="BW569" s="128">
        <f t="shared" ref="BW569" si="10469">O569/O591</f>
        <v>4.3371038418424539E-2</v>
      </c>
      <c r="BX569" s="123">
        <f t="shared" ref="BX569" si="10470">P569/P591</f>
        <v>3.70140536594269E-2</v>
      </c>
      <c r="BY569" s="124">
        <f t="shared" ref="BY569" si="10471">Q569/Q591</f>
        <v>3.9866985502914364E-2</v>
      </c>
      <c r="BZ569" s="125">
        <f t="shared" ref="BZ569" si="10472">R569/R591</f>
        <v>4.1389139350222509E-2</v>
      </c>
      <c r="CA569" s="126">
        <f t="shared" ref="CA569" si="10473">S569/S591</f>
        <v>3.2895304367829316E-2</v>
      </c>
      <c r="CB569" s="123">
        <f t="shared" ref="CB569" si="10474">T569/T591</f>
        <v>9.7964618603766408E-3</v>
      </c>
      <c r="CC569" s="124">
        <f t="shared" ref="CC569" si="10475">U569/U591</f>
        <v>5.7011494252873565E-2</v>
      </c>
      <c r="CD569" s="125">
        <f t="shared" ref="CD569" si="10476">V569/V591</f>
        <v>1.8397953845259548E-2</v>
      </c>
      <c r="CE569" s="126">
        <f t="shared" ref="CE569" si="10477">W569/W591</f>
        <v>3.5030697002527991E-2</v>
      </c>
      <c r="CF569" s="123">
        <f t="shared" ref="CF569" si="10478">X569/X591</f>
        <v>3.7151814349032468E-2</v>
      </c>
      <c r="CG569" s="124">
        <f t="shared" ref="CG569" si="10479">Y569/Y591</f>
        <v>5.1118963486454651E-2</v>
      </c>
      <c r="CH569" s="125">
        <f t="shared" ref="CH569" si="10480">Z569/Z591</f>
        <v>4.8388178860152294E-2</v>
      </c>
      <c r="CI569" s="123">
        <f t="shared" ref="CI569" si="10481">AA569/AA591</f>
        <v>2.8531436662814734E-2</v>
      </c>
      <c r="CJ569" s="129">
        <f t="shared" ref="CJ569" si="10482">AB569/AB591</f>
        <v>4.3149115138340854E-2</v>
      </c>
      <c r="CK569" s="130">
        <f t="shared" ref="CK569" si="10483">AC569/AC591</f>
        <v>3.1499457559348694E-2</v>
      </c>
    </row>
    <row r="570" spans="1:89" ht="14.4" thickTop="1" thickBot="1" x14ac:dyDescent="0.3">
      <c r="A570" s="131" t="s">
        <v>19</v>
      </c>
      <c r="B570" s="180">
        <v>4776</v>
      </c>
      <c r="C570" s="181">
        <v>1738</v>
      </c>
      <c r="D570" s="182">
        <v>2104</v>
      </c>
      <c r="E570" s="183">
        <v>1263</v>
      </c>
      <c r="F570" s="180">
        <v>3095</v>
      </c>
      <c r="G570" s="184">
        <v>1209</v>
      </c>
      <c r="H570" s="182">
        <v>3868</v>
      </c>
      <c r="I570" s="183">
        <v>2131</v>
      </c>
      <c r="J570" s="180">
        <v>267</v>
      </c>
      <c r="K570" s="184">
        <v>806</v>
      </c>
      <c r="L570" s="182">
        <v>1197</v>
      </c>
      <c r="M570" s="180">
        <v>2890</v>
      </c>
      <c r="N570" s="185">
        <v>3083</v>
      </c>
      <c r="O570" s="186">
        <v>3566</v>
      </c>
      <c r="P570" s="180">
        <v>2027</v>
      </c>
      <c r="Q570" s="184">
        <v>1762</v>
      </c>
      <c r="R570" s="182">
        <v>2515</v>
      </c>
      <c r="S570" s="183">
        <v>1858</v>
      </c>
      <c r="T570" s="180">
        <v>358</v>
      </c>
      <c r="U570" s="184">
        <v>1546</v>
      </c>
      <c r="V570" s="182">
        <v>1399</v>
      </c>
      <c r="W570" s="183">
        <v>3191</v>
      </c>
      <c r="X570" s="180">
        <v>1850</v>
      </c>
      <c r="Y570" s="184">
        <v>1631</v>
      </c>
      <c r="Z570" s="182">
        <v>3903</v>
      </c>
      <c r="AA570" s="180">
        <v>3207</v>
      </c>
      <c r="AB570" s="162">
        <f t="shared" si="10398"/>
        <v>30442</v>
      </c>
      <c r="AC570" s="165">
        <f t="shared" si="10429"/>
        <v>26798</v>
      </c>
      <c r="AE570" s="251" t="s">
        <v>13</v>
      </c>
      <c r="AF570" s="14">
        <f t="shared" ref="AF570:BG570" si="10484">SUM(AF567:AF569)</f>
        <v>8800</v>
      </c>
      <c r="AG570" s="1">
        <f t="shared" si="10484"/>
        <v>3281</v>
      </c>
      <c r="AH570" s="14">
        <f t="shared" si="10484"/>
        <v>4066</v>
      </c>
      <c r="AI570" s="1">
        <f t="shared" si="10484"/>
        <v>3214</v>
      </c>
      <c r="AJ570" s="14">
        <f t="shared" si="10484"/>
        <v>5039</v>
      </c>
      <c r="AK570" s="1">
        <f t="shared" si="10484"/>
        <v>2842</v>
      </c>
      <c r="AL570" s="14">
        <f t="shared" si="10484"/>
        <v>7374</v>
      </c>
      <c r="AM570" s="1">
        <f t="shared" si="10484"/>
        <v>5282</v>
      </c>
      <c r="AN570" s="14">
        <f t="shared" si="10484"/>
        <v>664</v>
      </c>
      <c r="AO570" s="1">
        <f t="shared" si="10484"/>
        <v>2370</v>
      </c>
      <c r="AP570" s="14">
        <f t="shared" si="10484"/>
        <v>2414</v>
      </c>
      <c r="AQ570" s="1">
        <f t="shared" si="10484"/>
        <v>8506</v>
      </c>
      <c r="AR570" s="14">
        <f t="shared" si="10484"/>
        <v>6244</v>
      </c>
      <c r="AS570" s="1">
        <f t="shared" si="10484"/>
        <v>9236</v>
      </c>
      <c r="AT570" s="14">
        <f t="shared" si="10484"/>
        <v>4616</v>
      </c>
      <c r="AU570" s="1">
        <f t="shared" si="10484"/>
        <v>4506</v>
      </c>
      <c r="AV570" s="14">
        <f t="shared" si="10484"/>
        <v>5795</v>
      </c>
      <c r="AW570" s="1">
        <f t="shared" si="10484"/>
        <v>4530</v>
      </c>
      <c r="AX570" s="14">
        <f t="shared" si="10484"/>
        <v>797</v>
      </c>
      <c r="AY570" s="1">
        <f t="shared" si="10484"/>
        <v>3584</v>
      </c>
      <c r="AZ570" s="14">
        <f t="shared" si="10484"/>
        <v>2846</v>
      </c>
      <c r="BA570" s="1">
        <f t="shared" si="10484"/>
        <v>7578</v>
      </c>
      <c r="BB570" s="14">
        <f t="shared" si="10484"/>
        <v>4037</v>
      </c>
      <c r="BC570" s="1">
        <f t="shared" si="10484"/>
        <v>4158</v>
      </c>
      <c r="BD570" s="14">
        <f t="shared" si="10484"/>
        <v>9726</v>
      </c>
      <c r="BE570" s="1">
        <f t="shared" si="10484"/>
        <v>6946</v>
      </c>
      <c r="BF570" s="166">
        <f t="shared" si="10484"/>
        <v>62418</v>
      </c>
      <c r="BG570" s="167">
        <f t="shared" si="10484"/>
        <v>66033</v>
      </c>
      <c r="BI570" s="131" t="s">
        <v>19</v>
      </c>
      <c r="BJ570" s="123">
        <f>B570/B591</f>
        <v>0.10843701752792662</v>
      </c>
      <c r="BK570" s="124">
        <f t="shared" ref="BK570" si="10485">C570/C591</f>
        <v>4.2863837028633438E-2</v>
      </c>
      <c r="BL570" s="125">
        <f t="shared" ref="BL570" si="10486">D570/D591</f>
        <v>8.916765553483641E-2</v>
      </c>
      <c r="BM570" s="126">
        <f t="shared" ref="BM570" si="10487">E570/E591</f>
        <v>6.1549707602339181E-2</v>
      </c>
      <c r="BN570" s="123">
        <f t="shared" ref="BN570" si="10488">F570/F591</f>
        <v>0.11336165848655776</v>
      </c>
      <c r="BO570" s="124">
        <f t="shared" ref="BO570" si="10489">G570/G591</f>
        <v>4.7911547911547912E-2</v>
      </c>
      <c r="BP570" s="125">
        <f t="shared" ref="BP570" si="10490">H570/H591</f>
        <v>8.1337398801387864E-2</v>
      </c>
      <c r="BQ570" s="126">
        <f t="shared" ref="BQ570" si="10491">I570/I591</f>
        <v>4.0716114486606288E-2</v>
      </c>
      <c r="BR570" s="123">
        <f t="shared" ref="BR570" si="10492">J570/J591</f>
        <v>2.9660075538769162E-2</v>
      </c>
      <c r="BS570" s="124">
        <f t="shared" ref="BS570" si="10493">K570/K591</f>
        <v>8.4028356964136783E-2</v>
      </c>
      <c r="BT570" s="125">
        <f t="shared" ref="BT570" si="10494">L570/L591</f>
        <v>4.1155234657039713E-2</v>
      </c>
      <c r="BU570" s="123">
        <f t="shared" ref="BU570" si="10495">M570/M591</f>
        <v>8.892854944919687E-2</v>
      </c>
      <c r="BV570" s="127">
        <f t="shared" ref="BV570" si="10496">N570/N591</f>
        <v>6.3466249459620802E-2</v>
      </c>
      <c r="BW570" s="128">
        <f t="shared" ref="BW570" si="10497">O570/O591</f>
        <v>7.2679099154183233E-2</v>
      </c>
      <c r="BX570" s="123">
        <f t="shared" ref="BX570" si="10498">P570/P591</f>
        <v>7.3991604307355352E-2</v>
      </c>
      <c r="BY570" s="124">
        <f t="shared" ref="BY570" si="10499">Q570/Q591</f>
        <v>6.5834703332835157E-2</v>
      </c>
      <c r="BZ570" s="125">
        <f t="shared" ref="BZ570" si="10500">R570/R591</f>
        <v>7.3150868212093892E-2</v>
      </c>
      <c r="CA570" s="126">
        <f t="shared" ref="CA570" si="10501">S570/S591</f>
        <v>5.3426114961037469E-2</v>
      </c>
      <c r="CB570" s="123">
        <f t="shared" ref="CB570" si="10502">T570/T591</f>
        <v>3.4049838310823664E-2</v>
      </c>
      <c r="CC570" s="124">
        <f t="shared" ref="CC570" si="10503">U570/U591</f>
        <v>0.14216091954022989</v>
      </c>
      <c r="CD570" s="125">
        <f t="shared" ref="CD570" si="10504">V570/V591</f>
        <v>4.0661512526884845E-2</v>
      </c>
      <c r="CE570" s="126">
        <f t="shared" ref="CE570" si="10505">W570/W591</f>
        <v>7.6826772601420484E-2</v>
      </c>
      <c r="CF570" s="123">
        <f t="shared" ref="CF570" si="10506">X570/X591</f>
        <v>6.666426435083421E-2</v>
      </c>
      <c r="CG570" s="124">
        <f t="shared" ref="CG570" si="10507">Y570/Y591</f>
        <v>9.605418138987043E-2</v>
      </c>
      <c r="CH570" s="125">
        <f t="shared" ref="CH570" si="10508">Z570/Z591</f>
        <v>6.5462413203180039E-2</v>
      </c>
      <c r="CI570" s="123">
        <f t="shared" ref="CI570" si="10509">AA570/AA591</f>
        <v>5.2196416073957128E-2</v>
      </c>
      <c r="CJ570" s="129">
        <f t="shared" ref="CJ570" si="10510">AB570/AB591</f>
        <v>7.192779339838859E-2</v>
      </c>
      <c r="CK570" s="130">
        <f t="shared" ref="CK570" si="10511">AC570/AC591</f>
        <v>6.3477399885353156E-2</v>
      </c>
    </row>
    <row r="571" spans="1:89" ht="13.8" thickTop="1" x14ac:dyDescent="0.25">
      <c r="A571" s="139" t="s">
        <v>20</v>
      </c>
      <c r="B571" s="266">
        <v>4973</v>
      </c>
      <c r="C571" s="267">
        <v>1739</v>
      </c>
      <c r="D571" s="268">
        <v>2241</v>
      </c>
      <c r="E571" s="269">
        <v>1732</v>
      </c>
      <c r="F571" s="266">
        <v>2942</v>
      </c>
      <c r="G571" s="270">
        <v>1535</v>
      </c>
      <c r="H571" s="268">
        <v>4027</v>
      </c>
      <c r="I571" s="269">
        <v>2644</v>
      </c>
      <c r="J571" s="266">
        <v>335</v>
      </c>
      <c r="K571" s="270">
        <v>1261</v>
      </c>
      <c r="L571" s="268">
        <v>1297</v>
      </c>
      <c r="M571" s="266">
        <v>4381</v>
      </c>
      <c r="N571" s="271">
        <v>3535</v>
      </c>
      <c r="O571" s="272">
        <v>4901</v>
      </c>
      <c r="P571" s="266">
        <v>2514</v>
      </c>
      <c r="Q571" s="270">
        <v>2352</v>
      </c>
      <c r="R571" s="268">
        <v>3159</v>
      </c>
      <c r="S571" s="269">
        <v>2554</v>
      </c>
      <c r="T571" s="266">
        <v>500</v>
      </c>
      <c r="U571" s="270">
        <v>2089</v>
      </c>
      <c r="V571" s="268">
        <v>1606</v>
      </c>
      <c r="W571" s="269">
        <v>4268</v>
      </c>
      <c r="X571" s="266">
        <v>2237</v>
      </c>
      <c r="Y571" s="270">
        <v>2283</v>
      </c>
      <c r="Z571" s="268">
        <v>5378</v>
      </c>
      <c r="AA571" s="266">
        <v>3602</v>
      </c>
      <c r="AB571" s="162">
        <f t="shared" si="10398"/>
        <v>34744</v>
      </c>
      <c r="AC571" s="165">
        <f t="shared" si="10429"/>
        <v>35341</v>
      </c>
      <c r="BI571" s="139" t="s">
        <v>20</v>
      </c>
      <c r="BJ571" s="123">
        <f>B571/B591</f>
        <v>0.112909817455272</v>
      </c>
      <c r="BK571" s="124">
        <f t="shared" ref="BK571" si="10512">C571/C591</f>
        <v>4.2888499765703997E-2</v>
      </c>
      <c r="BL571" s="125">
        <f t="shared" ref="BL571" si="10513">D571/D591</f>
        <v>9.4973724360061032E-2</v>
      </c>
      <c r="BM571" s="126">
        <f t="shared" ref="BM571" si="10514">E571/E591</f>
        <v>8.4405458089668622E-2</v>
      </c>
      <c r="BN571" s="123">
        <f t="shared" ref="BN571" si="10515">F571/F591</f>
        <v>0.10775767343051791</v>
      </c>
      <c r="BO571" s="124">
        <f t="shared" ref="BO571" si="10516">G571/G591</f>
        <v>6.0830625346754381E-2</v>
      </c>
      <c r="BP571" s="125">
        <f t="shared" ref="BP571" si="10517">H571/H591</f>
        <v>8.4680895804857534E-2</v>
      </c>
      <c r="BQ571" s="126">
        <f t="shared" ref="BQ571" si="10518">I571/I591</f>
        <v>5.0517788222706257E-2</v>
      </c>
      <c r="BR571" s="123">
        <f t="shared" ref="BR571" si="10519">J571/J591</f>
        <v>3.7213952455009996E-2</v>
      </c>
      <c r="BS571" s="124">
        <f t="shared" ref="BS571" si="10520">K571/K591</f>
        <v>0.13146371976647206</v>
      </c>
      <c r="BT571" s="125">
        <f t="shared" ref="BT571" si="10521">L571/L591</f>
        <v>4.4593433041086469E-2</v>
      </c>
      <c r="BU571" s="123">
        <f t="shared" ref="BU571" si="10522">M571/M591</f>
        <v>0.13480829589513202</v>
      </c>
      <c r="BV571" s="127">
        <f t="shared" ref="BV571" si="10523">N571/N591</f>
        <v>7.2771064495543158E-2</v>
      </c>
      <c r="BW571" s="128">
        <f t="shared" ref="BW571" si="10524">O571/O591</f>
        <v>9.9887903801080202E-2</v>
      </c>
      <c r="BX571" s="123">
        <f t="shared" ref="BX571" si="10525">P571/P591</f>
        <v>9.1768570907099833E-2</v>
      </c>
      <c r="BY571" s="124">
        <f t="shared" ref="BY571" si="10526">Q571/Q591</f>
        <v>8.7879240771185169E-2</v>
      </c>
      <c r="BZ571" s="125">
        <f t="shared" ref="BZ571" si="10527">R571/R591</f>
        <v>9.1882144207556499E-2</v>
      </c>
      <c r="CA571" s="126">
        <f t="shared" ref="CA571" si="10528">S571/S591</f>
        <v>7.3439342093912646E-2</v>
      </c>
      <c r="CB571" s="123">
        <f t="shared" ref="CB571" si="10529">T571/T591</f>
        <v>4.7555640098915733E-2</v>
      </c>
      <c r="CC571" s="124">
        <f t="shared" ref="CC571" si="10530">U571/U591</f>
        <v>0.19209195402298851</v>
      </c>
      <c r="CD571" s="125">
        <f t="shared" ref="CD571" si="10531">V571/V591</f>
        <v>4.6677905016566879E-2</v>
      </c>
      <c r="CE571" s="126">
        <f t="shared" ref="CE571" si="10532">W571/W591</f>
        <v>0.10275671120741543</v>
      </c>
      <c r="CF571" s="123">
        <f t="shared" ref="CF571" si="10533">X571/X591</f>
        <v>8.0609707758278984E-2</v>
      </c>
      <c r="CG571" s="124">
        <f t="shared" ref="CG571" si="10534">Y571/Y591</f>
        <v>0.13445229681978799</v>
      </c>
      <c r="CH571" s="125">
        <f t="shared" ref="CH571" si="10535">Z571/Z591</f>
        <v>9.0201603434973673E-2</v>
      </c>
      <c r="CI571" s="123">
        <f t="shared" ref="CI571" si="10536">AA571/AA591</f>
        <v>5.8625347894728279E-2</v>
      </c>
      <c r="CJ571" s="129">
        <f t="shared" ref="CJ571" si="10537">AB571/AB591</f>
        <v>8.2092479266592633E-2</v>
      </c>
      <c r="CK571" s="130">
        <f t="shared" ref="CK571" si="10538">AC571/AC591</f>
        <v>8.3713515536542493E-2</v>
      </c>
    </row>
    <row r="572" spans="1:89" ht="13.8" thickBot="1" x14ac:dyDescent="0.3">
      <c r="A572" s="131" t="s">
        <v>21</v>
      </c>
      <c r="B572" s="273">
        <v>3827</v>
      </c>
      <c r="C572" s="274">
        <v>1542</v>
      </c>
      <c r="D572" s="275">
        <v>1825</v>
      </c>
      <c r="E572" s="276">
        <v>1482</v>
      </c>
      <c r="F572" s="273">
        <v>2097</v>
      </c>
      <c r="G572" s="277">
        <v>1307</v>
      </c>
      <c r="H572" s="275">
        <v>3347</v>
      </c>
      <c r="I572" s="276">
        <v>2638</v>
      </c>
      <c r="J572" s="273">
        <v>329</v>
      </c>
      <c r="K572" s="277">
        <v>1109</v>
      </c>
      <c r="L572" s="275">
        <v>1117</v>
      </c>
      <c r="M572" s="273">
        <v>4125</v>
      </c>
      <c r="N572" s="278">
        <v>2709</v>
      </c>
      <c r="O572" s="279">
        <v>4335</v>
      </c>
      <c r="P572" s="273">
        <v>2102</v>
      </c>
      <c r="Q572" s="277">
        <v>2154</v>
      </c>
      <c r="R572" s="275">
        <v>2636</v>
      </c>
      <c r="S572" s="276">
        <v>1976</v>
      </c>
      <c r="T572" s="273">
        <v>297</v>
      </c>
      <c r="U572" s="277">
        <v>1495</v>
      </c>
      <c r="V572" s="275">
        <v>1240</v>
      </c>
      <c r="W572" s="276">
        <v>3310</v>
      </c>
      <c r="X572" s="273">
        <v>1800</v>
      </c>
      <c r="Y572" s="277">
        <v>1875</v>
      </c>
      <c r="Z572" s="275">
        <v>4348</v>
      </c>
      <c r="AA572" s="273">
        <v>3344</v>
      </c>
      <c r="AB572" s="162">
        <f t="shared" si="10398"/>
        <v>27674</v>
      </c>
      <c r="AC572" s="165">
        <f t="shared" si="10429"/>
        <v>30692</v>
      </c>
      <c r="AE572" t="s">
        <v>85</v>
      </c>
      <c r="BI572" s="131" t="s">
        <v>21</v>
      </c>
      <c r="BJ572" s="123">
        <f>B572/B591</f>
        <v>8.6890382344927797E-2</v>
      </c>
      <c r="BK572" s="124">
        <f t="shared" ref="BK572" si="10539">C572/C591</f>
        <v>3.8029940562803663E-2</v>
      </c>
      <c r="BL572" s="125">
        <f t="shared" ref="BL572" si="10540">D572/D591</f>
        <v>7.7343617562298697E-2</v>
      </c>
      <c r="BM572" s="126">
        <f t="shared" ref="BM572" si="10541">E572/E591</f>
        <v>7.2222222222222215E-2</v>
      </c>
      <c r="BN572" s="123">
        <f t="shared" ref="BN572" si="10542">F572/F591</f>
        <v>7.6807559885722659E-2</v>
      </c>
      <c r="BO572" s="124">
        <f t="shared" ref="BO572" si="10543">G572/G591</f>
        <v>5.179519695648728E-2</v>
      </c>
      <c r="BP572" s="125">
        <f t="shared" ref="BP572" si="10544">H572/H591</f>
        <v>7.0381663337188524E-2</v>
      </c>
      <c r="BQ572" s="126">
        <f t="shared" ref="BQ572" si="10545">I572/I591</f>
        <v>5.0403148763804501E-2</v>
      </c>
      <c r="BR572" s="123">
        <f t="shared" ref="BR572" si="10546">J572/J591</f>
        <v>3.6547433903576981E-2</v>
      </c>
      <c r="BS572" s="124">
        <f t="shared" ref="BS572" si="10547">K572/K591</f>
        <v>0.11561718098415347</v>
      </c>
      <c r="BT572" s="125">
        <f t="shared" ref="BT572" si="10548">L572/L591</f>
        <v>3.8404675949802305E-2</v>
      </c>
      <c r="BU572" s="123">
        <f t="shared" ref="BU572" si="10549">M572/M591</f>
        <v>0.12693088805464953</v>
      </c>
      <c r="BV572" s="127">
        <f t="shared" ref="BV572" si="10550">N572/N591</f>
        <v>5.5767132593614259E-2</v>
      </c>
      <c r="BW572" s="128">
        <f t="shared" ref="BW572" si="10551">O572/O591</f>
        <v>8.8352185875878939E-2</v>
      </c>
      <c r="BX572" s="123">
        <f t="shared" ref="BX572" si="10552">P572/P591</f>
        <v>7.6729330169738999E-2</v>
      </c>
      <c r="BY572" s="124">
        <f t="shared" ref="BY572" si="10553">Q572/Q591</f>
        <v>8.0481243461366009E-2</v>
      </c>
      <c r="BZ572" s="125">
        <f t="shared" ref="BZ572" si="10554">R572/R591</f>
        <v>7.6670253919315895E-2</v>
      </c>
      <c r="CA572" s="126">
        <f t="shared" ref="CA572" si="10555">S572/S591</f>
        <v>5.6819162089886993E-2</v>
      </c>
      <c r="CB572" s="123">
        <f t="shared" ref="CB572" si="10556">T572/T591</f>
        <v>2.8248050218755944E-2</v>
      </c>
      <c r="CC572" s="124">
        <f t="shared" ref="CC572" si="10557">U572/U591</f>
        <v>0.13747126436781609</v>
      </c>
      <c r="CD572" s="125">
        <f t="shared" ref="CD572" si="10558">V572/V591</f>
        <v>3.6040225542056617E-2</v>
      </c>
      <c r="CE572" s="126">
        <f t="shared" ref="CE572" si="10559">W572/W591</f>
        <v>7.9691826170699406E-2</v>
      </c>
      <c r="CF572" s="123">
        <f t="shared" ref="CF572" si="10560">X572/X591</f>
        <v>6.4862527476487339E-2</v>
      </c>
      <c r="CG572" s="124">
        <f t="shared" ref="CG572" si="10561">Y572/Y591</f>
        <v>0.11042402826855123</v>
      </c>
      <c r="CH572" s="125">
        <f t="shared" ref="CH572" si="10562">Z572/Z591</f>
        <v>7.2926101103619467E-2</v>
      </c>
      <c r="CI572" s="123">
        <f t="shared" ref="CI572" si="10563">AA572/AA591</f>
        <v>5.4426197490275226E-2</v>
      </c>
      <c r="CJ572" s="129">
        <f t="shared" ref="CJ572" si="10564">AB572/AB591</f>
        <v>6.5387614299553434E-2</v>
      </c>
      <c r="CK572" s="130">
        <f t="shared" ref="CK572" si="10565">AC572/AC591</f>
        <v>7.2701259694053999E-2</v>
      </c>
    </row>
    <row r="573" spans="1:89" ht="14.4" thickTop="1" thickBot="1" x14ac:dyDescent="0.3">
      <c r="A573" s="139" t="s">
        <v>22</v>
      </c>
      <c r="B573" s="187">
        <v>2689</v>
      </c>
      <c r="C573" s="188">
        <v>1396</v>
      </c>
      <c r="D573" s="189">
        <v>1451</v>
      </c>
      <c r="E573" s="190">
        <v>1042</v>
      </c>
      <c r="F573" s="187">
        <v>1788</v>
      </c>
      <c r="G573" s="191">
        <v>939</v>
      </c>
      <c r="H573" s="189">
        <v>2908</v>
      </c>
      <c r="I573" s="190">
        <v>2095</v>
      </c>
      <c r="J573" s="187">
        <v>297</v>
      </c>
      <c r="K573" s="191">
        <v>865</v>
      </c>
      <c r="L573" s="189">
        <v>952</v>
      </c>
      <c r="M573" s="187">
        <v>2464</v>
      </c>
      <c r="N573" s="192">
        <v>2179</v>
      </c>
      <c r="O573" s="193">
        <v>3263</v>
      </c>
      <c r="P573" s="187">
        <v>1356</v>
      </c>
      <c r="Q573" s="191">
        <v>1489</v>
      </c>
      <c r="R573" s="189">
        <v>2103</v>
      </c>
      <c r="S573" s="190">
        <v>1595</v>
      </c>
      <c r="T573" s="187">
        <v>291</v>
      </c>
      <c r="U573" s="191">
        <v>784</v>
      </c>
      <c r="V573" s="189">
        <v>1040</v>
      </c>
      <c r="W573" s="190">
        <v>2666</v>
      </c>
      <c r="X573" s="187">
        <v>1576</v>
      </c>
      <c r="Y573" s="191">
        <v>1216</v>
      </c>
      <c r="Z573" s="189">
        <v>3760</v>
      </c>
      <c r="AA573" s="187">
        <v>2972</v>
      </c>
      <c r="AB573" s="162">
        <f t="shared" si="10398"/>
        <v>22390</v>
      </c>
      <c r="AC573" s="165">
        <f t="shared" si="10429"/>
        <v>22786</v>
      </c>
      <c r="AE573" s="290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39" t="s">
        <v>22</v>
      </c>
      <c r="BJ573" s="123">
        <f>B573/B591</f>
        <v>6.1052583779856506E-2</v>
      </c>
      <c r="BK573" s="124">
        <f t="shared" ref="BK573" si="10566">C573/C591</f>
        <v>3.4429180950501889E-2</v>
      </c>
      <c r="BL573" s="125">
        <f t="shared" ref="BL573" si="10567">D573/D591</f>
        <v>6.1493473470079676E-2</v>
      </c>
      <c r="BM573" s="126">
        <f t="shared" ref="BM573" si="10568">E573/E591</f>
        <v>5.0779727095516571E-2</v>
      </c>
      <c r="BN573" s="123">
        <f t="shared" ref="BN573" si="10569">F573/F591</f>
        <v>6.5489707713720605E-2</v>
      </c>
      <c r="BO573" s="124">
        <f t="shared" ref="BO573" si="10570">G573/G591</f>
        <v>3.7211698502021086E-2</v>
      </c>
      <c r="BP573" s="125">
        <f t="shared" ref="BP573" si="10571">H573/H591</f>
        <v>6.1150247082325727E-2</v>
      </c>
      <c r="BQ573" s="126">
        <f t="shared" ref="BQ573" si="10572">I573/I591</f>
        <v>4.0028277733195769E-2</v>
      </c>
      <c r="BR573" s="123">
        <f t="shared" ref="BR573" si="10573">J573/J591</f>
        <v>3.2992668295934238E-2</v>
      </c>
      <c r="BS573" s="124">
        <f t="shared" ref="BS573" si="10574">K573/K591</f>
        <v>9.0179316096747286E-2</v>
      </c>
      <c r="BT573" s="125">
        <f t="shared" ref="BT573" si="10575">L573/L591</f>
        <v>3.2731648616125153E-2</v>
      </c>
      <c r="BU573" s="123">
        <f t="shared" ref="BU573" si="10576">M573/M591</f>
        <v>7.5820050464643976E-2</v>
      </c>
      <c r="BV573" s="127">
        <f t="shared" ref="BV573" si="10577">N573/N591</f>
        <v>4.485661938777611E-2</v>
      </c>
      <c r="BW573" s="128">
        <f t="shared" ref="BW573" si="10578">O573/O591</f>
        <v>6.6503617650056052E-2</v>
      </c>
      <c r="BX573" s="123">
        <f t="shared" ref="BX573" si="10579">P573/P591</f>
        <v>4.9498083591896329E-2</v>
      </c>
      <c r="BY573" s="124">
        <f t="shared" ref="BY573" si="10580">Q573/Q591</f>
        <v>5.5634434314751159E-2</v>
      </c>
      <c r="BZ573" s="125">
        <f t="shared" ref="BZ573" si="10581">R573/R591</f>
        <v>6.1167505308164394E-2</v>
      </c>
      <c r="CA573" s="126">
        <f t="shared" ref="CA573" si="10582">S573/S591</f>
        <v>4.5863645512838946E-2</v>
      </c>
      <c r="CB573" s="123">
        <f t="shared" ref="CB573" si="10583">T573/T591</f>
        <v>2.7677382537568955E-2</v>
      </c>
      <c r="CC573" s="124">
        <f t="shared" ref="CC573" si="10584">U573/U591</f>
        <v>7.20919540229885E-2</v>
      </c>
      <c r="CD573" s="125">
        <f t="shared" ref="CD573" si="10585">V573/V591</f>
        <v>3.0227285938499097E-2</v>
      </c>
      <c r="CE573" s="126">
        <f t="shared" ref="CE573" si="10586">W573/W591</f>
        <v>6.4186830384013488E-2</v>
      </c>
      <c r="CF573" s="123">
        <f t="shared" ref="CF573" si="10587">X573/X591</f>
        <v>5.6790746279413357E-2</v>
      </c>
      <c r="CG573" s="124">
        <f t="shared" ref="CG573" si="10588">Y573/Y591</f>
        <v>7.1613663133097763E-2</v>
      </c>
      <c r="CH573" s="125">
        <f t="shared" ref="CH573" si="10589">Z573/Z591</f>
        <v>6.3063969675623097E-2</v>
      </c>
      <c r="CI573" s="123">
        <f t="shared" ref="CI573" si="10590">AA573/AA591</f>
        <v>4.8371608535017332E-2</v>
      </c>
      <c r="CJ573" s="129">
        <f t="shared" ref="CJ573" si="10591">AB573/AB591</f>
        <v>5.2902677031401363E-2</v>
      </c>
      <c r="CK573" s="130">
        <f t="shared" ref="CK573" si="10592">AC573/AC591</f>
        <v>5.3974029173358348E-2</v>
      </c>
    </row>
    <row r="574" spans="1:89" ht="15" thickTop="1" thickBot="1" x14ac:dyDescent="0.35">
      <c r="A574" s="131" t="s">
        <v>23</v>
      </c>
      <c r="B574" s="180">
        <v>2272</v>
      </c>
      <c r="C574" s="181">
        <v>1672</v>
      </c>
      <c r="D574" s="182">
        <v>1412</v>
      </c>
      <c r="E574" s="183">
        <v>792</v>
      </c>
      <c r="F574" s="180">
        <v>1469</v>
      </c>
      <c r="G574" s="184">
        <v>800</v>
      </c>
      <c r="H574" s="182">
        <v>2868</v>
      </c>
      <c r="I574" s="183">
        <v>2157</v>
      </c>
      <c r="J574" s="180">
        <v>347</v>
      </c>
      <c r="K574" s="184">
        <v>893</v>
      </c>
      <c r="L574" s="182">
        <v>762</v>
      </c>
      <c r="M574" s="180">
        <v>2153</v>
      </c>
      <c r="N574" s="185">
        <v>1978</v>
      </c>
      <c r="O574" s="186">
        <v>2955</v>
      </c>
      <c r="P574" s="180">
        <v>1336</v>
      </c>
      <c r="Q574" s="184">
        <v>1184</v>
      </c>
      <c r="R574" s="182">
        <v>2137</v>
      </c>
      <c r="S574" s="183">
        <v>1454</v>
      </c>
      <c r="T574" s="180">
        <v>276</v>
      </c>
      <c r="U574" s="184">
        <v>473</v>
      </c>
      <c r="V574" s="182">
        <v>859</v>
      </c>
      <c r="W574" s="183">
        <v>2899</v>
      </c>
      <c r="X574" s="180">
        <v>1306</v>
      </c>
      <c r="Y574" s="184">
        <v>895</v>
      </c>
      <c r="Z574" s="182">
        <v>3499</v>
      </c>
      <c r="AA574" s="180">
        <v>3091</v>
      </c>
      <c r="AB574" s="162">
        <f t="shared" si="10398"/>
        <v>20521</v>
      </c>
      <c r="AC574" s="165">
        <f t="shared" si="10429"/>
        <v>21418</v>
      </c>
      <c r="AE574" s="291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68" t="s">
        <v>14</v>
      </c>
      <c r="BG574" s="169" t="s">
        <v>15</v>
      </c>
      <c r="BI574" s="131" t="s">
        <v>23</v>
      </c>
      <c r="BJ574" s="123">
        <f>B574/B591</f>
        <v>5.1584778857506133E-2</v>
      </c>
      <c r="BK574" s="124">
        <f t="shared" ref="BK574" si="10593">C574/C591</f>
        <v>4.1236096381976471E-2</v>
      </c>
      <c r="BL574" s="125">
        <f t="shared" ref="BL574" si="10594">D574/D591</f>
        <v>5.9840650957789454E-2</v>
      </c>
      <c r="BM574" s="126">
        <f t="shared" ref="BM574" si="10595">E574/E591</f>
        <v>3.8596491228070177E-2</v>
      </c>
      <c r="BN574" s="123">
        <f t="shared" ref="BN574" si="10596">F574/F591</f>
        <v>5.3805582008644055E-2</v>
      </c>
      <c r="BO574" s="124">
        <f t="shared" ref="BO574" si="10597">G574/G591</f>
        <v>3.1703257509709121E-2</v>
      </c>
      <c r="BP574" s="125">
        <f t="shared" ref="BP574" si="10598">H574/H591</f>
        <v>6.030911576069814E-2</v>
      </c>
      <c r="BQ574" s="126">
        <f t="shared" ref="BQ574" si="10599">I574/I591</f>
        <v>4.1212885475180559E-2</v>
      </c>
      <c r="BR574" s="123">
        <f t="shared" ref="BR574" si="10600">J574/J591</f>
        <v>3.8546989557876027E-2</v>
      </c>
      <c r="BS574" s="124">
        <f t="shared" ref="BS574" si="10601">K574/K591</f>
        <v>9.3098415346121774E-2</v>
      </c>
      <c r="BT574" s="125">
        <f t="shared" ref="BT574" si="10602">L574/L591</f>
        <v>2.6199071686436308E-2</v>
      </c>
      <c r="BU574" s="123">
        <f t="shared" ref="BU574" si="10603">M574/M591</f>
        <v>6.6250230783432826E-2</v>
      </c>
      <c r="BV574" s="127">
        <f t="shared" ref="BV574" si="10604">N574/N591</f>
        <v>4.0718858719146919E-2</v>
      </c>
      <c r="BW574" s="128">
        <f t="shared" ref="BW574" si="10605">O574/O591</f>
        <v>6.0226230510547235E-2</v>
      </c>
      <c r="BX574" s="123">
        <f t="shared" ref="BX574" si="10606">P574/P591</f>
        <v>4.8768023361927357E-2</v>
      </c>
      <c r="BY574" s="124">
        <f t="shared" ref="BY574" si="10607">Q574/Q591</f>
        <v>4.4238529367807505E-2</v>
      </c>
      <c r="BZ574" s="125">
        <f t="shared" ref="BZ574" si="10608">R574/R591</f>
        <v>6.2156423606061488E-2</v>
      </c>
      <c r="CA574" s="126">
        <f t="shared" ref="CA574" si="10609">S574/S591</f>
        <v>4.180924174023061E-2</v>
      </c>
      <c r="CB574" s="123">
        <f t="shared" ref="CB574" si="10610">T574/T591</f>
        <v>2.6250713334601484E-2</v>
      </c>
      <c r="CC574" s="124">
        <f t="shared" ref="CC574" si="10611">U574/U591</f>
        <v>4.3494252873563219E-2</v>
      </c>
      <c r="CD574" s="125">
        <f t="shared" ref="CD574" si="10612">V574/V591</f>
        <v>2.4966575597279543E-2</v>
      </c>
      <c r="CE574" s="126">
        <f t="shared" ref="CE574" si="10613">W574/W591</f>
        <v>6.9796557120500785E-2</v>
      </c>
      <c r="CF574" s="123">
        <f t="shared" ref="CF574" si="10614">X574/X591</f>
        <v>4.7061367157940251E-2</v>
      </c>
      <c r="CG574" s="124">
        <f t="shared" ref="CG574" si="10615">Y574/Y591</f>
        <v>5.270906949352179E-2</v>
      </c>
      <c r="CH574" s="125">
        <f t="shared" ref="CH574" si="10616">Z574/Z591</f>
        <v>5.8686390929522658E-2</v>
      </c>
      <c r="CI574" s="123">
        <f t="shared" ref="CI574" si="10617">AA574/AA591</f>
        <v>5.0308425969629401E-2</v>
      </c>
      <c r="CJ574" s="129">
        <f t="shared" ref="CJ574" si="10618">AB574/AB591</f>
        <v>4.8486638470807836E-2</v>
      </c>
      <c r="CK574" s="130">
        <f t="shared" ref="CK574" si="10619">AC574/AC591</f>
        <v>5.0733597684323228E-2</v>
      </c>
    </row>
    <row r="575" spans="1:89" ht="13.8" thickTop="1" x14ac:dyDescent="0.25">
      <c r="A575" s="139" t="s">
        <v>24</v>
      </c>
      <c r="B575" s="194">
        <v>2113</v>
      </c>
      <c r="C575" s="188">
        <v>1625</v>
      </c>
      <c r="D575" s="189">
        <v>1170</v>
      </c>
      <c r="E575" s="190">
        <v>677</v>
      </c>
      <c r="F575" s="187">
        <v>1356</v>
      </c>
      <c r="G575" s="191">
        <v>792</v>
      </c>
      <c r="H575" s="189">
        <v>2448</v>
      </c>
      <c r="I575" s="190">
        <v>2117</v>
      </c>
      <c r="J575" s="187">
        <v>327</v>
      </c>
      <c r="K575" s="191">
        <v>698</v>
      </c>
      <c r="L575" s="189">
        <v>759</v>
      </c>
      <c r="M575" s="187">
        <v>1833</v>
      </c>
      <c r="N575" s="192">
        <v>1755</v>
      </c>
      <c r="O575" s="195">
        <v>2361</v>
      </c>
      <c r="P575" s="187">
        <v>1261</v>
      </c>
      <c r="Q575" s="191">
        <v>950</v>
      </c>
      <c r="R575" s="189">
        <v>1899</v>
      </c>
      <c r="S575" s="190">
        <v>1311</v>
      </c>
      <c r="T575" s="187">
        <v>340</v>
      </c>
      <c r="U575" s="191">
        <v>398</v>
      </c>
      <c r="V575" s="189">
        <v>964</v>
      </c>
      <c r="W575" s="196">
        <v>2430</v>
      </c>
      <c r="X575" s="187">
        <v>1293</v>
      </c>
      <c r="Y575" s="191">
        <v>625</v>
      </c>
      <c r="Z575" s="189">
        <v>3201</v>
      </c>
      <c r="AA575" s="187">
        <v>2831</v>
      </c>
      <c r="AB575" s="162">
        <f t="shared" si="10398"/>
        <v>18886</v>
      </c>
      <c r="AC575" s="165">
        <f t="shared" si="10429"/>
        <v>18648</v>
      </c>
      <c r="AE575" s="254" t="str">
        <f>$AE$17</f>
        <v>17:00 - 17:59</v>
      </c>
      <c r="AF575" s="120">
        <f t="shared" ref="AF575:AO577" si="10620">SUMIF($A$9:$A$32,$AE575,B$567:B$590)</f>
        <v>2215</v>
      </c>
      <c r="AG575" s="177">
        <f t="shared" si="10620"/>
        <v>4962</v>
      </c>
      <c r="AH575" s="121">
        <f t="shared" si="10620"/>
        <v>1868</v>
      </c>
      <c r="AI575" s="172">
        <f t="shared" si="10620"/>
        <v>1816</v>
      </c>
      <c r="AJ575" s="120">
        <f t="shared" si="10620"/>
        <v>1603</v>
      </c>
      <c r="AK575" s="122">
        <f t="shared" si="10620"/>
        <v>2794</v>
      </c>
      <c r="AL575" s="121">
        <f t="shared" si="10620"/>
        <v>2944</v>
      </c>
      <c r="AM575" s="172">
        <f t="shared" si="10620"/>
        <v>5474</v>
      </c>
      <c r="AN575" s="120">
        <f t="shared" si="10620"/>
        <v>1285</v>
      </c>
      <c r="AO575" s="122">
        <f t="shared" si="10620"/>
        <v>395</v>
      </c>
      <c r="AP575" s="121">
        <f t="shared" ref="AP575:AY577" si="10621">SUMIF($A$9:$A$32,$AE575,L$567:L$590)</f>
        <v>3681</v>
      </c>
      <c r="AQ575" s="120">
        <f t="shared" si="10621"/>
        <v>1215</v>
      </c>
      <c r="AR575" s="171">
        <f t="shared" si="10621"/>
        <v>4547</v>
      </c>
      <c r="AS575" s="173">
        <f t="shared" si="10621"/>
        <v>3060</v>
      </c>
      <c r="AT575" s="120">
        <f t="shared" si="10621"/>
        <v>2465</v>
      </c>
      <c r="AU575" s="122">
        <f t="shared" si="10621"/>
        <v>1971</v>
      </c>
      <c r="AV575" s="121">
        <f t="shared" si="10621"/>
        <v>2377</v>
      </c>
      <c r="AW575" s="172">
        <f t="shared" si="10621"/>
        <v>3213</v>
      </c>
      <c r="AX575" s="120">
        <f t="shared" si="10621"/>
        <v>1758</v>
      </c>
      <c r="AY575" s="122">
        <f t="shared" si="10621"/>
        <v>409</v>
      </c>
      <c r="AZ575" s="121">
        <f t="shared" ref="AZ575:BE577" si="10622">SUMIF($A$9:$A$32,$AE575,V$567:V$590)</f>
        <v>3887</v>
      </c>
      <c r="BA575" s="172">
        <f t="shared" si="10622"/>
        <v>2400</v>
      </c>
      <c r="BB575" s="120">
        <f t="shared" si="10622"/>
        <v>2732</v>
      </c>
      <c r="BC575" s="122">
        <f t="shared" si="10622"/>
        <v>961</v>
      </c>
      <c r="BD575" s="21">
        <f t="shared" si="10622"/>
        <v>4101</v>
      </c>
      <c r="BE575" s="176">
        <f t="shared" si="10622"/>
        <v>5488</v>
      </c>
      <c r="BF575" s="162">
        <f>AF575+AH575+AJ575+AL575+AN575+AP575+AR575+AT575+AV575+AX575+AZ575+BB575+BD575</f>
        <v>35463</v>
      </c>
      <c r="BG575" s="163">
        <f>AG575+AI575+AK575+AM575+AO575+AQ575+AS575+AU575+AW575+AY575+BA575+BC575+BE575</f>
        <v>34158</v>
      </c>
      <c r="BI575" s="139" t="s">
        <v>24</v>
      </c>
      <c r="BJ575" s="123">
        <f>B575/B591</f>
        <v>4.7974752520207067E-2</v>
      </c>
      <c r="BK575" s="124">
        <f t="shared" ref="BK575" si="10623">C575/C591</f>
        <v>4.0076947739660147E-2</v>
      </c>
      <c r="BL575" s="125">
        <f t="shared" ref="BL575" si="10624">D575/D591</f>
        <v>4.958467536870656E-2</v>
      </c>
      <c r="BM575" s="126">
        <f t="shared" ref="BM575" si="10625">E575/E591</f>
        <v>3.2992202729044837E-2</v>
      </c>
      <c r="BN575" s="123">
        <f t="shared" ref="BN575" si="10626">F575/F591</f>
        <v>4.9666691084902202E-2</v>
      </c>
      <c r="BO575" s="124">
        <f t="shared" ref="BO575" si="10627">G575/G591</f>
        <v>3.1386224934612031E-2</v>
      </c>
      <c r="BP575" s="125">
        <f t="shared" ref="BP575" si="10628">H575/H591</f>
        <v>5.1477236883608453E-2</v>
      </c>
      <c r="BQ575" s="126">
        <f t="shared" ref="BQ575" si="10629">I575/I591</f>
        <v>4.0448622415835529E-2</v>
      </c>
      <c r="BR575" s="123">
        <f t="shared" ref="BR575" si="10630">J575/J591</f>
        <v>3.6325261053099314E-2</v>
      </c>
      <c r="BS575" s="124">
        <f t="shared" ref="BS575" si="10631">K575/K591</f>
        <v>7.2768974145120929E-2</v>
      </c>
      <c r="BT575" s="125">
        <f t="shared" ref="BT575" si="10632">L575/L591</f>
        <v>2.6095925734914906E-2</v>
      </c>
      <c r="BU575" s="123">
        <f t="shared" ref="BU575" si="10633">M575/M591</f>
        <v>5.6403470982829711E-2</v>
      </c>
      <c r="BV575" s="127">
        <f t="shared" ref="BV575" si="10634">N575/N591</f>
        <v>3.6128208823105586E-2</v>
      </c>
      <c r="BW575" s="128">
        <f t="shared" ref="BW575" si="10635">O575/O591</f>
        <v>4.8119841027208801E-2</v>
      </c>
      <c r="BX575" s="123">
        <f t="shared" ref="BX575" si="10636">P575/P591</f>
        <v>4.603029749954371E-2</v>
      </c>
      <c r="BY575" s="124">
        <f t="shared" ref="BY575" si="10637">Q575/Q591</f>
        <v>3.5495441638021222E-2</v>
      </c>
      <c r="BZ575" s="125">
        <f t="shared" ref="BZ575" si="10638">R575/R591</f>
        <v>5.5233995520781828E-2</v>
      </c>
      <c r="CA575" s="126">
        <f t="shared" ref="CA575" si="10639">S575/S591</f>
        <v>3.769732869425195E-2</v>
      </c>
      <c r="CB575" s="123">
        <f t="shared" ref="CB575" si="10640">T575/T591</f>
        <v>3.23378352672627E-2</v>
      </c>
      <c r="CC575" s="124">
        <f t="shared" ref="CC575" si="10641">U575/U591</f>
        <v>3.6597701149425288E-2</v>
      </c>
      <c r="CD575" s="125">
        <f t="shared" ref="CD575" si="10642">V575/V591</f>
        <v>2.801836888914724E-2</v>
      </c>
      <c r="CE575" s="126">
        <f t="shared" ref="CE575" si="10643">W575/W591</f>
        <v>5.8504875406283859E-2</v>
      </c>
      <c r="CF575" s="123">
        <f t="shared" ref="CF575" si="10644">X575/X591</f>
        <v>4.6592915570610065E-2</v>
      </c>
      <c r="CG575" s="124">
        <f t="shared" ref="CG575" si="10645">Y575/Y591</f>
        <v>3.680800942285041E-2</v>
      </c>
      <c r="CH575" s="125">
        <f t="shared" ref="CH575" si="10646">Z575/Z591</f>
        <v>5.3688235886082319E-2</v>
      </c>
      <c r="CI575" s="123">
        <f t="shared" ref="CI575" si="10647">AA575/AA591</f>
        <v>4.6076724011653455E-2</v>
      </c>
      <c r="CJ575" s="129">
        <f t="shared" ref="CJ575" si="10648">AB575/AB591</f>
        <v>4.4623490773338374E-2</v>
      </c>
      <c r="CK575" s="130">
        <f t="shared" ref="CK575" si="10649">AC575/AC591</f>
        <v>4.4172197666320828E-2</v>
      </c>
    </row>
    <row r="576" spans="1:89" x14ac:dyDescent="0.25">
      <c r="A576" s="131" t="s">
        <v>25</v>
      </c>
      <c r="B576" s="197">
        <v>2123</v>
      </c>
      <c r="C576" s="181">
        <v>1728</v>
      </c>
      <c r="D576" s="182">
        <v>1085</v>
      </c>
      <c r="E576" s="183">
        <v>861</v>
      </c>
      <c r="F576" s="180">
        <v>1415</v>
      </c>
      <c r="G576" s="184">
        <v>821</v>
      </c>
      <c r="H576" s="182">
        <v>2649</v>
      </c>
      <c r="I576" s="183">
        <v>2295</v>
      </c>
      <c r="J576" s="180">
        <v>424</v>
      </c>
      <c r="K576" s="181">
        <v>456</v>
      </c>
      <c r="L576" s="182">
        <v>872</v>
      </c>
      <c r="M576" s="180">
        <v>1687</v>
      </c>
      <c r="N576" s="185">
        <v>2016</v>
      </c>
      <c r="O576" s="198">
        <v>2528</v>
      </c>
      <c r="P576" s="180">
        <v>1195</v>
      </c>
      <c r="Q576" s="181">
        <v>1086</v>
      </c>
      <c r="R576" s="182">
        <v>1815</v>
      </c>
      <c r="S576" s="183">
        <v>1338</v>
      </c>
      <c r="T576" s="189">
        <v>314</v>
      </c>
      <c r="U576" s="180">
        <v>404</v>
      </c>
      <c r="V576" s="182">
        <v>1047</v>
      </c>
      <c r="W576" s="199">
        <v>2428</v>
      </c>
      <c r="X576" s="180">
        <v>1254</v>
      </c>
      <c r="Y576" s="184">
        <v>678</v>
      </c>
      <c r="Z576" s="182">
        <v>3250</v>
      </c>
      <c r="AA576" s="180">
        <v>2968</v>
      </c>
      <c r="AB576" s="162">
        <f t="shared" si="10398"/>
        <v>19459</v>
      </c>
      <c r="AC576" s="165">
        <f t="shared" si="10429"/>
        <v>19278</v>
      </c>
      <c r="AE576" s="256" t="str">
        <f>$AE$18</f>
        <v>18:00 - 18:59</v>
      </c>
      <c r="AF576" s="120">
        <f t="shared" si="10620"/>
        <v>2259</v>
      </c>
      <c r="AG576" s="181">
        <f t="shared" si="10620"/>
        <v>4737</v>
      </c>
      <c r="AH576" s="182">
        <f t="shared" si="10620"/>
        <v>1457</v>
      </c>
      <c r="AI576" s="183">
        <f t="shared" si="10620"/>
        <v>1711</v>
      </c>
      <c r="AJ576" s="180">
        <f t="shared" si="10620"/>
        <v>1350</v>
      </c>
      <c r="AK576" s="184">
        <f t="shared" si="10620"/>
        <v>2805</v>
      </c>
      <c r="AL576" s="182">
        <f t="shared" si="10620"/>
        <v>2899</v>
      </c>
      <c r="AM576" s="183">
        <f t="shared" si="10620"/>
        <v>5414</v>
      </c>
      <c r="AN576" s="180">
        <f t="shared" si="10620"/>
        <v>930</v>
      </c>
      <c r="AO576" s="184">
        <f t="shared" si="10620"/>
        <v>396</v>
      </c>
      <c r="AP576" s="182">
        <f t="shared" si="10621"/>
        <v>3798</v>
      </c>
      <c r="AQ576" s="180">
        <f t="shared" si="10621"/>
        <v>1135</v>
      </c>
      <c r="AR576" s="185">
        <f t="shared" si="10621"/>
        <v>4561</v>
      </c>
      <c r="AS576" s="186">
        <f t="shared" si="10621"/>
        <v>3211</v>
      </c>
      <c r="AT576" s="180">
        <f t="shared" si="10621"/>
        <v>2376</v>
      </c>
      <c r="AU576" s="184">
        <f t="shared" si="10621"/>
        <v>2342</v>
      </c>
      <c r="AV576" s="182">
        <f t="shared" si="10621"/>
        <v>2484</v>
      </c>
      <c r="AW576" s="183">
        <f t="shared" si="10621"/>
        <v>3456</v>
      </c>
      <c r="AX576" s="180">
        <f t="shared" si="10621"/>
        <v>1494</v>
      </c>
      <c r="AY576" s="184">
        <f t="shared" si="10621"/>
        <v>325</v>
      </c>
      <c r="AZ576" s="182">
        <f t="shared" si="10622"/>
        <v>4190</v>
      </c>
      <c r="BA576" s="183">
        <f t="shared" si="10622"/>
        <v>2533</v>
      </c>
      <c r="BB576" s="180">
        <f t="shared" si="10622"/>
        <v>2634</v>
      </c>
      <c r="BC576" s="184">
        <f t="shared" si="10622"/>
        <v>972</v>
      </c>
      <c r="BD576" s="182">
        <f t="shared" si="10622"/>
        <v>3988</v>
      </c>
      <c r="BE576" s="180">
        <f t="shared" si="10622"/>
        <v>6057</v>
      </c>
      <c r="BF576" s="164">
        <f>SUM(AF576,AH576,AJ576,AL576,AN576,AP576,AR576,AT576,AV576,AX576,AZ576,BB576,BD576)</f>
        <v>34420</v>
      </c>
      <c r="BG576" s="165">
        <f>SUM(AG576,AI576,AK576,AM576,AO576,AQ576,AS576,AU576,AW576,AY576,BA576,BC576,BE576)</f>
        <v>35094</v>
      </c>
      <c r="BI576" s="131" t="s">
        <v>25</v>
      </c>
      <c r="BJ576" s="123">
        <f>B576/B591</f>
        <v>4.82017982017982E-2</v>
      </c>
      <c r="BK576" s="124">
        <f t="shared" ref="BK576" si="10650">C576/C591</f>
        <v>4.2617209657927833E-2</v>
      </c>
      <c r="BL576" s="125">
        <f t="shared" ref="BL576" si="10651">D576/D591</f>
        <v>4.5982369893202236E-2</v>
      </c>
      <c r="BM576" s="126">
        <f t="shared" ref="BM576" si="10652">E576/E591</f>
        <v>4.1959064327485383E-2</v>
      </c>
      <c r="BN576" s="123">
        <f t="shared" ref="BN576" si="10653">F576/F591</f>
        <v>5.1827704930041754E-2</v>
      </c>
      <c r="BO576" s="124">
        <f t="shared" ref="BO576" si="10654">G576/G591</f>
        <v>3.2535468019338987E-2</v>
      </c>
      <c r="BP576" s="125">
        <f t="shared" ref="BP576" si="10655">H576/H591</f>
        <v>5.5703921774787085E-2</v>
      </c>
      <c r="BQ576" s="126">
        <f t="shared" ref="BQ576" si="10656">I576/I591</f>
        <v>4.3849593029920898E-2</v>
      </c>
      <c r="BR576" s="123">
        <f t="shared" ref="BR576" si="10657">J576/J591</f>
        <v>4.7100644301266384E-2</v>
      </c>
      <c r="BS576" s="124">
        <f t="shared" ref="BS576" si="10658">K576/K591</f>
        <v>4.7539616346955797E-2</v>
      </c>
      <c r="BT576" s="125">
        <f t="shared" ref="BT576" si="10659">L576/L591</f>
        <v>2.9981089908887742E-2</v>
      </c>
      <c r="BU576" s="123">
        <f t="shared" ref="BU576" si="10660">M576/M591</f>
        <v>5.1910886823804542E-2</v>
      </c>
      <c r="BV576" s="127">
        <f t="shared" ref="BV576" si="10661">N576/N591</f>
        <v>4.1501121930131543E-2</v>
      </c>
      <c r="BW576" s="128">
        <f t="shared" ref="BW576" si="10662">O576/O591</f>
        <v>5.1523489248955466E-2</v>
      </c>
      <c r="BX576" s="123">
        <f t="shared" ref="BX576" si="10663">P576/P591</f>
        <v>4.3621098740646104E-2</v>
      </c>
      <c r="BY576" s="124">
        <f t="shared" ref="BY576" si="10664">Q576/Q591</f>
        <v>4.0576894335674789E-2</v>
      </c>
      <c r="BZ576" s="125">
        <f t="shared" ref="BZ576" si="10665">R576/R591</f>
        <v>5.2790785608330185E-2</v>
      </c>
      <c r="CA576" s="126">
        <f t="shared" ref="CA576" si="10666">S576/S591</f>
        <v>3.8473703884751416E-2</v>
      </c>
      <c r="CB576" s="123">
        <f t="shared" ref="CB576" si="10667">T576/T591</f>
        <v>2.986494198211908E-2</v>
      </c>
      <c r="CC576" s="124">
        <f t="shared" ref="CC576" si="10668">U576/U591</f>
        <v>3.7149425287356319E-2</v>
      </c>
      <c r="CD576" s="125">
        <f t="shared" ref="CD576" si="10669">V576/V591</f>
        <v>3.0430738824623611E-2</v>
      </c>
      <c r="CE576" s="126">
        <f t="shared" ref="CE576" si="10670">W576/W591</f>
        <v>5.8456723245455637E-2</v>
      </c>
      <c r="CF576" s="123">
        <f t="shared" ref="CF576" si="10671">X576/X591</f>
        <v>4.5187560808619506E-2</v>
      </c>
      <c r="CG576" s="124">
        <f t="shared" ref="CG576" si="10672">Y576/Y591</f>
        <v>3.9929328621908129E-2</v>
      </c>
      <c r="CH576" s="125">
        <f t="shared" ref="CH576" si="10673">Z576/Z591</f>
        <v>5.451008017174868E-2</v>
      </c>
      <c r="CI576" s="123">
        <f t="shared" ref="CI576" si="10674">AA576/AA591</f>
        <v>4.8306505427971547E-2</v>
      </c>
      <c r="CJ576" s="129">
        <f t="shared" ref="CJ576" si="10675">AB576/AB591</f>
        <v>4.597736455355244E-2</v>
      </c>
      <c r="CK576" s="130">
        <f t="shared" ref="CK576" si="10676">AC576/AC591</f>
        <v>4.566450164153437E-2</v>
      </c>
    </row>
    <row r="577" spans="1:89" ht="13.8" thickBot="1" x14ac:dyDescent="0.3">
      <c r="A577" s="139" t="s">
        <v>26</v>
      </c>
      <c r="B577" s="194">
        <v>1878</v>
      </c>
      <c r="C577" s="188">
        <v>1536</v>
      </c>
      <c r="D577" s="189">
        <v>1019</v>
      </c>
      <c r="E577" s="190">
        <v>744</v>
      </c>
      <c r="F577" s="187">
        <v>1194</v>
      </c>
      <c r="G577" s="191">
        <v>813</v>
      </c>
      <c r="H577" s="189">
        <v>2338</v>
      </c>
      <c r="I577" s="190">
        <v>2173</v>
      </c>
      <c r="J577" s="187">
        <v>358</v>
      </c>
      <c r="K577" s="188">
        <v>466</v>
      </c>
      <c r="L577" s="189">
        <v>964</v>
      </c>
      <c r="M577" s="187">
        <v>1587</v>
      </c>
      <c r="N577" s="192">
        <v>2022</v>
      </c>
      <c r="O577" s="195">
        <v>2119</v>
      </c>
      <c r="P577" s="187">
        <v>1171</v>
      </c>
      <c r="Q577" s="188">
        <v>976</v>
      </c>
      <c r="R577" s="189">
        <v>1631</v>
      </c>
      <c r="S577" s="190">
        <v>1538</v>
      </c>
      <c r="T577" s="187">
        <v>340</v>
      </c>
      <c r="U577" s="191">
        <v>400</v>
      </c>
      <c r="V577" s="189">
        <v>1172</v>
      </c>
      <c r="W577" s="196">
        <v>2213</v>
      </c>
      <c r="X577" s="187">
        <v>1169</v>
      </c>
      <c r="Y577" s="191">
        <v>649</v>
      </c>
      <c r="Z577" s="189">
        <v>2889</v>
      </c>
      <c r="AA577" s="187">
        <v>3288</v>
      </c>
      <c r="AB577" s="162">
        <f t="shared" si="10398"/>
        <v>18145</v>
      </c>
      <c r="AC577" s="165">
        <f t="shared" si="10429"/>
        <v>18502</v>
      </c>
      <c r="AE577" s="254">
        <f>$AE$19</f>
        <v>0</v>
      </c>
      <c r="AF577" s="120">
        <f t="shared" si="10620"/>
        <v>0</v>
      </c>
      <c r="AG577" s="188">
        <f t="shared" si="10620"/>
        <v>0</v>
      </c>
      <c r="AH577" s="189">
        <f t="shared" si="10620"/>
        <v>0</v>
      </c>
      <c r="AI577" s="190">
        <f t="shared" si="10620"/>
        <v>0</v>
      </c>
      <c r="AJ577" s="187">
        <f t="shared" si="10620"/>
        <v>0</v>
      </c>
      <c r="AK577" s="191">
        <f t="shared" si="10620"/>
        <v>0</v>
      </c>
      <c r="AL577" s="189">
        <f t="shared" si="10620"/>
        <v>0</v>
      </c>
      <c r="AM577" s="190">
        <f t="shared" si="10620"/>
        <v>0</v>
      </c>
      <c r="AN577" s="187">
        <f t="shared" si="10620"/>
        <v>0</v>
      </c>
      <c r="AO577" s="191">
        <f t="shared" si="10620"/>
        <v>0</v>
      </c>
      <c r="AP577" s="189">
        <f t="shared" si="10621"/>
        <v>0</v>
      </c>
      <c r="AQ577" s="187">
        <f t="shared" si="10621"/>
        <v>0</v>
      </c>
      <c r="AR577" s="192">
        <f t="shared" si="10621"/>
        <v>0</v>
      </c>
      <c r="AS577" s="193">
        <f t="shared" si="10621"/>
        <v>0</v>
      </c>
      <c r="AT577" s="187">
        <f t="shared" si="10621"/>
        <v>0</v>
      </c>
      <c r="AU577" s="191">
        <f t="shared" si="10621"/>
        <v>0</v>
      </c>
      <c r="AV577" s="189">
        <f t="shared" si="10621"/>
        <v>0</v>
      </c>
      <c r="AW577" s="190">
        <f t="shared" si="10621"/>
        <v>0</v>
      </c>
      <c r="AX577" s="187">
        <f t="shared" si="10621"/>
        <v>0</v>
      </c>
      <c r="AY577" s="191">
        <f t="shared" si="10621"/>
        <v>0</v>
      </c>
      <c r="AZ577" s="189">
        <f t="shared" si="10622"/>
        <v>0</v>
      </c>
      <c r="BA577" s="190">
        <f t="shared" si="10622"/>
        <v>0</v>
      </c>
      <c r="BB577" s="187">
        <f t="shared" si="10622"/>
        <v>0</v>
      </c>
      <c r="BC577" s="191">
        <f t="shared" si="10622"/>
        <v>0</v>
      </c>
      <c r="BD577" s="189">
        <f t="shared" si="10622"/>
        <v>0</v>
      </c>
      <c r="BE577" s="187">
        <f t="shared" si="10622"/>
        <v>0</v>
      </c>
      <c r="BF577" s="164">
        <f>SUM(AF577,AH577,AJ577,AL577,AN577,AP577,AR577,AT577,AV577,AX577,AZ577,BB577,BD577)</f>
        <v>0</v>
      </c>
      <c r="BG577" s="165">
        <f>SUM(AG577,AI577,AK577,AM577,AO577,AQ577,AS577,AU577,AW577,AY577,BA577,BC577,BE577)</f>
        <v>0</v>
      </c>
      <c r="BI577" s="139" t="s">
        <v>26</v>
      </c>
      <c r="BJ577" s="123">
        <f>B577/B591</f>
        <v>4.2639179002815365E-2</v>
      </c>
      <c r="BK577" s="124">
        <f t="shared" ref="BK577" si="10677">C577/C591</f>
        <v>3.7881964140380302E-2</v>
      </c>
      <c r="BL577" s="125">
        <f t="shared" ref="BL577" si="10678">D577/D591</f>
        <v>4.3185285641634173E-2</v>
      </c>
      <c r="BM577" s="126">
        <f t="shared" ref="BM577" si="10679">E577/E591</f>
        <v>3.6257309941520467E-2</v>
      </c>
      <c r="BN577" s="123">
        <f t="shared" ref="BN577" si="10680">F577/F591</f>
        <v>4.3733059849095306E-2</v>
      </c>
      <c r="BO577" s="124">
        <f t="shared" ref="BO577" si="10681">G577/G591</f>
        <v>3.2218435444241897E-2</v>
      </c>
      <c r="BP577" s="125">
        <f t="shared" ref="BP577" si="10682">H577/H591</f>
        <v>4.9164125749132585E-2</v>
      </c>
      <c r="BQ577" s="126">
        <f t="shared" ref="BQ577" si="10683">I577/I591</f>
        <v>4.151859069891857E-2</v>
      </c>
      <c r="BR577" s="123">
        <f t="shared" ref="BR577" si="10684">J577/J591</f>
        <v>3.9768940235503224E-2</v>
      </c>
      <c r="BS577" s="124">
        <f t="shared" ref="BS577" si="10685">K577/K591</f>
        <v>4.8582151793160964E-2</v>
      </c>
      <c r="BT577" s="125">
        <f t="shared" ref="BT577" si="10686">L577/L591</f>
        <v>3.3144232422210762E-2</v>
      </c>
      <c r="BU577" s="123">
        <f t="shared" ref="BU577" si="10687">M577/M591</f>
        <v>4.8833774386116066E-2</v>
      </c>
      <c r="BV577" s="127">
        <f t="shared" ref="BV577" si="10688">N577/N591</f>
        <v>4.1624637173971218E-2</v>
      </c>
      <c r="BW577" s="128">
        <f t="shared" ref="BW577" si="10689">O577/O591</f>
        <v>4.3187608274737596E-2</v>
      </c>
      <c r="BX577" s="123">
        <f t="shared" ref="BX577" si="10690">P577/P591</f>
        <v>4.2745026464683339E-2</v>
      </c>
      <c r="BY577" s="124">
        <f t="shared" ref="BY577" si="10691">Q577/Q591</f>
        <v>3.6466895830219698E-2</v>
      </c>
      <c r="BZ577" s="125">
        <f t="shared" ref="BZ577" si="10692">R577/R591</f>
        <v>4.7438992466769435E-2</v>
      </c>
      <c r="CA577" s="126">
        <f t="shared" ref="CA577" si="10693">S577/S591</f>
        <v>4.4224631221784515E-2</v>
      </c>
      <c r="CB577" s="123">
        <f t="shared" ref="CB577" si="10694">T577/T591</f>
        <v>3.23378352672627E-2</v>
      </c>
      <c r="CC577" s="124">
        <f t="shared" ref="CC577" si="10695">U577/U591</f>
        <v>3.6781609195402298E-2</v>
      </c>
      <c r="CD577" s="125">
        <f t="shared" ref="CD577" si="10696">V577/V591</f>
        <v>3.4063826076847062E-2</v>
      </c>
      <c r="CE577" s="126">
        <f t="shared" ref="CE577" si="10697">W577/W591</f>
        <v>5.3280365956422292E-2</v>
      </c>
      <c r="CF577" s="123">
        <f t="shared" ref="CF577" si="10698">X577/X591</f>
        <v>4.2124608122229831E-2</v>
      </c>
      <c r="CG577" s="124">
        <f t="shared" ref="CG577" si="10699">Y577/Y591</f>
        <v>3.822143698468787E-2</v>
      </c>
      <c r="CH577" s="125">
        <f t="shared" ref="CH577" si="10700">Z577/Z591</f>
        <v>4.8455268189594447E-2</v>
      </c>
      <c r="CI577" s="123">
        <f t="shared" ref="CI577" si="10701">AA577/AA591</f>
        <v>5.3514753991634252E-2</v>
      </c>
      <c r="CJ577" s="129">
        <f t="shared" ref="CJ577" si="10702">AB577/AB591</f>
        <v>4.2872669706778818E-2</v>
      </c>
      <c r="CK577" s="130">
        <f t="shared" ref="CK577" si="10703">AC577/AC591</f>
        <v>4.3826362141906265E-2</v>
      </c>
    </row>
    <row r="578" spans="1:89" ht="14.4" thickTop="1" thickBot="1" x14ac:dyDescent="0.3">
      <c r="A578" s="131" t="s">
        <v>27</v>
      </c>
      <c r="B578" s="197">
        <v>1834</v>
      </c>
      <c r="C578" s="181">
        <v>1953</v>
      </c>
      <c r="D578" s="182">
        <v>914</v>
      </c>
      <c r="E578" s="183">
        <v>813</v>
      </c>
      <c r="F578" s="180">
        <v>1164</v>
      </c>
      <c r="G578" s="184">
        <v>985</v>
      </c>
      <c r="H578" s="182">
        <v>2292</v>
      </c>
      <c r="I578" s="183">
        <v>2339</v>
      </c>
      <c r="J578" s="180">
        <v>512</v>
      </c>
      <c r="K578" s="181">
        <v>416</v>
      </c>
      <c r="L578" s="182">
        <v>1350</v>
      </c>
      <c r="M578" s="180">
        <v>1444</v>
      </c>
      <c r="N578" s="185">
        <v>1980</v>
      </c>
      <c r="O578" s="198">
        <v>2035</v>
      </c>
      <c r="P578" s="180">
        <v>1430</v>
      </c>
      <c r="Q578" s="181">
        <v>956</v>
      </c>
      <c r="R578" s="182">
        <v>1554</v>
      </c>
      <c r="S578" s="183">
        <v>1521</v>
      </c>
      <c r="T578" s="180">
        <v>456</v>
      </c>
      <c r="U578" s="184">
        <v>355</v>
      </c>
      <c r="V578" s="182">
        <v>1431</v>
      </c>
      <c r="W578" s="199">
        <v>1946</v>
      </c>
      <c r="X578" s="180">
        <v>1265</v>
      </c>
      <c r="Y578" s="184">
        <v>590</v>
      </c>
      <c r="Z578" s="182">
        <v>3045</v>
      </c>
      <c r="AA578" s="180">
        <v>3118</v>
      </c>
      <c r="AB578" s="162">
        <f t="shared" si="10398"/>
        <v>19227</v>
      </c>
      <c r="AC578" s="165">
        <f t="shared" si="10429"/>
        <v>18471</v>
      </c>
      <c r="AE578" s="251" t="s">
        <v>13</v>
      </c>
      <c r="AF578" s="14">
        <f t="shared" ref="AF578:BG578" si="10704">SUM(AF575:AF577)</f>
        <v>4474</v>
      </c>
      <c r="AG578" s="1">
        <f t="shared" si="10704"/>
        <v>9699</v>
      </c>
      <c r="AH578" s="14">
        <f t="shared" si="10704"/>
        <v>3325</v>
      </c>
      <c r="AI578" s="1">
        <f t="shared" si="10704"/>
        <v>3527</v>
      </c>
      <c r="AJ578" s="14">
        <f t="shared" si="10704"/>
        <v>2953</v>
      </c>
      <c r="AK578" s="1">
        <f t="shared" si="10704"/>
        <v>5599</v>
      </c>
      <c r="AL578" s="14">
        <f t="shared" si="10704"/>
        <v>5843</v>
      </c>
      <c r="AM578" s="1">
        <f t="shared" si="10704"/>
        <v>10888</v>
      </c>
      <c r="AN578" s="14">
        <f t="shared" si="10704"/>
        <v>2215</v>
      </c>
      <c r="AO578" s="1">
        <f t="shared" si="10704"/>
        <v>791</v>
      </c>
      <c r="AP578" s="14">
        <f t="shared" si="10704"/>
        <v>7479</v>
      </c>
      <c r="AQ578" s="1">
        <f t="shared" si="10704"/>
        <v>2350</v>
      </c>
      <c r="AR578" s="14">
        <f t="shared" si="10704"/>
        <v>9108</v>
      </c>
      <c r="AS578" s="1">
        <f t="shared" si="10704"/>
        <v>6271</v>
      </c>
      <c r="AT578" s="14">
        <f t="shared" si="10704"/>
        <v>4841</v>
      </c>
      <c r="AU578" s="1">
        <f t="shared" si="10704"/>
        <v>4313</v>
      </c>
      <c r="AV578" s="14">
        <f t="shared" si="10704"/>
        <v>4861</v>
      </c>
      <c r="AW578" s="1">
        <f t="shared" si="10704"/>
        <v>6669</v>
      </c>
      <c r="AX578" s="14">
        <f t="shared" si="10704"/>
        <v>3252</v>
      </c>
      <c r="AY578" s="1">
        <f t="shared" si="10704"/>
        <v>734</v>
      </c>
      <c r="AZ578" s="14">
        <f t="shared" si="10704"/>
        <v>8077</v>
      </c>
      <c r="BA578" s="1">
        <f t="shared" si="10704"/>
        <v>4933</v>
      </c>
      <c r="BB578" s="14">
        <f t="shared" si="10704"/>
        <v>5366</v>
      </c>
      <c r="BC578" s="1">
        <f t="shared" si="10704"/>
        <v>1933</v>
      </c>
      <c r="BD578" s="14">
        <f t="shared" si="10704"/>
        <v>8089</v>
      </c>
      <c r="BE578" s="1">
        <f t="shared" si="10704"/>
        <v>11545</v>
      </c>
      <c r="BF578" s="166">
        <f t="shared" si="10704"/>
        <v>69883</v>
      </c>
      <c r="BG578" s="167">
        <f t="shared" si="10704"/>
        <v>69252</v>
      </c>
      <c r="BI578" s="131" t="s">
        <v>27</v>
      </c>
      <c r="BJ578" s="123">
        <f>B578/B591</f>
        <v>4.1640178003814365E-2</v>
      </c>
      <c r="BK578" s="124">
        <f t="shared" ref="BK578" si="10705">C578/C591</f>
        <v>4.8166325498803855E-2</v>
      </c>
      <c r="BL578" s="125">
        <f t="shared" ref="BL578" si="10706">D578/D591</f>
        <v>3.8735378877775895E-2</v>
      </c>
      <c r="BM578" s="126">
        <f t="shared" ref="BM578" si="10707">E578/E591</f>
        <v>3.9619883040935673E-2</v>
      </c>
      <c r="BN578" s="123">
        <f t="shared" ref="BN578" si="10708">F578/F591</f>
        <v>4.2634239249871801E-2</v>
      </c>
      <c r="BO578" s="124">
        <f t="shared" ref="BO578" si="10709">G578/G591</f>
        <v>3.9034635808829356E-2</v>
      </c>
      <c r="BP578" s="125">
        <f t="shared" ref="BP578" si="10710">H578/H591</f>
        <v>4.8196824729260859E-2</v>
      </c>
      <c r="BQ578" s="126">
        <f t="shared" ref="BQ578" si="10711">I578/I591</f>
        <v>4.4690282395200426E-2</v>
      </c>
      <c r="BR578" s="123">
        <f t="shared" ref="BR578" si="10712">J578/J591</f>
        <v>5.6876249722283938E-2</v>
      </c>
      <c r="BS578" s="124">
        <f t="shared" ref="BS578" si="10713">K578/K591</f>
        <v>4.3369474562135114E-2</v>
      </c>
      <c r="BT578" s="125">
        <f t="shared" ref="BT578" si="10714">L578/L591</f>
        <v>4.6415678184631257E-2</v>
      </c>
      <c r="BU578" s="123">
        <f t="shared" ref="BU578" si="10715">M578/M591</f>
        <v>4.4433503600221552E-2</v>
      </c>
      <c r="BV578" s="127">
        <f t="shared" ref="BV578" si="10716">N578/N591</f>
        <v>4.0760030467093478E-2</v>
      </c>
      <c r="BW578" s="128">
        <f t="shared" ref="BW578" si="10717">O578/O591</f>
        <v>4.1475593600326099E-2</v>
      </c>
      <c r="BX578" s="123">
        <f t="shared" ref="BX578" si="10718">P578/P591</f>
        <v>5.2199306442781528E-2</v>
      </c>
      <c r="BY578" s="124">
        <f t="shared" ref="BY578" si="10719">Q578/Q591</f>
        <v>3.5719623374682409E-2</v>
      </c>
      <c r="BZ578" s="125">
        <f t="shared" ref="BZ578" si="10720">R578/R591</f>
        <v>4.519938338035543E-2</v>
      </c>
      <c r="CA578" s="126">
        <f t="shared" ref="CA578" si="10721">S578/S591</f>
        <v>4.3735802398136701E-2</v>
      </c>
      <c r="CB578" s="123">
        <f t="shared" ref="CB578" si="10722">T578/T591</f>
        <v>4.3370743770211148E-2</v>
      </c>
      <c r="CC578" s="124">
        <f t="shared" ref="CC578" si="10723">U578/U591</f>
        <v>3.2643678160919537E-2</v>
      </c>
      <c r="CD578" s="125">
        <f t="shared" ref="CD578" si="10724">V578/V591</f>
        <v>4.1591582863454046E-2</v>
      </c>
      <c r="CE578" s="126">
        <f t="shared" ref="CE578" si="10725">W578/W591</f>
        <v>4.6852052485855306E-2</v>
      </c>
      <c r="CF578" s="123">
        <f t="shared" ref="CF578" si="10726">X578/X591</f>
        <v>4.5583942920975819E-2</v>
      </c>
      <c r="CG578" s="124">
        <f t="shared" ref="CG578" si="10727">Y578/Y591</f>
        <v>3.4746760895170786E-2</v>
      </c>
      <c r="CH578" s="125">
        <f t="shared" ref="CH578" si="10728">Z578/Z591</f>
        <v>5.1071752037838383E-2</v>
      </c>
      <c r="CI578" s="123">
        <f t="shared" ref="CI578" si="10729">AA578/AA591</f>
        <v>5.0747871942188438E-2</v>
      </c>
      <c r="CJ578" s="129">
        <f t="shared" ref="CJ578" si="10730">AB578/AB591</f>
        <v>4.5429199253361058E-2</v>
      </c>
      <c r="CK578" s="130">
        <f t="shared" ref="CK578" si="10731">AC578/AC591</f>
        <v>4.3752931311379882E-2</v>
      </c>
    </row>
    <row r="579" spans="1:89" ht="13.8" thickTop="1" x14ac:dyDescent="0.25">
      <c r="A579" s="139" t="s">
        <v>28</v>
      </c>
      <c r="B579" s="194">
        <v>1786</v>
      </c>
      <c r="C579" s="188">
        <v>2364</v>
      </c>
      <c r="D579" s="189">
        <v>945</v>
      </c>
      <c r="E579" s="190">
        <v>1052</v>
      </c>
      <c r="F579" s="187">
        <v>1153</v>
      </c>
      <c r="G579" s="191">
        <v>1391</v>
      </c>
      <c r="H579" s="189">
        <v>2443</v>
      </c>
      <c r="I579" s="190">
        <v>3381</v>
      </c>
      <c r="J579" s="187">
        <v>660</v>
      </c>
      <c r="K579" s="188">
        <v>385</v>
      </c>
      <c r="L579" s="189">
        <v>2033</v>
      </c>
      <c r="M579" s="187">
        <v>1219</v>
      </c>
      <c r="N579" s="192">
        <v>2674</v>
      </c>
      <c r="O579" s="195">
        <v>2043</v>
      </c>
      <c r="P579" s="187">
        <v>1494</v>
      </c>
      <c r="Q579" s="188">
        <v>1093</v>
      </c>
      <c r="R579" s="189">
        <v>1654</v>
      </c>
      <c r="S579" s="190">
        <v>1880</v>
      </c>
      <c r="T579" s="187">
        <v>617</v>
      </c>
      <c r="U579" s="191">
        <v>277</v>
      </c>
      <c r="V579" s="189">
        <v>2000</v>
      </c>
      <c r="W579" s="196">
        <v>1783</v>
      </c>
      <c r="X579" s="187">
        <v>1377</v>
      </c>
      <c r="Y579" s="191">
        <v>602</v>
      </c>
      <c r="Z579" s="189">
        <v>3000</v>
      </c>
      <c r="AA579" s="187">
        <v>3842</v>
      </c>
      <c r="AB579" s="162">
        <f t="shared" si="10398"/>
        <v>21836</v>
      </c>
      <c r="AC579" s="165">
        <f t="shared" si="10429"/>
        <v>21312</v>
      </c>
      <c r="BI579" s="139" t="s">
        <v>28</v>
      </c>
      <c r="BJ579" s="123">
        <f>B579/B591</f>
        <v>4.0550358732176911E-2</v>
      </c>
      <c r="BK579" s="124">
        <f t="shared" ref="BK579" si="10732">C579/C591</f>
        <v>5.8302710434804055E-2</v>
      </c>
      <c r="BL579" s="125">
        <f t="shared" ref="BL579" si="10733">D579/D591</f>
        <v>4.0049160874724529E-2</v>
      </c>
      <c r="BM579" s="126">
        <f t="shared" ref="BM579" si="10734">E579/E591</f>
        <v>5.1267056530214426E-2</v>
      </c>
      <c r="BN579" s="123">
        <f t="shared" ref="BN579" si="10735">F579/F591</f>
        <v>4.2231338363489856E-2</v>
      </c>
      <c r="BO579" s="124">
        <f t="shared" ref="BO579" si="10736">G579/G591</f>
        <v>5.5124038995006737E-2</v>
      </c>
      <c r="BP579" s="125">
        <f t="shared" ref="BP579" si="10737">H579/H591</f>
        <v>5.1372095468405002E-2</v>
      </c>
      <c r="BQ579" s="126">
        <f t="shared" ref="BQ579" si="10738">I579/I591</f>
        <v>6.4599335091138368E-2</v>
      </c>
      <c r="BR579" s="123">
        <f t="shared" ref="BR579" si="10739">J579/J591</f>
        <v>7.3317040657631644E-2</v>
      </c>
      <c r="BS579" s="124">
        <f t="shared" ref="BS579" si="10740">K579/K591</f>
        <v>4.0137614678899085E-2</v>
      </c>
      <c r="BT579" s="125">
        <f t="shared" ref="BT579" si="10741">L579/L591</f>
        <v>6.9898573147670617E-2</v>
      </c>
      <c r="BU579" s="123">
        <f t="shared" ref="BU579" si="10742">M579/M591</f>
        <v>3.7510000615422485E-2</v>
      </c>
      <c r="BV579" s="127">
        <f t="shared" ref="BV579" si="10743">N579/N591</f>
        <v>5.504662700454948E-2</v>
      </c>
      <c r="BW579" s="128">
        <f t="shared" ref="BW579" si="10744">O579/O591</f>
        <v>4.1638642616936714E-2</v>
      </c>
      <c r="BX579" s="123">
        <f t="shared" ref="BX579" si="10745">P579/P591</f>
        <v>5.4535499178682244E-2</v>
      </c>
      <c r="BY579" s="124">
        <f t="shared" ref="BY579" si="10746">Q579/Q591</f>
        <v>4.083843969511284E-2</v>
      </c>
      <c r="BZ579" s="125">
        <f t="shared" ref="BZ579" si="10747">R579/R591</f>
        <v>4.8107966609464529E-2</v>
      </c>
      <c r="CA579" s="126">
        <f t="shared" ref="CA579" si="10748">S579/S591</f>
        <v>5.4058716968111105E-2</v>
      </c>
      <c r="CB579" s="123">
        <f t="shared" ref="CB579" si="10749">T579/T591</f>
        <v>5.8683659882062013E-2</v>
      </c>
      <c r="CC579" s="124">
        <f t="shared" ref="CC579" si="10750">U579/U591</f>
        <v>2.547126436781609E-2</v>
      </c>
      <c r="CD579" s="125">
        <f t="shared" ref="CD579" si="10751">V579/V591</f>
        <v>5.8129396035575188E-2</v>
      </c>
      <c r="CE579" s="126">
        <f t="shared" ref="CE579" si="10752">W579/W591</f>
        <v>4.2927651378355601E-2</v>
      </c>
      <c r="CF579" s="123">
        <f t="shared" ref="CF579" si="10753">X579/X591</f>
        <v>4.961983351951281E-2</v>
      </c>
      <c r="CG579" s="124">
        <f t="shared" ref="CG579" si="10754">Y579/Y591</f>
        <v>3.5453474676089516E-2</v>
      </c>
      <c r="CH579" s="125">
        <f t="shared" ref="CH579" si="10755">Z579/Z591</f>
        <v>5.0316997081614169E-2</v>
      </c>
      <c r="CI579" s="123">
        <f t="shared" ref="CI579" si="10756">AA579/AA591</f>
        <v>6.2531534317475296E-2</v>
      </c>
      <c r="CJ579" s="129">
        <f t="shared" ref="CJ579" si="10757">AB579/AB591</f>
        <v>5.1593696099047799E-2</v>
      </c>
      <c r="CK579" s="130">
        <f t="shared" ref="CK579" si="10758">AC579/AC591</f>
        <v>5.048251161865238E-2</v>
      </c>
    </row>
    <row r="580" spans="1:89" x14ac:dyDescent="0.25">
      <c r="A580" s="131" t="s">
        <v>29</v>
      </c>
      <c r="B580" s="197">
        <v>2112</v>
      </c>
      <c r="C580" s="181">
        <v>2789</v>
      </c>
      <c r="D580" s="182">
        <v>1454</v>
      </c>
      <c r="E580" s="183">
        <v>1241</v>
      </c>
      <c r="F580" s="180">
        <v>1259</v>
      </c>
      <c r="G580" s="184">
        <v>1909</v>
      </c>
      <c r="H580" s="182">
        <v>2637</v>
      </c>
      <c r="I580" s="183">
        <v>3981</v>
      </c>
      <c r="J580" s="180">
        <v>921</v>
      </c>
      <c r="K580" s="181">
        <v>349</v>
      </c>
      <c r="L580" s="182">
        <v>2568</v>
      </c>
      <c r="M580" s="180">
        <v>1051</v>
      </c>
      <c r="N580" s="185">
        <v>3797</v>
      </c>
      <c r="O580" s="198">
        <v>2393</v>
      </c>
      <c r="P580" s="180">
        <v>1869</v>
      </c>
      <c r="Q580" s="181">
        <v>1394</v>
      </c>
      <c r="R580" s="182">
        <v>1981</v>
      </c>
      <c r="S580" s="183">
        <v>2527</v>
      </c>
      <c r="T580" s="180">
        <v>1214</v>
      </c>
      <c r="U580" s="184">
        <v>279</v>
      </c>
      <c r="V580" s="182">
        <v>2916</v>
      </c>
      <c r="W580" s="199">
        <v>2088</v>
      </c>
      <c r="X580" s="180">
        <v>1961</v>
      </c>
      <c r="Y580" s="184">
        <v>719</v>
      </c>
      <c r="Z580" s="182">
        <v>3645</v>
      </c>
      <c r="AA580" s="180">
        <v>4397</v>
      </c>
      <c r="AB580" s="162">
        <f t="shared" si="10398"/>
        <v>28334</v>
      </c>
      <c r="AC580" s="165">
        <f t="shared" si="10429"/>
        <v>25117</v>
      </c>
      <c r="BI580" s="131" t="s">
        <v>29</v>
      </c>
      <c r="BJ580" s="123">
        <f>B580/B591</f>
        <v>4.7952047952047952E-2</v>
      </c>
      <c r="BK580" s="124">
        <f t="shared" ref="BK580" si="10759">C580/C591</f>
        <v>6.8784373689792094E-2</v>
      </c>
      <c r="BL580" s="125">
        <f t="shared" ref="BL580" si="10760">D580/D591</f>
        <v>6.1620613663332768E-2</v>
      </c>
      <c r="BM580" s="126">
        <f t="shared" ref="BM580" si="10761">E580/E591</f>
        <v>6.0477582846003901E-2</v>
      </c>
      <c r="BN580" s="123">
        <f t="shared" ref="BN580" si="10762">F580/F591</f>
        <v>4.6113837814079552E-2</v>
      </c>
      <c r="BO580" s="124">
        <f t="shared" ref="BO580" si="10763">G580/G591</f>
        <v>7.5651898232543396E-2</v>
      </c>
      <c r="BP580" s="125">
        <f t="shared" ref="BP580" si="10764">H580/H591</f>
        <v>5.5451582378298815E-2</v>
      </c>
      <c r="BQ580" s="126">
        <f t="shared" ref="BQ580" si="10765">I580/I591</f>
        <v>7.6063280981313763E-2</v>
      </c>
      <c r="BR580" s="123">
        <f t="shared" ref="BR580" si="10766">J580/J591</f>
        <v>0.10231059764496779</v>
      </c>
      <c r="BS580" s="124">
        <f t="shared" ref="BS580" si="10767">K580/K591</f>
        <v>3.6384487072560465E-2</v>
      </c>
      <c r="BT580" s="125">
        <f t="shared" ref="BT580" si="10768">L580/L591</f>
        <v>8.8292934502320786E-2</v>
      </c>
      <c r="BU580" s="123">
        <f t="shared" ref="BU580" si="10769">M580/M591</f>
        <v>3.2340451720105856E-2</v>
      </c>
      <c r="BV580" s="127">
        <f t="shared" ref="BV580" si="10770">N580/N591</f>
        <v>7.8164563476542395E-2</v>
      </c>
      <c r="BW580" s="128">
        <f t="shared" ref="BW580" si="10771">O580/O591</f>
        <v>4.8772037093651278E-2</v>
      </c>
      <c r="BX580" s="123">
        <f t="shared" ref="BX580" si="10772">P580/P591</f>
        <v>6.8224128490600472E-2</v>
      </c>
      <c r="BY580" s="124">
        <f t="shared" ref="BY580" si="10773">Q580/Q591</f>
        <v>5.2084890150949033E-2</v>
      </c>
      <c r="BZ580" s="125">
        <f t="shared" ref="BZ580" si="10774">R580/R591</f>
        <v>5.7619033768651289E-2</v>
      </c>
      <c r="CA580" s="126">
        <f t="shared" ref="CA580" si="10775">S580/S591</f>
        <v>7.2662966903413173E-2</v>
      </c>
      <c r="CB580" s="123">
        <f t="shared" ref="CB580" si="10776">T580/T591</f>
        <v>0.1154650941601674</v>
      </c>
      <c r="CC580" s="124">
        <f t="shared" ref="CC580" si="10777">U580/U591</f>
        <v>2.5655172413793104E-2</v>
      </c>
      <c r="CD580" s="125">
        <f t="shared" ref="CD580" si="10778">V580/V591</f>
        <v>8.4752659419868634E-2</v>
      </c>
      <c r="CE580" s="126">
        <f t="shared" ref="CE580" si="10779">W580/W591</f>
        <v>5.0270855904658719E-2</v>
      </c>
      <c r="CF580" s="123">
        <f t="shared" ref="CF580" si="10780">X580/X591</f>
        <v>7.0664120211884257E-2</v>
      </c>
      <c r="CG580" s="124">
        <f t="shared" ref="CG580" si="10781">Y580/Y591</f>
        <v>4.2343934040047111E-2</v>
      </c>
      <c r="CH580" s="125">
        <f t="shared" ref="CH580" si="10782">Z580/Z591</f>
        <v>6.1135151454161214E-2</v>
      </c>
      <c r="CI580" s="123">
        <f t="shared" ref="CI580" si="10783">AA580/AA591</f>
        <v>7.1564590420077803E-2</v>
      </c>
      <c r="CJ580" s="129">
        <f t="shared" ref="CJ580" si="10784">AB580/AB591</f>
        <v>6.6947050067339267E-2</v>
      </c>
      <c r="CK580" s="130">
        <f t="shared" ref="CK580" si="10785">AC580/AC591</f>
        <v>5.9495553881648448E-2</v>
      </c>
    </row>
    <row r="581" spans="1:89" x14ac:dyDescent="0.25">
      <c r="A581" s="139" t="s">
        <v>30</v>
      </c>
      <c r="B581" s="280">
        <v>2215</v>
      </c>
      <c r="C581" s="267">
        <v>4962</v>
      </c>
      <c r="D581" s="268">
        <v>1868</v>
      </c>
      <c r="E581" s="269">
        <v>1816</v>
      </c>
      <c r="F581" s="266">
        <v>1603</v>
      </c>
      <c r="G581" s="270">
        <v>2794</v>
      </c>
      <c r="H581" s="268">
        <v>2944</v>
      </c>
      <c r="I581" s="269">
        <v>5474</v>
      </c>
      <c r="J581" s="266">
        <v>1285</v>
      </c>
      <c r="K581" s="267">
        <v>395</v>
      </c>
      <c r="L581" s="268">
        <v>3681</v>
      </c>
      <c r="M581" s="266">
        <v>1215</v>
      </c>
      <c r="N581" s="271">
        <v>4547</v>
      </c>
      <c r="O581" s="281">
        <v>3060</v>
      </c>
      <c r="P581" s="266">
        <v>2465</v>
      </c>
      <c r="Q581" s="267">
        <v>1971</v>
      </c>
      <c r="R581" s="268">
        <v>2377</v>
      </c>
      <c r="S581" s="269">
        <v>3213</v>
      </c>
      <c r="T581" s="266">
        <v>1758</v>
      </c>
      <c r="U581" s="270">
        <v>409</v>
      </c>
      <c r="V581" s="268">
        <v>3887</v>
      </c>
      <c r="W581" s="282">
        <v>2400</v>
      </c>
      <c r="X581" s="266">
        <v>2732</v>
      </c>
      <c r="Y581" s="270">
        <v>961</v>
      </c>
      <c r="Z581" s="268">
        <v>4101</v>
      </c>
      <c r="AA581" s="266">
        <v>5488</v>
      </c>
      <c r="AB581" s="162">
        <f t="shared" si="10398"/>
        <v>35463</v>
      </c>
      <c r="AC581" s="165">
        <f t="shared" si="10429"/>
        <v>34158</v>
      </c>
      <c r="BI581" s="139" t="s">
        <v>30</v>
      </c>
      <c r="BJ581" s="123">
        <f>B581/B591</f>
        <v>5.0290618472436655E-2</v>
      </c>
      <c r="BK581" s="124">
        <f t="shared" ref="BK581" si="10786">C581/C591</f>
        <v>0.12237650134411918</v>
      </c>
      <c r="BL581" s="125">
        <f t="shared" ref="BL581" si="10787">D581/D591</f>
        <v>7.9165960332259699E-2</v>
      </c>
      <c r="BM581" s="126">
        <f t="shared" ref="BM581" si="10788">E581/E591</f>
        <v>8.8499025341130605E-2</v>
      </c>
      <c r="BN581" s="123">
        <f t="shared" ref="BN581" si="10789">F581/F591</f>
        <v>5.8713647351842355E-2</v>
      </c>
      <c r="BO581" s="124">
        <f t="shared" ref="BO581" si="10790">G581/G591</f>
        <v>0.11072362685265912</v>
      </c>
      <c r="BP581" s="125">
        <f t="shared" ref="BP581" si="10791">H581/H591</f>
        <v>6.1907265271790558E-2</v>
      </c>
      <c r="BQ581" s="126">
        <f t="shared" ref="BQ581" si="10792">I581/I591</f>
        <v>0.10458939967136688</v>
      </c>
      <c r="BR581" s="123">
        <f t="shared" ref="BR581" si="10793">J581/J591</f>
        <v>0.14274605643190402</v>
      </c>
      <c r="BS581" s="124">
        <f t="shared" ref="BS581" si="10794">K581/K591</f>
        <v>4.1180150125104252E-2</v>
      </c>
      <c r="BT581" s="125">
        <f t="shared" ref="BT581" si="10795">L581/L591</f>
        <v>0.12656008251676121</v>
      </c>
      <c r="BU581" s="123">
        <f t="shared" ref="BU581" si="10796">M581/M591</f>
        <v>3.7386916117914948E-2</v>
      </c>
      <c r="BV581" s="127">
        <f t="shared" ref="BV581" si="10797">N581/N591</f>
        <v>9.3603968956502054E-2</v>
      </c>
      <c r="BW581" s="128">
        <f t="shared" ref="BW581" si="10798">O581/O591</f>
        <v>6.2366248853561602E-2</v>
      </c>
      <c r="BX581" s="123">
        <f t="shared" ref="BX581" si="10799">P581/P591</f>
        <v>8.9979923343675855E-2</v>
      </c>
      <c r="BY581" s="124">
        <f t="shared" ref="BY581" si="10800">Q581/Q591</f>
        <v>7.3643700493199821E-2</v>
      </c>
      <c r="BZ581" s="125">
        <f t="shared" ref="BZ581" si="10801">R581/R591</f>
        <v>6.9137023355923324E-2</v>
      </c>
      <c r="CA581" s="126">
        <f t="shared" ref="CA581" si="10802">S581/S591</f>
        <v>9.2388647669436691E-2</v>
      </c>
      <c r="CB581" s="123">
        <f t="shared" ref="CB581" si="10803">T581/T591</f>
        <v>0.1672056305877877</v>
      </c>
      <c r="CC581" s="124">
        <f t="shared" ref="CC581" si="10804">U581/U591</f>
        <v>3.7609195402298852E-2</v>
      </c>
      <c r="CD581" s="125">
        <f t="shared" ref="CD581" si="10805">V581/V591</f>
        <v>0.11297448119514038</v>
      </c>
      <c r="CE581" s="126">
        <f t="shared" ref="CE581" si="10806">W581/W591</f>
        <v>5.7782592993860599E-2</v>
      </c>
      <c r="CF581" s="123">
        <f t="shared" ref="CF581" si="10807">X581/X591</f>
        <v>9.8446902814312995E-2</v>
      </c>
      <c r="CG581" s="124">
        <f t="shared" ref="CG581" si="10808">Y581/Y591</f>
        <v>5.6595995288574792E-2</v>
      </c>
      <c r="CH581" s="125">
        <f t="shared" ref="CH581" si="10809">Z581/Z591</f>
        <v>6.8783335010566563E-2</v>
      </c>
      <c r="CI581" s="123">
        <f t="shared" ref="CI581" si="10810">AA581/AA591</f>
        <v>8.9321462866815318E-2</v>
      </c>
      <c r="CJ581" s="129">
        <f t="shared" ref="CJ581" si="10811">AB581/AB591</f>
        <v>8.3791319140892662E-2</v>
      </c>
      <c r="CK581" s="130">
        <f t="shared" ref="CK581" si="10812">AC581/AC591</f>
        <v>8.0911300294197075E-2</v>
      </c>
    </row>
    <row r="582" spans="1:89" x14ac:dyDescent="0.25">
      <c r="A582" s="131" t="s">
        <v>31</v>
      </c>
      <c r="B582" s="283">
        <v>2259</v>
      </c>
      <c r="C582" s="274">
        <v>4737</v>
      </c>
      <c r="D582" s="275">
        <v>1457</v>
      </c>
      <c r="E582" s="276">
        <v>1711</v>
      </c>
      <c r="F582" s="273">
        <v>1350</v>
      </c>
      <c r="G582" s="277">
        <v>2805</v>
      </c>
      <c r="H582" s="275">
        <v>2899</v>
      </c>
      <c r="I582" s="276">
        <v>5414</v>
      </c>
      <c r="J582" s="273">
        <v>930</v>
      </c>
      <c r="K582" s="274">
        <v>396</v>
      </c>
      <c r="L582" s="275">
        <v>3798</v>
      </c>
      <c r="M582" s="273">
        <v>1135</v>
      </c>
      <c r="N582" s="278">
        <v>4561</v>
      </c>
      <c r="O582" s="284">
        <v>3211</v>
      </c>
      <c r="P582" s="273">
        <v>2376</v>
      </c>
      <c r="Q582" s="274">
        <v>2342</v>
      </c>
      <c r="R582" s="275">
        <v>2484</v>
      </c>
      <c r="S582" s="276">
        <v>3456</v>
      </c>
      <c r="T582" s="273">
        <v>1494</v>
      </c>
      <c r="U582" s="277">
        <v>325</v>
      </c>
      <c r="V582" s="275">
        <v>4190</v>
      </c>
      <c r="W582" s="285">
        <v>2533</v>
      </c>
      <c r="X582" s="273">
        <v>2634</v>
      </c>
      <c r="Y582" s="277">
        <v>972</v>
      </c>
      <c r="Z582" s="275">
        <v>3988</v>
      </c>
      <c r="AA582" s="273">
        <v>6057</v>
      </c>
      <c r="AB582" s="162">
        <f t="shared" si="10398"/>
        <v>34420</v>
      </c>
      <c r="AC582" s="165">
        <f t="shared" si="10429"/>
        <v>35094</v>
      </c>
      <c r="BI582" s="131" t="s">
        <v>31</v>
      </c>
      <c r="BJ582" s="123">
        <f>B582/B591</f>
        <v>5.1289619471437654E-2</v>
      </c>
      <c r="BK582" s="124">
        <f t="shared" ref="BK582" si="10813">C582/C591</f>
        <v>0.11682738550324315</v>
      </c>
      <c r="BL582" s="125">
        <f t="shared" ref="BL582" si="10814">D582/D591</f>
        <v>6.174775385658586E-2</v>
      </c>
      <c r="BM582" s="126">
        <f t="shared" ref="BM582" si="10815">E582/E591</f>
        <v>8.3382066276803113E-2</v>
      </c>
      <c r="BN582" s="123">
        <f t="shared" ref="BN582" si="10816">F582/F591</f>
        <v>4.9446926965057508E-2</v>
      </c>
      <c r="BO582" s="124">
        <f t="shared" ref="BO582" si="10817">G582/G591</f>
        <v>0.11115954664341761</v>
      </c>
      <c r="BP582" s="125">
        <f t="shared" ref="BP582" si="10818">H582/H591</f>
        <v>6.096099253495952E-2</v>
      </c>
      <c r="BQ582" s="126">
        <f t="shared" ref="BQ582" si="10819">I582/I591</f>
        <v>0.10344300508234934</v>
      </c>
      <c r="BR582" s="123">
        <f t="shared" ref="BR582" si="10820">J582/J591</f>
        <v>0.10331037547211731</v>
      </c>
      <c r="BS582" s="124">
        <f t="shared" ref="BS582" si="10821">K582/K591</f>
        <v>4.1284403669724773E-2</v>
      </c>
      <c r="BT582" s="125">
        <f t="shared" ref="BT582" si="10822">L582/L591</f>
        <v>0.13058277462609594</v>
      </c>
      <c r="BU582" s="123">
        <f t="shared" ref="BU582" si="10823">M582/M591</f>
        <v>3.4925226167764167E-2</v>
      </c>
      <c r="BV582" s="127">
        <f t="shared" ref="BV582" si="10824">N582/N591</f>
        <v>9.3892171192127963E-2</v>
      </c>
      <c r="BW582" s="128">
        <f t="shared" ref="BW582" si="10825">O582/O591</f>
        <v>6.5443799042087025E-2</v>
      </c>
      <c r="BX582" s="123">
        <f t="shared" ref="BX582" si="10826">P582/P591</f>
        <v>8.6731155320313932E-2</v>
      </c>
      <c r="BY582" s="124">
        <f t="shared" ref="BY582" si="10827">Q582/Q591</f>
        <v>8.7505604543416535E-2</v>
      </c>
      <c r="BZ582" s="125">
        <f t="shared" ref="BZ582" si="10828">R582/R591</f>
        <v>7.2249207411070063E-2</v>
      </c>
      <c r="CA582" s="126">
        <f t="shared" ref="CA582" si="10829">S582/S591</f>
        <v>9.9376024383931907E-2</v>
      </c>
      <c r="CB582" s="123">
        <f t="shared" ref="CB582" si="10830">T582/T591</f>
        <v>0.14209625261556019</v>
      </c>
      <c r="CC582" s="124">
        <f t="shared" ref="CC582" si="10831">U582/U591</f>
        <v>2.9885057471264367E-2</v>
      </c>
      <c r="CD582" s="125">
        <f t="shared" ref="CD582" si="10832">V582/V591</f>
        <v>0.12178108469453003</v>
      </c>
      <c r="CE582" s="126">
        <f t="shared" ref="CE582" si="10833">W582/W591</f>
        <v>6.0984711688937043E-2</v>
      </c>
      <c r="CF582" s="123">
        <f t="shared" ref="CF582" si="10834">X582/X591</f>
        <v>9.4915498540593127E-2</v>
      </c>
      <c r="CG582" s="124">
        <f t="shared" ref="CG582" si="10835">Y582/Y591</f>
        <v>5.7243816254416963E-2</v>
      </c>
      <c r="CH582" s="125">
        <f t="shared" ref="CH582" si="10836">Z582/Z591</f>
        <v>6.6888061453825767E-2</v>
      </c>
      <c r="CI582" s="123">
        <f t="shared" ref="CI582" si="10837">AA582/AA591</f>
        <v>9.8582379844078055E-2</v>
      </c>
      <c r="CJ582" s="129">
        <f t="shared" ref="CJ582" si="10838">AB582/AB591</f>
        <v>8.1326938071497767E-2</v>
      </c>
      <c r="CK582" s="130">
        <f t="shared" ref="CK582" si="10839">AC582/AC591</f>
        <v>8.3128437628800039E-2</v>
      </c>
    </row>
    <row r="583" spans="1:89" x14ac:dyDescent="0.25">
      <c r="A583" s="139" t="s">
        <v>32</v>
      </c>
      <c r="B583" s="194">
        <v>2417</v>
      </c>
      <c r="C583" s="188">
        <v>4006</v>
      </c>
      <c r="D583" s="189">
        <v>1099</v>
      </c>
      <c r="E583" s="190">
        <v>1654</v>
      </c>
      <c r="F583" s="187">
        <v>1008</v>
      </c>
      <c r="G583" s="191">
        <v>2339</v>
      </c>
      <c r="H583" s="189">
        <v>2658</v>
      </c>
      <c r="I583" s="190">
        <v>4927</v>
      </c>
      <c r="J583" s="187">
        <v>668</v>
      </c>
      <c r="K583" s="188">
        <v>353</v>
      </c>
      <c r="L583" s="189">
        <v>2864</v>
      </c>
      <c r="M583" s="187">
        <v>1124</v>
      </c>
      <c r="N583" s="192">
        <v>3604</v>
      </c>
      <c r="O583" s="195">
        <v>2755</v>
      </c>
      <c r="P583" s="187">
        <v>1470</v>
      </c>
      <c r="Q583" s="188">
        <v>2052</v>
      </c>
      <c r="R583" s="189">
        <v>2001</v>
      </c>
      <c r="S583" s="190">
        <v>2831</v>
      </c>
      <c r="T583" s="187">
        <v>1129</v>
      </c>
      <c r="U583" s="191">
        <v>298</v>
      </c>
      <c r="V583" s="189">
        <v>3442</v>
      </c>
      <c r="W583" s="196">
        <v>2161</v>
      </c>
      <c r="X583" s="187">
        <v>1854</v>
      </c>
      <c r="Y583" s="191">
        <v>779</v>
      </c>
      <c r="Z583" s="189">
        <v>3369</v>
      </c>
      <c r="AA583" s="187">
        <v>4655</v>
      </c>
      <c r="AB583" s="162">
        <f t="shared" si="10398"/>
        <v>27583</v>
      </c>
      <c r="AC583" s="165">
        <f t="shared" si="10429"/>
        <v>29934</v>
      </c>
      <c r="BI583" s="139" t="s">
        <v>32</v>
      </c>
      <c r="BJ583" s="123">
        <f>B583/B591</f>
        <v>5.4876941240577605E-2</v>
      </c>
      <c r="BK583" s="124">
        <f t="shared" ref="BK583" si="10840">C583/C591</f>
        <v>9.8798924704663726E-2</v>
      </c>
      <c r="BL583" s="125">
        <f t="shared" ref="BL583" si="10841">D583/D591</f>
        <v>4.6575690795050008E-2</v>
      </c>
      <c r="BM583" s="126">
        <f t="shared" ref="BM583" si="10842">E583/E591</f>
        <v>8.0604288499025345E-2</v>
      </c>
      <c r="BN583" s="123">
        <f t="shared" ref="BN583" si="10843">F583/F591</f>
        <v>3.6920372133909606E-2</v>
      </c>
      <c r="BO583" s="124">
        <f t="shared" ref="BO583" si="10844">G583/G591</f>
        <v>9.2692399144012047E-2</v>
      </c>
      <c r="BP583" s="125">
        <f t="shared" ref="BP583" si="10845">H583/H591</f>
        <v>5.5893176322153293E-2</v>
      </c>
      <c r="BQ583" s="126">
        <f t="shared" ref="BQ583" si="10846">I583/I591</f>
        <v>9.4138102334823642E-2</v>
      </c>
      <c r="BR583" s="123">
        <f t="shared" ref="BR583" si="10847">J583/J591</f>
        <v>7.4205732059542326E-2</v>
      </c>
      <c r="BS583" s="124">
        <f t="shared" ref="BS583" si="10848">K583/K591</f>
        <v>3.6801501251042534E-2</v>
      </c>
      <c r="BT583" s="125">
        <f t="shared" ref="BT583" si="10849">L583/L591</f>
        <v>9.8470001719099198E-2</v>
      </c>
      <c r="BU583" s="123">
        <f t="shared" ref="BU583" si="10850">M583/M591</f>
        <v>3.4586743799618437E-2</v>
      </c>
      <c r="BV583" s="127">
        <f t="shared" ref="BV583" si="10851">N583/N591</f>
        <v>7.4191489799699445E-2</v>
      </c>
      <c r="BW583" s="128">
        <f t="shared" ref="BW583" si="10852">O583/O591</f>
        <v>5.6150005095281771E-2</v>
      </c>
      <c r="BX583" s="123">
        <f t="shared" ref="BX583" si="10853">P583/P591</f>
        <v>5.3659426902719472E-2</v>
      </c>
      <c r="BY583" s="124">
        <f t="shared" ref="BY583" si="10854">Q583/Q591</f>
        <v>7.6670153938125846E-2</v>
      </c>
      <c r="BZ583" s="125">
        <f t="shared" ref="BZ583" si="10855">R583/R591</f>
        <v>5.8200750414473111E-2</v>
      </c>
      <c r="CA583" s="126">
        <f t="shared" ref="CA583" si="10856">S583/S591</f>
        <v>8.1404376455703475E-2</v>
      </c>
      <c r="CB583" s="123">
        <f t="shared" ref="CB583" si="10857">T583/T591</f>
        <v>0.10738063534335172</v>
      </c>
      <c r="CC583" s="124">
        <f t="shared" ref="CC583" si="10858">U583/U591</f>
        <v>2.7402298850574713E-2</v>
      </c>
      <c r="CD583" s="125">
        <f t="shared" ref="CD583" si="10859">V583/V591</f>
        <v>0.10004069057722491</v>
      </c>
      <c r="CE583" s="126">
        <f t="shared" ref="CE583" si="10860">W583/W591</f>
        <v>5.2028409774888651E-2</v>
      </c>
      <c r="CF583" s="123">
        <f t="shared" ref="CF583" si="10861">X583/X591</f>
        <v>6.6808403300781957E-2</v>
      </c>
      <c r="CG583" s="124">
        <f t="shared" ref="CG583" si="10862">Y583/Y591</f>
        <v>4.5877502944640755E-2</v>
      </c>
      <c r="CH583" s="125">
        <f t="shared" ref="CH583" si="10863">Z583/Z591</f>
        <v>5.6505987722652709E-2</v>
      </c>
      <c r="CI583" s="123">
        <f t="shared" ref="CI583" si="10864">AA583/AA591</f>
        <v>7.5763740824530856E-2</v>
      </c>
      <c r="CJ583" s="129">
        <f t="shared" ref="CJ583" si="10865">AB583/AB591</f>
        <v>6.51726011861163E-2</v>
      </c>
      <c r="CK583" s="130">
        <f t="shared" ref="CK583" si="10866">AC583/AC591</f>
        <v>7.0905757450860557E-2</v>
      </c>
    </row>
    <row r="584" spans="1:89" x14ac:dyDescent="0.25">
      <c r="A584" s="131" t="s">
        <v>33</v>
      </c>
      <c r="B584" s="197">
        <v>2596</v>
      </c>
      <c r="C584" s="181">
        <v>2824</v>
      </c>
      <c r="D584" s="182">
        <v>1025</v>
      </c>
      <c r="E584" s="183">
        <v>1446</v>
      </c>
      <c r="F584" s="180">
        <v>911</v>
      </c>
      <c r="G584" s="184">
        <v>1973</v>
      </c>
      <c r="H584" s="182">
        <v>2551</v>
      </c>
      <c r="I584" s="183">
        <v>3777</v>
      </c>
      <c r="J584" s="180">
        <v>612</v>
      </c>
      <c r="K584" s="181">
        <v>187</v>
      </c>
      <c r="L584" s="182">
        <v>2200</v>
      </c>
      <c r="M584" s="180">
        <v>1345</v>
      </c>
      <c r="N584" s="185">
        <v>3149</v>
      </c>
      <c r="O584" s="198">
        <v>2653</v>
      </c>
      <c r="P584" s="180">
        <v>1221</v>
      </c>
      <c r="Q584" s="181">
        <v>1997</v>
      </c>
      <c r="R584" s="182">
        <v>1581</v>
      </c>
      <c r="S584" s="183">
        <v>2312</v>
      </c>
      <c r="T584" s="180">
        <v>588</v>
      </c>
      <c r="U584" s="184">
        <v>369</v>
      </c>
      <c r="V584" s="182">
        <v>3271</v>
      </c>
      <c r="W584" s="199">
        <v>2002</v>
      </c>
      <c r="X584" s="180">
        <v>1356</v>
      </c>
      <c r="Y584" s="184">
        <v>809</v>
      </c>
      <c r="Z584" s="182">
        <v>2927</v>
      </c>
      <c r="AA584" s="180">
        <v>3693</v>
      </c>
      <c r="AB584" s="162">
        <f t="shared" si="10398"/>
        <v>23988</v>
      </c>
      <c r="AC584" s="165">
        <f t="shared" si="10429"/>
        <v>25387</v>
      </c>
      <c r="BI584" s="131" t="s">
        <v>33</v>
      </c>
      <c r="BJ584" s="123">
        <f>B584/B591</f>
        <v>5.8941058941058944E-2</v>
      </c>
      <c r="BK584" s="124">
        <f t="shared" ref="BK584" si="10867">C584/C591</f>
        <v>6.9647569487261696E-2</v>
      </c>
      <c r="BL584" s="125">
        <f t="shared" ref="BL584" si="10868">D584/D591</f>
        <v>4.3439566028140364E-2</v>
      </c>
      <c r="BM584" s="126">
        <f t="shared" ref="BM584" si="10869">E584/E591</f>
        <v>7.0467836257309943E-2</v>
      </c>
      <c r="BN584" s="123">
        <f t="shared" ref="BN584" si="10870">F584/F591</f>
        <v>3.3367518863086955E-2</v>
      </c>
      <c r="BO584" s="124">
        <f t="shared" ref="BO584" si="10871">G584/G591</f>
        <v>7.8188158833320129E-2</v>
      </c>
      <c r="BP584" s="125">
        <f t="shared" ref="BP584" si="10872">H584/H591</f>
        <v>5.3643150036799495E-2</v>
      </c>
      <c r="BQ584" s="126">
        <f t="shared" ref="BQ584" si="10873">I584/I591</f>
        <v>7.2165539378654137E-2</v>
      </c>
      <c r="BR584" s="123">
        <f t="shared" ref="BR584" si="10874">J584/J591</f>
        <v>6.7984892246167522E-2</v>
      </c>
      <c r="BS584" s="124">
        <f t="shared" ref="BS584" si="10875">K584/K591</f>
        <v>1.9495412844036698E-2</v>
      </c>
      <c r="BT584" s="125">
        <f t="shared" ref="BT584" si="10876">L584/L591</f>
        <v>7.5640364449028705E-2</v>
      </c>
      <c r="BU584" s="123">
        <f t="shared" ref="BU584" si="10877">M584/M591</f>
        <v>4.1387162286909966E-2</v>
      </c>
      <c r="BV584" s="127">
        <f t="shared" ref="BV584" si="10878">N584/N591</f>
        <v>6.4824917141857258E-2</v>
      </c>
      <c r="BW584" s="128">
        <f t="shared" ref="BW584" si="10879">O584/O591</f>
        <v>5.4071130133496383E-2</v>
      </c>
      <c r="BX584" s="123">
        <f t="shared" ref="BX584" si="10880">P584/P591</f>
        <v>4.4570177039605766E-2</v>
      </c>
      <c r="BY584" s="124">
        <f t="shared" ref="BY584" si="10881">Q584/Q591</f>
        <v>7.4615154685398297E-2</v>
      </c>
      <c r="BZ584" s="125">
        <f t="shared" ref="BZ584" si="10882">R584/R591</f>
        <v>4.5984700852214885E-2</v>
      </c>
      <c r="CA584" s="126">
        <f t="shared" ref="CA584" si="10883">S584/S591</f>
        <v>6.6480720016102599E-2</v>
      </c>
      <c r="CB584" s="123">
        <f t="shared" ref="CB584" si="10884">T584/T591</f>
        <v>5.5925432756324903E-2</v>
      </c>
      <c r="CC584" s="124">
        <f t="shared" ref="CC584" si="10885">U584/U591</f>
        <v>3.3931034482758624E-2</v>
      </c>
      <c r="CD584" s="125">
        <f t="shared" ref="CD584" si="10886">V584/V591</f>
        <v>9.5070627216183229E-2</v>
      </c>
      <c r="CE584" s="126">
        <f t="shared" ref="CE584" si="10887">W584/W591</f>
        <v>4.8200312989045382E-2</v>
      </c>
      <c r="CF584" s="123">
        <f t="shared" ref="CF584" si="10888">X584/X591</f>
        <v>4.8863104032287122E-2</v>
      </c>
      <c r="CG584" s="124">
        <f t="shared" ref="CG584" si="10889">Y584/Y591</f>
        <v>4.7644287396937574E-2</v>
      </c>
      <c r="CH584" s="125">
        <f t="shared" ref="CH584" si="10890">Z584/Z591</f>
        <v>4.9092616819294894E-2</v>
      </c>
      <c r="CI584" s="123">
        <f t="shared" ref="CI584" si="10891">AA584/AA591</f>
        <v>6.0106443580019854E-2</v>
      </c>
      <c r="CJ584" s="129">
        <f t="shared" ref="CJ584" si="10892">AB584/AB591</f>
        <v>5.6678401814616169E-2</v>
      </c>
      <c r="CK584" s="130">
        <f t="shared" ref="CK584" si="10893">AC584/AC591</f>
        <v>6.0135112728168544E-2</v>
      </c>
    </row>
    <row r="585" spans="1:89" x14ac:dyDescent="0.25">
      <c r="A585" s="139" t="s">
        <v>34</v>
      </c>
      <c r="B585" s="194">
        <v>1154</v>
      </c>
      <c r="C585" s="188">
        <v>2108</v>
      </c>
      <c r="D585" s="189">
        <v>509</v>
      </c>
      <c r="E585" s="190">
        <v>1168</v>
      </c>
      <c r="F585" s="187">
        <v>428</v>
      </c>
      <c r="G585" s="191">
        <v>1545</v>
      </c>
      <c r="H585" s="189">
        <v>1400</v>
      </c>
      <c r="I585" s="190">
        <v>2629</v>
      </c>
      <c r="J585" s="187">
        <v>541</v>
      </c>
      <c r="K585" s="188">
        <v>128</v>
      </c>
      <c r="L585" s="189">
        <v>1613</v>
      </c>
      <c r="M585" s="187">
        <v>916</v>
      </c>
      <c r="N585" s="192">
        <v>2308</v>
      </c>
      <c r="O585" s="195">
        <v>2096</v>
      </c>
      <c r="P585" s="187">
        <v>794</v>
      </c>
      <c r="Q585" s="188">
        <v>1517</v>
      </c>
      <c r="R585" s="189">
        <v>1186</v>
      </c>
      <c r="S585" s="190">
        <v>1889</v>
      </c>
      <c r="T585" s="187">
        <v>364</v>
      </c>
      <c r="U585" s="191">
        <v>280</v>
      </c>
      <c r="V585" s="189">
        <v>2847</v>
      </c>
      <c r="W585" s="196">
        <v>1488</v>
      </c>
      <c r="X585" s="187">
        <v>966</v>
      </c>
      <c r="Y585" s="191">
        <v>678</v>
      </c>
      <c r="Z585" s="189">
        <v>2273</v>
      </c>
      <c r="AA585" s="187">
        <v>2929</v>
      </c>
      <c r="AB585" s="162">
        <f t="shared" si="10398"/>
        <v>16383</v>
      </c>
      <c r="AC585" s="165">
        <f t="shared" si="10429"/>
        <v>19371</v>
      </c>
      <c r="BI585" s="139" t="s">
        <v>34</v>
      </c>
      <c r="BJ585" s="123">
        <f>B585/B591</f>
        <v>2.6201071655617109E-2</v>
      </c>
      <c r="BK585" s="124">
        <f t="shared" ref="BK585" si="10894">C585/C591</f>
        <v>5.1989049744740674E-2</v>
      </c>
      <c r="BL585" s="125">
        <f t="shared" ref="BL585" si="10895">D585/D591</f>
        <v>2.1571452788608239E-2</v>
      </c>
      <c r="BM585" s="126">
        <f t="shared" ref="BM585" si="10896">E585/E591</f>
        <v>5.6920077972709551E-2</v>
      </c>
      <c r="BN585" s="123">
        <f t="shared" ref="BN585" si="10897">F585/F591</f>
        <v>1.5676507215588602E-2</v>
      </c>
      <c r="BO585" s="124">
        <f t="shared" ref="BO585" si="10898">G585/G591</f>
        <v>6.122691606562574E-2</v>
      </c>
      <c r="BP585" s="125">
        <f t="shared" ref="BP585" si="10899">H585/H591</f>
        <v>2.9439596256965617E-2</v>
      </c>
      <c r="BQ585" s="126">
        <f t="shared" ref="BQ585" si="10900">I585/I591</f>
        <v>5.0231189575451869E-2</v>
      </c>
      <c r="BR585" s="123">
        <f t="shared" ref="BR585" si="10901">J585/J591</f>
        <v>6.0097756054210173E-2</v>
      </c>
      <c r="BS585" s="124">
        <f t="shared" ref="BS585" si="10902">K585/K591</f>
        <v>1.3344453711426188E-2</v>
      </c>
      <c r="BT585" s="125">
        <f t="shared" ref="BT585" si="10903">L585/L591</f>
        <v>5.545813993467423E-2</v>
      </c>
      <c r="BU585" s="123">
        <f t="shared" ref="BU585" si="10904">M585/M591</f>
        <v>2.8186349929226414E-2</v>
      </c>
      <c r="BV585" s="127">
        <f t="shared" ref="BV585" si="10905">N585/N591</f>
        <v>4.751219713032917E-2</v>
      </c>
      <c r="BW585" s="128">
        <f t="shared" ref="BW585" si="10906">O585/O591</f>
        <v>4.2718842351982061E-2</v>
      </c>
      <c r="BX585" s="123">
        <f t="shared" ref="BX585" si="10907">P585/P591</f>
        <v>2.8983391129768207E-2</v>
      </c>
      <c r="BY585" s="124">
        <f t="shared" ref="BY585" si="10908">Q585/Q591</f>
        <v>5.6680615752503362E-2</v>
      </c>
      <c r="BZ585" s="125">
        <f t="shared" ref="BZ585" si="10909">R585/R591</f>
        <v>3.4495797097233938E-2</v>
      </c>
      <c r="CA585" s="126">
        <f t="shared" ref="CA585" si="10910">S585/S591</f>
        <v>5.4317508698277596E-2</v>
      </c>
      <c r="CB585" s="123">
        <f t="shared" ref="CB585" si="10911">T585/T591</f>
        <v>3.462050599201065E-2</v>
      </c>
      <c r="CC585" s="124">
        <f t="shared" ref="CC585" si="10912">U585/U591</f>
        <v>2.574712643678161E-2</v>
      </c>
      <c r="CD585" s="125">
        <f t="shared" ref="CD585" si="10913">V585/V591</f>
        <v>8.2747195256641287E-2</v>
      </c>
      <c r="CE585" s="126">
        <f t="shared" ref="CE585" si="10914">W585/W591</f>
        <v>3.582520765619357E-2</v>
      </c>
      <c r="CF585" s="123">
        <f t="shared" ref="CF585" si="10915">X585/X591</f>
        <v>3.4809556412381537E-2</v>
      </c>
      <c r="CG585" s="124">
        <f t="shared" ref="CG585" si="10916">Y585/Y591</f>
        <v>3.9929328621908129E-2</v>
      </c>
      <c r="CH585" s="125">
        <f t="shared" ref="CH585" si="10917">Z585/Z591</f>
        <v>3.8123511455503002E-2</v>
      </c>
      <c r="CI585" s="123">
        <f t="shared" ref="CI585" si="10918">AA585/AA591</f>
        <v>4.7671750134275159E-2</v>
      </c>
      <c r="CJ585" s="129">
        <f t="shared" ref="CJ585" si="10919">AB585/AB591</f>
        <v>3.8709448763083902E-2</v>
      </c>
      <c r="CK585" s="130">
        <f t="shared" ref="CK585" si="10920">AC585/AC591</f>
        <v>4.5884794133113513E-2</v>
      </c>
    </row>
    <row r="586" spans="1:89" x14ac:dyDescent="0.25">
      <c r="A586" s="131" t="s">
        <v>35</v>
      </c>
      <c r="B586" s="197">
        <v>0</v>
      </c>
      <c r="C586" s="181">
        <v>1205</v>
      </c>
      <c r="D586" s="182">
        <v>18</v>
      </c>
      <c r="E586" s="183">
        <v>652</v>
      </c>
      <c r="F586" s="180">
        <v>29</v>
      </c>
      <c r="G586" s="184">
        <v>835</v>
      </c>
      <c r="H586" s="182">
        <v>95</v>
      </c>
      <c r="I586" s="183">
        <v>1232</v>
      </c>
      <c r="J586" s="180">
        <v>66</v>
      </c>
      <c r="K586" s="181">
        <v>46</v>
      </c>
      <c r="L586" s="182">
        <v>537</v>
      </c>
      <c r="M586" s="180">
        <v>217</v>
      </c>
      <c r="N586" s="185">
        <v>685</v>
      </c>
      <c r="O586" s="198">
        <v>392</v>
      </c>
      <c r="P586" s="180">
        <v>203</v>
      </c>
      <c r="Q586" s="181">
        <v>319</v>
      </c>
      <c r="R586" s="182">
        <v>188</v>
      </c>
      <c r="S586" s="183">
        <v>208</v>
      </c>
      <c r="T586" s="180">
        <v>73</v>
      </c>
      <c r="U586" s="184">
        <v>12</v>
      </c>
      <c r="V586" s="182">
        <v>445</v>
      </c>
      <c r="W586" s="199">
        <v>106</v>
      </c>
      <c r="X586" s="180">
        <v>84</v>
      </c>
      <c r="Y586" s="184">
        <v>62</v>
      </c>
      <c r="Z586" s="182">
        <v>120</v>
      </c>
      <c r="AA586" s="180">
        <v>206</v>
      </c>
      <c r="AB586" s="162">
        <f t="shared" si="10398"/>
        <v>2543</v>
      </c>
      <c r="AC586" s="165">
        <f t="shared" si="10429"/>
        <v>5492</v>
      </c>
      <c r="BI586" s="131" t="s">
        <v>35</v>
      </c>
      <c r="BJ586" s="123">
        <f>B586/B591</f>
        <v>0</v>
      </c>
      <c r="BK586" s="124">
        <f t="shared" ref="BK586" si="10921">C586/C591</f>
        <v>2.971859817002491E-2</v>
      </c>
      <c r="BL586" s="125">
        <f t="shared" ref="BL586" si="10922">D586/D591</f>
        <v>7.6284115951856242E-4</v>
      </c>
      <c r="BM586" s="126">
        <f t="shared" ref="BM586" si="10923">E586/E591</f>
        <v>3.1773879142300197E-2</v>
      </c>
      <c r="BN586" s="123">
        <f t="shared" ref="BN586" si="10924">F586/F591</f>
        <v>1.06219324591605E-3</v>
      </c>
      <c r="BO586" s="124">
        <f t="shared" ref="BO586" si="10925">G586/G591</f>
        <v>3.3090275025758897E-2</v>
      </c>
      <c r="BP586" s="125">
        <f t="shared" ref="BP586" si="10926">H586/H591</f>
        <v>1.997686888865524E-3</v>
      </c>
      <c r="BQ586" s="126">
        <f t="shared" ref="BQ586" si="10927">I586/I591</f>
        <v>2.3539302227826818E-2</v>
      </c>
      <c r="BR586" s="123">
        <f t="shared" ref="BR586" si="10928">J586/J591</f>
        <v>7.3317040657631637E-3</v>
      </c>
      <c r="BS586" s="124">
        <f t="shared" ref="BS586" si="10929">K586/K591</f>
        <v>4.7956630525437865E-3</v>
      </c>
      <c r="BT586" s="125">
        <f t="shared" ref="BT586" si="10930">L586/L591</f>
        <v>1.84631253223311E-2</v>
      </c>
      <c r="BU586" s="123">
        <f t="shared" ref="BU586" si="10931">M586/M591</f>
        <v>6.6773339897839871E-3</v>
      </c>
      <c r="BV586" s="127">
        <f t="shared" ref="BV586" si="10932">N586/N591</f>
        <v>1.4101323671696482E-2</v>
      </c>
      <c r="BW586" s="128">
        <f t="shared" ref="BW586" si="10933">O586/O591</f>
        <v>7.9894018139203098E-3</v>
      </c>
      <c r="BX586" s="123">
        <f t="shared" ref="BX586" si="10934">P586/P591</f>
        <v>7.4101113341850698E-3</v>
      </c>
      <c r="BY586" s="124">
        <f t="shared" ref="BY586" si="10935">Q586/Q591</f>
        <v>1.1918995665819759E-2</v>
      </c>
      <c r="BZ586" s="125">
        <f t="shared" ref="BZ586" si="10936">R586/R591</f>
        <v>5.4681364707251101E-3</v>
      </c>
      <c r="CA586" s="126">
        <f t="shared" ref="CA586" si="10937">S586/S591</f>
        <v>5.9809644305144202E-3</v>
      </c>
      <c r="CB586" s="123">
        <f t="shared" ref="CB586" si="10938">T586/T591</f>
        <v>6.9431234544416968E-3</v>
      </c>
      <c r="CC586" s="124">
        <f t="shared" ref="CC586" si="10939">U586/U591</f>
        <v>1.103448275862069E-3</v>
      </c>
      <c r="CD586" s="125">
        <f t="shared" ref="CD586" si="10940">V586/V591</f>
        <v>1.293379061791548E-2</v>
      </c>
      <c r="CE586" s="126">
        <f t="shared" ref="CE586" si="10941">W586/W591</f>
        <v>2.5520645238955096E-3</v>
      </c>
      <c r="CF586" s="123">
        <f t="shared" ref="CF586" si="10942">X586/X591</f>
        <v>3.026917948902742E-3</v>
      </c>
      <c r="CG586" s="124">
        <f t="shared" ref="CG586" si="10943">Y586/Y591</f>
        <v>3.6513545347467611E-3</v>
      </c>
      <c r="CH586" s="125">
        <f t="shared" ref="CH586" si="10944">Z586/Z591</f>
        <v>2.0126798832645668E-3</v>
      </c>
      <c r="CI586" s="123">
        <f t="shared" ref="CI586" si="10945">AA586/AA591</f>
        <v>3.3528100128578636E-3</v>
      </c>
      <c r="CJ586" s="129">
        <f t="shared" ref="CJ586" si="10946">AB586/AB591</f>
        <v>6.0085532689081586E-3</v>
      </c>
      <c r="CK586" s="130">
        <f t="shared" ref="CK586" si="10947">AC586/AC591</f>
        <v>1.3009100685512334E-2</v>
      </c>
    </row>
    <row r="587" spans="1:89" x14ac:dyDescent="0.25">
      <c r="A587" s="139" t="s">
        <v>36</v>
      </c>
      <c r="B587" s="194"/>
      <c r="C587" s="188"/>
      <c r="D587" s="189"/>
      <c r="E587" s="190"/>
      <c r="F587" s="187"/>
      <c r="G587" s="191"/>
      <c r="H587" s="189"/>
      <c r="I587" s="190"/>
      <c r="J587" s="187"/>
      <c r="K587" s="191"/>
      <c r="L587" s="189"/>
      <c r="M587" s="187"/>
      <c r="N587" s="192"/>
      <c r="O587" s="195"/>
      <c r="P587" s="187"/>
      <c r="Q587" s="191"/>
      <c r="R587" s="189"/>
      <c r="S587" s="190"/>
      <c r="T587" s="187"/>
      <c r="U587" s="191"/>
      <c r="V587" s="189"/>
      <c r="W587" s="190"/>
      <c r="X587" s="187"/>
      <c r="Y587" s="191"/>
      <c r="Z587" s="189"/>
      <c r="AA587" s="187"/>
      <c r="AB587" s="162">
        <f t="shared" si="10398"/>
        <v>0</v>
      </c>
      <c r="AC587" s="165">
        <f t="shared" si="10429"/>
        <v>0</v>
      </c>
      <c r="BI587" s="139" t="s">
        <v>36</v>
      </c>
      <c r="BJ587" s="123">
        <f>B587/B591</f>
        <v>0</v>
      </c>
      <c r="BK587" s="124">
        <f t="shared" ref="BK587" si="10948">C587/C591</f>
        <v>0</v>
      </c>
      <c r="BL587" s="125">
        <f t="shared" ref="BL587" si="10949">D587/D591</f>
        <v>0</v>
      </c>
      <c r="BM587" s="126">
        <f t="shared" ref="BM587" si="10950">E587/E591</f>
        <v>0</v>
      </c>
      <c r="BN587" s="123">
        <f t="shared" ref="BN587" si="10951">F587/F591</f>
        <v>0</v>
      </c>
      <c r="BO587" s="124">
        <f t="shared" ref="BO587" si="10952">G587/G591</f>
        <v>0</v>
      </c>
      <c r="BP587" s="125">
        <f t="shared" ref="BP587" si="10953">H587/H591</f>
        <v>0</v>
      </c>
      <c r="BQ587" s="126">
        <f t="shared" ref="BQ587" si="10954">I587/I591</f>
        <v>0</v>
      </c>
      <c r="BR587" s="123">
        <f t="shared" ref="BR587" si="10955">J587/J591</f>
        <v>0</v>
      </c>
      <c r="BS587" s="124">
        <f t="shared" ref="BS587" si="10956">K587/K591</f>
        <v>0</v>
      </c>
      <c r="BT587" s="125">
        <f t="shared" ref="BT587" si="10957">L587/L591</f>
        <v>0</v>
      </c>
      <c r="BU587" s="123">
        <f t="shared" ref="BU587" si="10958">M587/M591</f>
        <v>0</v>
      </c>
      <c r="BV587" s="127">
        <f t="shared" ref="BV587" si="10959">N587/N591</f>
        <v>0</v>
      </c>
      <c r="BW587" s="128">
        <f t="shared" ref="BW587" si="10960">O587/O591</f>
        <v>0</v>
      </c>
      <c r="BX587" s="123">
        <f t="shared" ref="BX587" si="10961">P587/P591</f>
        <v>0</v>
      </c>
      <c r="BY587" s="124">
        <f t="shared" ref="BY587" si="10962">Q587/Q591</f>
        <v>0</v>
      </c>
      <c r="BZ587" s="125">
        <f t="shared" ref="BZ587" si="10963">R587/R591</f>
        <v>0</v>
      </c>
      <c r="CA587" s="126">
        <f t="shared" ref="CA587" si="10964">S587/S591</f>
        <v>0</v>
      </c>
      <c r="CB587" s="123">
        <f t="shared" ref="CB587" si="10965">T587/T591</f>
        <v>0</v>
      </c>
      <c r="CC587" s="124">
        <f t="shared" ref="CC587" si="10966">U587/U591</f>
        <v>0</v>
      </c>
      <c r="CD587" s="125">
        <f t="shared" ref="CD587" si="10967">V587/V591</f>
        <v>0</v>
      </c>
      <c r="CE587" s="126">
        <f t="shared" ref="CE587" si="10968">W587/W591</f>
        <v>0</v>
      </c>
      <c r="CF587" s="123">
        <f t="shared" ref="CF587" si="10969">X587/X591</f>
        <v>0</v>
      </c>
      <c r="CG587" s="124">
        <f t="shared" ref="CG587" si="10970">Y587/Y591</f>
        <v>0</v>
      </c>
      <c r="CH587" s="125">
        <f t="shared" ref="CH587" si="10971">Z587/Z591</f>
        <v>0</v>
      </c>
      <c r="CI587" s="123">
        <f t="shared" ref="CI587" si="10972">AA587/AA591</f>
        <v>0</v>
      </c>
      <c r="CJ587" s="129">
        <f t="shared" ref="CJ587" si="10973">AB587/AB591</f>
        <v>0</v>
      </c>
      <c r="CK587" s="130">
        <f t="shared" ref="CK587" si="10974">AC587/AC591</f>
        <v>0</v>
      </c>
    </row>
    <row r="588" spans="1:89" x14ac:dyDescent="0.25">
      <c r="A588" s="131" t="s">
        <v>37</v>
      </c>
      <c r="B588" s="56"/>
      <c r="C588" s="57"/>
      <c r="D588" s="133"/>
      <c r="E588" s="134"/>
      <c r="F588" s="132"/>
      <c r="G588" s="135"/>
      <c r="H588" s="133"/>
      <c r="I588" s="134"/>
      <c r="J588" s="132"/>
      <c r="K588" s="135"/>
      <c r="L588" s="133"/>
      <c r="M588" s="132"/>
      <c r="N588" s="136"/>
      <c r="O588" s="137"/>
      <c r="P588" s="132"/>
      <c r="Q588" s="135"/>
      <c r="R588" s="133"/>
      <c r="S588" s="134"/>
      <c r="T588" s="132"/>
      <c r="U588" s="135"/>
      <c r="V588" s="133"/>
      <c r="W588" s="134"/>
      <c r="X588" s="132"/>
      <c r="Y588" s="135"/>
      <c r="Z588" s="138"/>
      <c r="AA588" s="2"/>
      <c r="AB588" s="162">
        <f t="shared" si="10398"/>
        <v>0</v>
      </c>
      <c r="AC588" s="165">
        <f t="shared" si="10429"/>
        <v>0</v>
      </c>
      <c r="BI588" s="131" t="s">
        <v>37</v>
      </c>
      <c r="BJ588" s="123">
        <f>B588/B591</f>
        <v>0</v>
      </c>
      <c r="BK588" s="124">
        <f t="shared" ref="BK588" si="10975">C588/C591</f>
        <v>0</v>
      </c>
      <c r="BL588" s="125">
        <f t="shared" ref="BL588" si="10976">D588/D591</f>
        <v>0</v>
      </c>
      <c r="BM588" s="126">
        <f t="shared" ref="BM588" si="10977">E588/E591</f>
        <v>0</v>
      </c>
      <c r="BN588" s="123">
        <f t="shared" ref="BN588" si="10978">F588/F591</f>
        <v>0</v>
      </c>
      <c r="BO588" s="124">
        <f t="shared" ref="BO588" si="10979">G588/G591</f>
        <v>0</v>
      </c>
      <c r="BP588" s="125">
        <f t="shared" ref="BP588" si="10980">H588/H591</f>
        <v>0</v>
      </c>
      <c r="BQ588" s="126">
        <f t="shared" ref="BQ588" si="10981">I588/I591</f>
        <v>0</v>
      </c>
      <c r="BR588" s="123">
        <f t="shared" ref="BR588" si="10982">J588/J591</f>
        <v>0</v>
      </c>
      <c r="BS588" s="124">
        <f t="shared" ref="BS588" si="10983">K588/K591</f>
        <v>0</v>
      </c>
      <c r="BT588" s="125">
        <f t="shared" ref="BT588" si="10984">L588/L591</f>
        <v>0</v>
      </c>
      <c r="BU588" s="123">
        <f t="shared" ref="BU588" si="10985">M588/M591</f>
        <v>0</v>
      </c>
      <c r="BV588" s="127">
        <f t="shared" ref="BV588" si="10986">N588/N591</f>
        <v>0</v>
      </c>
      <c r="BW588" s="128">
        <f t="shared" ref="BW588" si="10987">O588/O591</f>
        <v>0</v>
      </c>
      <c r="BX588" s="123">
        <f t="shared" ref="BX588" si="10988">P588/P591</f>
        <v>0</v>
      </c>
      <c r="BY588" s="124">
        <f t="shared" ref="BY588" si="10989">Q588/Q591</f>
        <v>0</v>
      </c>
      <c r="BZ588" s="125">
        <f t="shared" ref="BZ588" si="10990">R588/R591</f>
        <v>0</v>
      </c>
      <c r="CA588" s="126">
        <f t="shared" ref="CA588" si="10991">S588/S591</f>
        <v>0</v>
      </c>
      <c r="CB588" s="123">
        <f t="shared" ref="CB588" si="10992">T588/T591</f>
        <v>0</v>
      </c>
      <c r="CC588" s="124">
        <f t="shared" ref="CC588" si="10993">U588/U591</f>
        <v>0</v>
      </c>
      <c r="CD588" s="125">
        <f t="shared" ref="CD588" si="10994">V588/V591</f>
        <v>0</v>
      </c>
      <c r="CE588" s="126">
        <f t="shared" ref="CE588" si="10995">W588/W591</f>
        <v>0</v>
      </c>
      <c r="CF588" s="123">
        <f t="shared" ref="CF588" si="10996">X588/X591</f>
        <v>0</v>
      </c>
      <c r="CG588" s="124">
        <f t="shared" ref="CG588" si="10997">Y588/Y591</f>
        <v>0</v>
      </c>
      <c r="CH588" s="125">
        <f t="shared" ref="CH588" si="10998">Z588/Z591</f>
        <v>0</v>
      </c>
      <c r="CI588" s="123">
        <f t="shared" ref="CI588" si="10999">AA588/AA591</f>
        <v>0</v>
      </c>
      <c r="CJ588" s="129">
        <f t="shared" ref="CJ588" si="11000">AB588/AB591</f>
        <v>0</v>
      </c>
      <c r="CK588" s="130">
        <f t="shared" ref="CK588" si="11001">AC588/AC591</f>
        <v>0</v>
      </c>
    </row>
    <row r="589" spans="1:89" x14ac:dyDescent="0.25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62">
        <f t="shared" si="10398"/>
        <v>0</v>
      </c>
      <c r="AC589" s="165">
        <f t="shared" si="10429"/>
        <v>0</v>
      </c>
      <c r="BI589" s="139" t="s">
        <v>38</v>
      </c>
      <c r="BJ589" s="123">
        <f>B589/B591</f>
        <v>0</v>
      </c>
      <c r="BK589" s="124">
        <f t="shared" ref="BK589" si="11002">C589/C591</f>
        <v>0</v>
      </c>
      <c r="BL589" s="125">
        <f t="shared" ref="BL589" si="11003">D589/D591</f>
        <v>0</v>
      </c>
      <c r="BM589" s="126">
        <f t="shared" ref="BM589" si="11004">E589/E591</f>
        <v>0</v>
      </c>
      <c r="BN589" s="123">
        <f t="shared" ref="BN589" si="11005">F589/F591</f>
        <v>0</v>
      </c>
      <c r="BO589" s="124">
        <f t="shared" ref="BO589" si="11006">G589/G591</f>
        <v>0</v>
      </c>
      <c r="BP589" s="125">
        <f t="shared" ref="BP589" si="11007">H589/H591</f>
        <v>0</v>
      </c>
      <c r="BQ589" s="126">
        <f t="shared" ref="BQ589" si="11008">I589/I591</f>
        <v>0</v>
      </c>
      <c r="BR589" s="123">
        <f t="shared" ref="BR589" si="11009">J589/J591</f>
        <v>0</v>
      </c>
      <c r="BS589" s="124">
        <f t="shared" ref="BS589" si="11010">K589/K591</f>
        <v>0</v>
      </c>
      <c r="BT589" s="125">
        <f t="shared" ref="BT589" si="11011">L589/L591</f>
        <v>0</v>
      </c>
      <c r="BU589" s="123">
        <f t="shared" ref="BU589" si="11012">M589/M591</f>
        <v>0</v>
      </c>
      <c r="BV589" s="127">
        <f t="shared" ref="BV589" si="11013">N589/N591</f>
        <v>0</v>
      </c>
      <c r="BW589" s="128">
        <f t="shared" ref="BW589" si="11014">O589/O591</f>
        <v>0</v>
      </c>
      <c r="BX589" s="123">
        <f t="shared" ref="BX589" si="11015">P589/P591</f>
        <v>0</v>
      </c>
      <c r="BY589" s="124">
        <f t="shared" ref="BY589" si="11016">Q589/Q591</f>
        <v>0</v>
      </c>
      <c r="BZ589" s="125">
        <f t="shared" ref="BZ589" si="11017">R589/R591</f>
        <v>0</v>
      </c>
      <c r="CA589" s="126">
        <f t="shared" ref="CA589" si="11018">S589/S591</f>
        <v>0</v>
      </c>
      <c r="CB589" s="123">
        <f t="shared" ref="CB589" si="11019">T589/T591</f>
        <v>0</v>
      </c>
      <c r="CC589" s="124">
        <f t="shared" ref="CC589" si="11020">U589/U591</f>
        <v>0</v>
      </c>
      <c r="CD589" s="125">
        <f t="shared" ref="CD589" si="11021">V589/V591</f>
        <v>0</v>
      </c>
      <c r="CE589" s="126">
        <f t="shared" ref="CE589" si="11022">W589/W591</f>
        <v>0</v>
      </c>
      <c r="CF589" s="123">
        <f t="shared" ref="CF589" si="11023">X589/X591</f>
        <v>0</v>
      </c>
      <c r="CG589" s="124">
        <f t="shared" ref="CG589" si="11024">Y589/Y591</f>
        <v>0</v>
      </c>
      <c r="CH589" s="125">
        <f t="shared" ref="CH589" si="11025">Z589/Z591</f>
        <v>0</v>
      </c>
      <c r="CI589" s="123">
        <f t="shared" ref="CI589" si="11026">AA589/AA591</f>
        <v>0</v>
      </c>
      <c r="CJ589" s="129">
        <f t="shared" ref="CJ589" si="11027">AB589/AB591</f>
        <v>0</v>
      </c>
      <c r="CK589" s="130">
        <f t="shared" ref="CK589" si="11028">AC589/AC591</f>
        <v>0</v>
      </c>
    </row>
    <row r="590" spans="1:89" ht="13.8" thickBot="1" x14ac:dyDescent="0.3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62">
        <f t="shared" si="10398"/>
        <v>0</v>
      </c>
      <c r="AC590" s="165">
        <f t="shared" si="10429"/>
        <v>0</v>
      </c>
      <c r="BI590" s="131" t="s">
        <v>39</v>
      </c>
      <c r="BJ590" s="123">
        <f>B590/B591</f>
        <v>0</v>
      </c>
      <c r="BK590" s="124">
        <f t="shared" ref="BK590" si="11029">C590/C591</f>
        <v>0</v>
      </c>
      <c r="BL590" s="125">
        <f t="shared" ref="BL590" si="11030">D590/D591</f>
        <v>0</v>
      </c>
      <c r="BM590" s="126">
        <f t="shared" ref="BM590" si="11031">E590/E591</f>
        <v>0</v>
      </c>
      <c r="BN590" s="123">
        <f t="shared" ref="BN590" si="11032">F590/F591</f>
        <v>0</v>
      </c>
      <c r="BO590" s="124">
        <f t="shared" ref="BO590" si="11033">G590/G591</f>
        <v>0</v>
      </c>
      <c r="BP590" s="125">
        <f t="shared" ref="BP590" si="11034">H590/H591</f>
        <v>0</v>
      </c>
      <c r="BQ590" s="126">
        <f t="shared" ref="BQ590" si="11035">I590/I591</f>
        <v>0</v>
      </c>
      <c r="BR590" s="123">
        <f t="shared" ref="BR590" si="11036">J590/J591</f>
        <v>0</v>
      </c>
      <c r="BS590" s="124">
        <f t="shared" ref="BS590" si="11037">K590/K591</f>
        <v>0</v>
      </c>
      <c r="BT590" s="125">
        <f t="shared" ref="BT590" si="11038">L590/L591</f>
        <v>0</v>
      </c>
      <c r="BU590" s="123">
        <f t="shared" ref="BU590" si="11039">M590/M591</f>
        <v>0</v>
      </c>
      <c r="BV590" s="127">
        <f t="shared" ref="BV590" si="11040">N590/N591</f>
        <v>0</v>
      </c>
      <c r="BW590" s="128">
        <f t="shared" ref="BW590" si="11041">O590/O591</f>
        <v>0</v>
      </c>
      <c r="BX590" s="123">
        <f t="shared" ref="BX590" si="11042">P590/P591</f>
        <v>0</v>
      </c>
      <c r="BY590" s="124">
        <f t="shared" ref="BY590" si="11043">Q590/Q591</f>
        <v>0</v>
      </c>
      <c r="BZ590" s="125">
        <f t="shared" ref="BZ590" si="11044">R590/R591</f>
        <v>0</v>
      </c>
      <c r="CA590" s="126">
        <f t="shared" ref="CA590" si="11045">S590/S591</f>
        <v>0</v>
      </c>
      <c r="CB590" s="123">
        <f t="shared" ref="CB590" si="11046">T590/T591</f>
        <v>0</v>
      </c>
      <c r="CC590" s="124">
        <f t="shared" ref="CC590" si="11047">U590/U591</f>
        <v>0</v>
      </c>
      <c r="CD590" s="125">
        <f t="shared" ref="CD590" si="11048">V590/V591</f>
        <v>0</v>
      </c>
      <c r="CE590" s="126">
        <f t="shared" ref="CE590" si="11049">W590/W591</f>
        <v>0</v>
      </c>
      <c r="CF590" s="123">
        <f t="shared" ref="CF590" si="11050">X590/X591</f>
        <v>0</v>
      </c>
      <c r="CG590" s="124">
        <f t="shared" ref="CG590" si="11051">Y590/Y591</f>
        <v>0</v>
      </c>
      <c r="CH590" s="125">
        <f t="shared" ref="CH590" si="11052">Z590/Z591</f>
        <v>0</v>
      </c>
      <c r="CI590" s="123">
        <f t="shared" ref="CI590" si="11053">AA590/AA591</f>
        <v>0</v>
      </c>
      <c r="CJ590" s="129">
        <f t="shared" ref="CJ590" si="11054">AB590/AB591</f>
        <v>0</v>
      </c>
      <c r="CK590" s="130">
        <f t="shared" ref="CK590" si="11055">AC590/AC591</f>
        <v>0</v>
      </c>
    </row>
    <row r="591" spans="1:89" ht="14.4" thickTop="1" thickBot="1" x14ac:dyDescent="0.3">
      <c r="A591" s="251" t="s">
        <v>13</v>
      </c>
      <c r="B591" s="14">
        <f t="shared" ref="B591:AA591" si="11056">SUM(B568:B590)</f>
        <v>44044</v>
      </c>
      <c r="C591" s="1">
        <f t="shared" si="11056"/>
        <v>40547</v>
      </c>
      <c r="D591" s="14">
        <f t="shared" si="11056"/>
        <v>23596</v>
      </c>
      <c r="E591" s="1">
        <f t="shared" si="11056"/>
        <v>20520</v>
      </c>
      <c r="F591" s="14">
        <f t="shared" si="11056"/>
        <v>27302</v>
      </c>
      <c r="G591" s="1">
        <f t="shared" si="11056"/>
        <v>25234</v>
      </c>
      <c r="H591" s="14">
        <f t="shared" si="11056"/>
        <v>47555</v>
      </c>
      <c r="I591" s="1">
        <f t="shared" si="11056"/>
        <v>52338</v>
      </c>
      <c r="J591" s="14">
        <f t="shared" si="11056"/>
        <v>9002</v>
      </c>
      <c r="K591" s="1">
        <f t="shared" si="11056"/>
        <v>9592</v>
      </c>
      <c r="L591" s="14">
        <f t="shared" si="11056"/>
        <v>29085</v>
      </c>
      <c r="M591" s="1">
        <f t="shared" si="11056"/>
        <v>32498</v>
      </c>
      <c r="N591" s="14">
        <f t="shared" si="11056"/>
        <v>48577</v>
      </c>
      <c r="O591" s="1">
        <f t="shared" si="11056"/>
        <v>49065</v>
      </c>
      <c r="P591" s="14">
        <f t="shared" si="11056"/>
        <v>27395</v>
      </c>
      <c r="Q591" s="1">
        <f t="shared" si="11056"/>
        <v>26764</v>
      </c>
      <c r="R591" s="14">
        <f t="shared" si="11056"/>
        <v>34381</v>
      </c>
      <c r="S591" s="1">
        <f t="shared" si="11056"/>
        <v>34777</v>
      </c>
      <c r="T591" s="14">
        <f t="shared" si="11056"/>
        <v>10514</v>
      </c>
      <c r="U591" s="1">
        <f t="shared" si="11056"/>
        <v>10875</v>
      </c>
      <c r="V591" s="14">
        <f t="shared" si="11056"/>
        <v>34406</v>
      </c>
      <c r="W591" s="1">
        <f t="shared" si="11056"/>
        <v>41535</v>
      </c>
      <c r="X591" s="14">
        <f t="shared" si="11056"/>
        <v>27751</v>
      </c>
      <c r="Y591" s="1">
        <f t="shared" si="11056"/>
        <v>16980</v>
      </c>
      <c r="Z591" s="14">
        <f t="shared" si="11056"/>
        <v>59622</v>
      </c>
      <c r="AA591" s="1">
        <f t="shared" si="11056"/>
        <v>61441</v>
      </c>
      <c r="AB591" s="166">
        <f t="shared" ref="AB591:AC591" si="11057">SUM(AB567:AB590)</f>
        <v>423230</v>
      </c>
      <c r="AC591" s="167">
        <f t="shared" si="11057"/>
        <v>422166</v>
      </c>
      <c r="BI591" s="251" t="s">
        <v>13</v>
      </c>
      <c r="BJ591" s="147">
        <f>SUM(BJ567:BJ590)</f>
        <v>1</v>
      </c>
      <c r="BK591" s="148">
        <f t="shared" ref="BK591:CK591" si="11058">SUM(BK567:BK590)</f>
        <v>0.99999999999999989</v>
      </c>
      <c r="BL591" s="147">
        <f t="shared" si="11058"/>
        <v>0.99999999999999989</v>
      </c>
      <c r="BM591" s="148">
        <f t="shared" si="11058"/>
        <v>1</v>
      </c>
      <c r="BN591" s="147">
        <f t="shared" si="11058"/>
        <v>0.99999999999999989</v>
      </c>
      <c r="BO591" s="148">
        <f t="shared" si="11058"/>
        <v>1</v>
      </c>
      <c r="BP591" s="147">
        <f t="shared" si="11058"/>
        <v>1.0000000000000002</v>
      </c>
      <c r="BQ591" s="148">
        <f t="shared" si="11058"/>
        <v>1</v>
      </c>
      <c r="BR591" s="147">
        <f t="shared" si="11058"/>
        <v>1</v>
      </c>
      <c r="BS591" s="148">
        <f t="shared" si="11058"/>
        <v>1</v>
      </c>
      <c r="BT591" s="147">
        <f t="shared" si="11058"/>
        <v>0.99999999999999989</v>
      </c>
      <c r="BU591" s="148">
        <f t="shared" si="11058"/>
        <v>1.0000000000000002</v>
      </c>
      <c r="BV591" s="147">
        <f t="shared" si="11058"/>
        <v>1.0000000000000002</v>
      </c>
      <c r="BW591" s="148">
        <f t="shared" si="11058"/>
        <v>0.99999999999999989</v>
      </c>
      <c r="BX591" s="147">
        <f t="shared" si="11058"/>
        <v>1</v>
      </c>
      <c r="BY591" s="148">
        <f t="shared" si="11058"/>
        <v>0.99999999999999989</v>
      </c>
      <c r="BZ591" s="147">
        <f t="shared" si="11058"/>
        <v>1</v>
      </c>
      <c r="CA591" s="148">
        <f t="shared" si="11058"/>
        <v>0.99999999999999989</v>
      </c>
      <c r="CB591" s="147">
        <f t="shared" si="11058"/>
        <v>0.99999999999999989</v>
      </c>
      <c r="CC591" s="148">
        <f t="shared" si="11058"/>
        <v>0.99999999999999989</v>
      </c>
      <c r="CD591" s="147">
        <f t="shared" si="11058"/>
        <v>0.99999999999999989</v>
      </c>
      <c r="CE591" s="148">
        <f t="shared" si="11058"/>
        <v>1</v>
      </c>
      <c r="CF591" s="147">
        <f t="shared" si="11058"/>
        <v>1</v>
      </c>
      <c r="CG591" s="148">
        <f t="shared" si="11058"/>
        <v>1.0000000000000002</v>
      </c>
      <c r="CH591" s="147">
        <f t="shared" si="11058"/>
        <v>1</v>
      </c>
      <c r="CI591" s="148">
        <f t="shared" si="11058"/>
        <v>0.99999999999999989</v>
      </c>
      <c r="CJ591" s="147">
        <f t="shared" si="11058"/>
        <v>1.0000000000000002</v>
      </c>
      <c r="CK591" s="148">
        <f t="shared" si="11058"/>
        <v>1</v>
      </c>
    </row>
    <row r="592" spans="1:89" ht="13.8" thickTop="1" x14ac:dyDescent="0.25">
      <c r="A592" s="178"/>
    </row>
    <row r="594" spans="1:89" x14ac:dyDescent="0.25">
      <c r="A594" s="299">
        <f>+A563+1</f>
        <v>45280</v>
      </c>
      <c r="B594" s="299"/>
      <c r="C594" s="299"/>
      <c r="D594" s="299"/>
      <c r="BI594" s="298">
        <f>+BI532+2</f>
        <v>45280</v>
      </c>
      <c r="BJ594" s="298"/>
      <c r="BK594" s="298"/>
      <c r="BL594" s="298"/>
    </row>
    <row r="595" spans="1:89" ht="13.8" thickBot="1" x14ac:dyDescent="0.3">
      <c r="AE595" t="s">
        <v>84</v>
      </c>
    </row>
    <row r="596" spans="1:89" ht="14.4" thickTop="1" thickBot="1" x14ac:dyDescent="0.3">
      <c r="A596" s="290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0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0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35">
      <c r="A597" s="291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68" t="s">
        <v>14</v>
      </c>
      <c r="AC597" s="169" t="s">
        <v>15</v>
      </c>
      <c r="AE597" s="291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68" t="s">
        <v>14</v>
      </c>
      <c r="BG597" s="169" t="s">
        <v>15</v>
      </c>
      <c r="BI597" s="291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8" thickTop="1" x14ac:dyDescent="0.25">
      <c r="A598" s="119" t="s">
        <v>16</v>
      </c>
      <c r="B598" s="120"/>
      <c r="C598" s="177"/>
      <c r="D598" s="121"/>
      <c r="E598" s="172"/>
      <c r="F598" s="120"/>
      <c r="G598" s="122"/>
      <c r="H598" s="121"/>
      <c r="I598" s="172"/>
      <c r="J598" s="120"/>
      <c r="K598" s="122"/>
      <c r="L598" s="121"/>
      <c r="M598" s="120"/>
      <c r="N598" s="171"/>
      <c r="O598" s="173"/>
      <c r="P598" s="120"/>
      <c r="Q598" s="122"/>
      <c r="R598" s="121"/>
      <c r="S598" s="172"/>
      <c r="T598" s="120"/>
      <c r="U598" s="122"/>
      <c r="V598" s="121"/>
      <c r="W598" s="172"/>
      <c r="X598" s="120"/>
      <c r="Y598" s="122"/>
      <c r="Z598" s="21"/>
      <c r="AA598" s="176"/>
      <c r="AB598" s="162">
        <f t="shared" ref="AB598:AB621" si="11059">B598+D598+F598+H598+J598+L598+N598+P598+R598+T598+V598+X598+Z598</f>
        <v>0</v>
      </c>
      <c r="AC598" s="163">
        <f>C598+E598+G598+I598+K598+M598+O598+Q598+S598+U598+W598+Y598+AA598</f>
        <v>0</v>
      </c>
      <c r="AE598" s="254" t="str">
        <f>$AE$9</f>
        <v>07:00 - 07:59</v>
      </c>
      <c r="AF598" s="120">
        <f t="shared" ref="AF598:AO600" si="11060">SUMIF($A$9:$A$32,$AE598,B$598:B$621)</f>
        <v>4776</v>
      </c>
      <c r="AG598" s="177">
        <f t="shared" si="11060"/>
        <v>1814</v>
      </c>
      <c r="AH598" s="121">
        <f t="shared" si="11060"/>
        <v>2323</v>
      </c>
      <c r="AI598" s="172">
        <f t="shared" si="11060"/>
        <v>1717</v>
      </c>
      <c r="AJ598" s="120">
        <f t="shared" si="11060"/>
        <v>2733</v>
      </c>
      <c r="AK598" s="122">
        <f t="shared" si="11060"/>
        <v>1531</v>
      </c>
      <c r="AL598" s="121">
        <f t="shared" si="11060"/>
        <v>3851</v>
      </c>
      <c r="AM598" s="172">
        <f t="shared" si="11060"/>
        <v>2775</v>
      </c>
      <c r="AN598" s="120">
        <f t="shared" si="11060"/>
        <v>302</v>
      </c>
      <c r="AO598" s="122">
        <f t="shared" si="11060"/>
        <v>1254</v>
      </c>
      <c r="AP598" s="121">
        <f t="shared" ref="AP598:AY600" si="11061">SUMIF($A$9:$A$32,$AE598,L$598:L$621)</f>
        <v>1293</v>
      </c>
      <c r="AQ598" s="120">
        <f t="shared" si="11061"/>
        <v>4110</v>
      </c>
      <c r="AR598" s="171">
        <f t="shared" si="11061"/>
        <v>3504</v>
      </c>
      <c r="AS598" s="173">
        <f t="shared" si="11061"/>
        <v>4705</v>
      </c>
      <c r="AT598" s="120">
        <f t="shared" si="11061"/>
        <v>2516</v>
      </c>
      <c r="AU598" s="122">
        <f t="shared" si="11061"/>
        <v>2140</v>
      </c>
      <c r="AV598" s="121">
        <f t="shared" si="11061"/>
        <v>3193</v>
      </c>
      <c r="AW598" s="172">
        <f t="shared" si="11061"/>
        <v>2302</v>
      </c>
      <c r="AX598" s="120">
        <f t="shared" si="11061"/>
        <v>448</v>
      </c>
      <c r="AY598" s="122">
        <f t="shared" si="11061"/>
        <v>1896</v>
      </c>
      <c r="AZ598" s="121">
        <f t="shared" ref="AZ598:BE600" si="11062">SUMIF($A$9:$A$32,$AE598,V$598:V$621)</f>
        <v>1691</v>
      </c>
      <c r="BA598" s="172">
        <f t="shared" si="11062"/>
        <v>3819</v>
      </c>
      <c r="BB598" s="120">
        <f t="shared" si="11062"/>
        <v>2215</v>
      </c>
      <c r="BC598" s="122">
        <f t="shared" si="11062"/>
        <v>2078</v>
      </c>
      <c r="BD598" s="21">
        <f t="shared" si="11062"/>
        <v>5057</v>
      </c>
      <c r="BE598" s="176">
        <f t="shared" si="11062"/>
        <v>3585</v>
      </c>
      <c r="BF598" s="162">
        <f>AF598+AH598+AJ598+AL598+AN598+AP598+AR598+AT598+AV598+AX598+AZ598+BB598+BD598</f>
        <v>33902</v>
      </c>
      <c r="BG598" s="163">
        <f>AG598+AI598+AK598+AM598+AO598+AQ598+AS598+AU598+AW598+AY598+BA598+BC598+BE598</f>
        <v>33726</v>
      </c>
      <c r="BI598" s="119" t="s">
        <v>16</v>
      </c>
      <c r="BJ598" s="123">
        <f>B598/B622</f>
        <v>0</v>
      </c>
      <c r="BK598" s="124">
        <f t="shared" ref="BK598" si="11063">C598/C622</f>
        <v>0</v>
      </c>
      <c r="BL598" s="125">
        <f t="shared" ref="BL598" si="11064">D598/D622</f>
        <v>0</v>
      </c>
      <c r="BM598" s="126">
        <f t="shared" ref="BM598" si="11065">E598/E622</f>
        <v>0</v>
      </c>
      <c r="BN598" s="123">
        <f t="shared" ref="BN598" si="11066">F598/F622</f>
        <v>0</v>
      </c>
      <c r="BO598" s="124">
        <f t="shared" ref="BO598" si="11067">G598/G622</f>
        <v>0</v>
      </c>
      <c r="BP598" s="125">
        <f t="shared" ref="BP598" si="11068">H598/H622</f>
        <v>0</v>
      </c>
      <c r="BQ598" s="126">
        <f t="shared" ref="BQ598" si="11069">I598/I622</f>
        <v>0</v>
      </c>
      <c r="BR598" s="123">
        <f t="shared" ref="BR598" si="11070">J598/J622</f>
        <v>0</v>
      </c>
      <c r="BS598" s="124">
        <f t="shared" ref="BS598" si="11071">K598/K622</f>
        <v>0</v>
      </c>
      <c r="BT598" s="125">
        <f t="shared" ref="BT598" si="11072">L598/L622</f>
        <v>0</v>
      </c>
      <c r="BU598" s="123">
        <f t="shared" ref="BU598" si="11073">M598/M622</f>
        <v>0</v>
      </c>
      <c r="BV598" s="127">
        <f t="shared" ref="BV598" si="11074">N598/N622</f>
        <v>0</v>
      </c>
      <c r="BW598" s="128">
        <f t="shared" ref="BW598" si="11075">O598/O622</f>
        <v>0</v>
      </c>
      <c r="BX598" s="123">
        <f t="shared" ref="BX598" si="11076">P598/P622</f>
        <v>0</v>
      </c>
      <c r="BY598" s="124">
        <f t="shared" ref="BY598" si="11077">Q598/Q622</f>
        <v>0</v>
      </c>
      <c r="BZ598" s="125">
        <f t="shared" ref="BZ598" si="11078">R598/R622</f>
        <v>0</v>
      </c>
      <c r="CA598" s="126">
        <f t="shared" ref="CA598" si="11079">S598/S622</f>
        <v>0</v>
      </c>
      <c r="CB598" s="123">
        <f t="shared" ref="CB598" si="11080">T598/T622</f>
        <v>0</v>
      </c>
      <c r="CC598" s="124">
        <f t="shared" ref="CC598" si="11081">U598/U622</f>
        <v>0</v>
      </c>
      <c r="CD598" s="125">
        <f t="shared" ref="CD598" si="11082">V598/V622</f>
        <v>0</v>
      </c>
      <c r="CE598" s="126">
        <f t="shared" ref="CE598" si="11083">W598/W622</f>
        <v>0</v>
      </c>
      <c r="CF598" s="123">
        <f t="shared" ref="CF598" si="11084">X598/X622</f>
        <v>0</v>
      </c>
      <c r="CG598" s="124">
        <f t="shared" ref="CG598" si="11085">Y598/Y622</f>
        <v>0</v>
      </c>
      <c r="CH598" s="125">
        <f t="shared" ref="CH598" si="11086">Z598/Z622</f>
        <v>0</v>
      </c>
      <c r="CI598" s="123">
        <f t="shared" ref="CI598" si="11087">AA598/AA622</f>
        <v>0</v>
      </c>
      <c r="CJ598" s="129">
        <f t="shared" ref="CJ598" si="11088">AB598/AB622</f>
        <v>0</v>
      </c>
      <c r="CK598" s="130">
        <f t="shared" ref="CK598" si="11089">AC598/AC622</f>
        <v>0</v>
      </c>
    </row>
    <row r="599" spans="1:89" x14ac:dyDescent="0.25">
      <c r="A599" s="131" t="s">
        <v>17</v>
      </c>
      <c r="B599" s="180">
        <v>596</v>
      </c>
      <c r="C599" s="181">
        <v>0</v>
      </c>
      <c r="D599" s="182">
        <v>454</v>
      </c>
      <c r="E599" s="183">
        <v>2</v>
      </c>
      <c r="F599" s="180">
        <v>633</v>
      </c>
      <c r="G599" s="184">
        <v>9</v>
      </c>
      <c r="H599" s="182">
        <v>582</v>
      </c>
      <c r="I599" s="183">
        <v>47</v>
      </c>
      <c r="J599" s="180">
        <v>19</v>
      </c>
      <c r="K599" s="184">
        <v>26</v>
      </c>
      <c r="L599" s="182">
        <v>61</v>
      </c>
      <c r="M599" s="180">
        <v>131</v>
      </c>
      <c r="N599" s="185">
        <v>278</v>
      </c>
      <c r="O599" s="186">
        <v>240</v>
      </c>
      <c r="P599" s="180">
        <v>109</v>
      </c>
      <c r="Q599" s="184">
        <v>101</v>
      </c>
      <c r="R599" s="182">
        <v>70</v>
      </c>
      <c r="S599" s="183">
        <v>151</v>
      </c>
      <c r="T599" s="180">
        <v>0</v>
      </c>
      <c r="U599" s="184">
        <v>62</v>
      </c>
      <c r="V599" s="182">
        <v>21</v>
      </c>
      <c r="W599" s="183">
        <v>124</v>
      </c>
      <c r="X599" s="180">
        <v>1</v>
      </c>
      <c r="Y599" s="184">
        <v>71</v>
      </c>
      <c r="Z599" s="182">
        <v>29</v>
      </c>
      <c r="AA599" s="180">
        <v>43</v>
      </c>
      <c r="AB599" s="162">
        <f t="shared" si="11059"/>
        <v>2853</v>
      </c>
      <c r="AC599" s="165">
        <f t="shared" ref="AC599:AC621" si="11090">SUM(C599,E599,G599,I599,K599,M599,O599,Q599,S599,U599,W599,Y599,AA599)</f>
        <v>1007</v>
      </c>
      <c r="AE599" s="256" t="str">
        <f>$AE$10</f>
        <v>08:00 - 08:59</v>
      </c>
      <c r="AF599" s="120">
        <f t="shared" si="11060"/>
        <v>3560</v>
      </c>
      <c r="AG599" s="181">
        <f t="shared" si="11060"/>
        <v>1570</v>
      </c>
      <c r="AH599" s="182">
        <f t="shared" si="11060"/>
        <v>1734</v>
      </c>
      <c r="AI599" s="183">
        <f t="shared" si="11060"/>
        <v>1413</v>
      </c>
      <c r="AJ599" s="180">
        <f t="shared" si="11060"/>
        <v>2085</v>
      </c>
      <c r="AK599" s="184">
        <f t="shared" si="11060"/>
        <v>1236</v>
      </c>
      <c r="AL599" s="182">
        <f t="shared" si="11060"/>
        <v>3465</v>
      </c>
      <c r="AM599" s="183">
        <f t="shared" si="11060"/>
        <v>2486</v>
      </c>
      <c r="AN599" s="180">
        <f t="shared" si="11060"/>
        <v>313</v>
      </c>
      <c r="AO599" s="184">
        <f t="shared" si="11060"/>
        <v>1175</v>
      </c>
      <c r="AP599" s="182">
        <f t="shared" si="11061"/>
        <v>1078</v>
      </c>
      <c r="AQ599" s="180">
        <f t="shared" si="11061"/>
        <v>4023</v>
      </c>
      <c r="AR599" s="185">
        <f t="shared" si="11061"/>
        <v>2678</v>
      </c>
      <c r="AS599" s="186">
        <f t="shared" si="11061"/>
        <v>4232</v>
      </c>
      <c r="AT599" s="180">
        <f t="shared" si="11061"/>
        <v>1974</v>
      </c>
      <c r="AU599" s="184">
        <f t="shared" si="11061"/>
        <v>2089</v>
      </c>
      <c r="AV599" s="182">
        <f t="shared" si="11061"/>
        <v>2776</v>
      </c>
      <c r="AW599" s="183">
        <f t="shared" si="11061"/>
        <v>2084</v>
      </c>
      <c r="AX599" s="180">
        <f t="shared" si="11061"/>
        <v>339</v>
      </c>
      <c r="AY599" s="184">
        <f t="shared" si="11061"/>
        <v>1464</v>
      </c>
      <c r="AZ599" s="182">
        <f t="shared" si="11062"/>
        <v>1196</v>
      </c>
      <c r="BA599" s="183">
        <f t="shared" si="11062"/>
        <v>3179</v>
      </c>
      <c r="BB599" s="180">
        <f t="shared" si="11062"/>
        <v>1914</v>
      </c>
      <c r="BC599" s="184">
        <f t="shared" si="11062"/>
        <v>1990</v>
      </c>
      <c r="BD599" s="182">
        <f t="shared" si="11062"/>
        <v>4607</v>
      </c>
      <c r="BE599" s="180">
        <f t="shared" si="11062"/>
        <v>3486</v>
      </c>
      <c r="BF599" s="164">
        <f>SUM(AF599,AH599,AJ599,AL599,AN599,AP599,AR599,AT599,AV599,AX599,AZ599,BB599,BD599)</f>
        <v>27719</v>
      </c>
      <c r="BG599" s="165">
        <f>SUM(AG599,AI599,AK599,AM599,AO599,AQ599,AS599,AU599,AW599,AY599,BA599,BC599,BE599)</f>
        <v>30427</v>
      </c>
      <c r="BI599" s="131" t="s">
        <v>17</v>
      </c>
      <c r="BJ599" s="123">
        <f>B599/B622</f>
        <v>1.3551306245878903E-2</v>
      </c>
      <c r="BK599" s="124">
        <f t="shared" ref="BK599" si="11091">C599/C622</f>
        <v>0</v>
      </c>
      <c r="BL599" s="125">
        <f t="shared" ref="BL599" si="11092">D599/D622</f>
        <v>1.8713932399010716E-2</v>
      </c>
      <c r="BM599" s="126">
        <f t="shared" ref="BM599" si="11093">E599/E622</f>
        <v>9.4764273868751478E-5</v>
      </c>
      <c r="BN599" s="123">
        <f t="shared" ref="BN599" si="11094">F599/F622</f>
        <v>2.3628219484882418E-2</v>
      </c>
      <c r="BO599" s="124">
        <f t="shared" ref="BO599" si="11095">G599/G622</f>
        <v>3.5094560343146812E-4</v>
      </c>
      <c r="BP599" s="125">
        <f t="shared" ref="BP599" si="11096">H599/H622</f>
        <v>1.2037726482998263E-2</v>
      </c>
      <c r="BQ599" s="126">
        <f t="shared" ref="BQ599" si="11097">I599/I622</f>
        <v>8.7192045117245474E-4</v>
      </c>
      <c r="BR599" s="123">
        <f t="shared" ref="BR599" si="11098">J599/J622</f>
        <v>2.0139919440322241E-3</v>
      </c>
      <c r="BS599" s="124">
        <f t="shared" ref="BS599" si="11099">K599/K622</f>
        <v>2.6471187130930563E-3</v>
      </c>
      <c r="BT599" s="125">
        <f t="shared" ref="BT599" si="11100">L599/L622</f>
        <v>2.0624830944008655E-3</v>
      </c>
      <c r="BU599" s="123">
        <f t="shared" ref="BU599" si="11101">M599/M622</f>
        <v>4.0377265441992353E-3</v>
      </c>
      <c r="BV599" s="127">
        <f t="shared" ref="BV599" si="11102">N599/N622</f>
        <v>5.5689102564102566E-3</v>
      </c>
      <c r="BW599" s="128">
        <f t="shared" ref="BW599" si="11103">O599/O622</f>
        <v>4.7787822070009161E-3</v>
      </c>
      <c r="BX599" s="123">
        <f t="shared" ref="BX599" si="11104">P599/P622</f>
        <v>3.989021043000915E-3</v>
      </c>
      <c r="BY599" s="124">
        <f t="shared" ref="BY599" si="11105">Q599/Q622</f>
        <v>3.8686942199410118E-3</v>
      </c>
      <c r="BZ599" s="125">
        <f t="shared" ref="BZ599" si="11106">R599/R622</f>
        <v>1.9555257570678286E-3</v>
      </c>
      <c r="CA599" s="126">
        <f t="shared" ref="CA599" si="11107">S599/S622</f>
        <v>4.2866064838471586E-3</v>
      </c>
      <c r="CB599" s="123">
        <f t="shared" ref="CB599" si="11108">T599/T622</f>
        <v>0</v>
      </c>
      <c r="CC599" s="124">
        <f t="shared" ref="CC599" si="11109">U599/U622</f>
        <v>5.774962742175857E-3</v>
      </c>
      <c r="CD599" s="125">
        <f t="shared" ref="CD599" si="11110">V599/V622</f>
        <v>5.9621827267049006E-4</v>
      </c>
      <c r="CE599" s="126">
        <f t="shared" ref="CE599" si="11111">W599/W622</f>
        <v>2.9748338651248711E-3</v>
      </c>
      <c r="CF599" s="123">
        <f t="shared" ref="CF599" si="11112">X599/X622</f>
        <v>3.5117291754459895E-5</v>
      </c>
      <c r="CG599" s="124">
        <f t="shared" ref="CG599" si="11113">Y599/Y622</f>
        <v>4.2219182969614084E-3</v>
      </c>
      <c r="CH599" s="125">
        <f t="shared" ref="CH599" si="11114">Z599/Z622</f>
        <v>4.8289068354008823E-4</v>
      </c>
      <c r="CI599" s="123">
        <f t="shared" ref="CI599" si="11115">AA599/AA622</f>
        <v>6.7920832741000486E-4</v>
      </c>
      <c r="CJ599" s="129">
        <f t="shared" ref="CJ599" si="11116">AB599/AB622</f>
        <v>6.6396704600991414E-3</v>
      </c>
      <c r="CK599" s="130">
        <f t="shared" ref="CK599" si="11117">AC599/AC622</f>
        <v>2.3510239911842439E-3</v>
      </c>
    </row>
    <row r="600" spans="1:89" ht="13.8" thickBot="1" x14ac:dyDescent="0.3">
      <c r="A600" s="139" t="s">
        <v>18</v>
      </c>
      <c r="B600" s="187">
        <v>2315</v>
      </c>
      <c r="C600" s="188">
        <v>589</v>
      </c>
      <c r="D600" s="189">
        <v>1561</v>
      </c>
      <c r="E600" s="190">
        <v>433</v>
      </c>
      <c r="F600" s="187">
        <v>2217</v>
      </c>
      <c r="G600" s="191">
        <v>446</v>
      </c>
      <c r="H600" s="189">
        <v>2420</v>
      </c>
      <c r="I600" s="190">
        <v>862</v>
      </c>
      <c r="J600" s="187">
        <v>104</v>
      </c>
      <c r="K600" s="191">
        <v>336</v>
      </c>
      <c r="L600" s="189">
        <v>471</v>
      </c>
      <c r="M600" s="187">
        <v>1574</v>
      </c>
      <c r="N600" s="192">
        <v>1724</v>
      </c>
      <c r="O600" s="193">
        <v>2109</v>
      </c>
      <c r="P600" s="187">
        <v>974</v>
      </c>
      <c r="Q600" s="191">
        <v>996</v>
      </c>
      <c r="R600" s="189">
        <v>1481</v>
      </c>
      <c r="S600" s="190">
        <v>1089</v>
      </c>
      <c r="T600" s="187">
        <v>132</v>
      </c>
      <c r="U600" s="191">
        <v>671</v>
      </c>
      <c r="V600" s="189">
        <v>643</v>
      </c>
      <c r="W600" s="190">
        <v>1568</v>
      </c>
      <c r="X600" s="187">
        <v>1020</v>
      </c>
      <c r="Y600" s="191">
        <v>784</v>
      </c>
      <c r="Z600" s="189">
        <v>2729</v>
      </c>
      <c r="AA600" s="187">
        <v>1772</v>
      </c>
      <c r="AB600" s="162">
        <f t="shared" si="11059"/>
        <v>17791</v>
      </c>
      <c r="AC600" s="165">
        <f t="shared" si="11090"/>
        <v>13229</v>
      </c>
      <c r="AE600" s="254">
        <f>$AE$11</f>
        <v>0</v>
      </c>
      <c r="AF600" s="120">
        <f t="shared" si="11060"/>
        <v>0</v>
      </c>
      <c r="AG600" s="188">
        <f t="shared" si="11060"/>
        <v>0</v>
      </c>
      <c r="AH600" s="189">
        <f t="shared" si="11060"/>
        <v>0</v>
      </c>
      <c r="AI600" s="190">
        <f t="shared" si="11060"/>
        <v>0</v>
      </c>
      <c r="AJ600" s="187">
        <f t="shared" si="11060"/>
        <v>0</v>
      </c>
      <c r="AK600" s="191">
        <f t="shared" si="11060"/>
        <v>0</v>
      </c>
      <c r="AL600" s="189">
        <f t="shared" si="11060"/>
        <v>0</v>
      </c>
      <c r="AM600" s="190">
        <f t="shared" si="11060"/>
        <v>0</v>
      </c>
      <c r="AN600" s="187">
        <f t="shared" si="11060"/>
        <v>0</v>
      </c>
      <c r="AO600" s="191">
        <f t="shared" si="11060"/>
        <v>0</v>
      </c>
      <c r="AP600" s="189">
        <f t="shared" si="11061"/>
        <v>0</v>
      </c>
      <c r="AQ600" s="187">
        <f t="shared" si="11061"/>
        <v>0</v>
      </c>
      <c r="AR600" s="192">
        <f t="shared" si="11061"/>
        <v>0</v>
      </c>
      <c r="AS600" s="193">
        <f t="shared" si="11061"/>
        <v>0</v>
      </c>
      <c r="AT600" s="187">
        <f t="shared" si="11061"/>
        <v>0</v>
      </c>
      <c r="AU600" s="191">
        <f t="shared" si="11061"/>
        <v>0</v>
      </c>
      <c r="AV600" s="189">
        <f t="shared" si="11061"/>
        <v>0</v>
      </c>
      <c r="AW600" s="190">
        <f t="shared" si="11061"/>
        <v>0</v>
      </c>
      <c r="AX600" s="187">
        <f t="shared" si="11061"/>
        <v>0</v>
      </c>
      <c r="AY600" s="191">
        <f t="shared" si="11061"/>
        <v>0</v>
      </c>
      <c r="AZ600" s="189">
        <f t="shared" si="11062"/>
        <v>0</v>
      </c>
      <c r="BA600" s="190">
        <f t="shared" si="11062"/>
        <v>0</v>
      </c>
      <c r="BB600" s="187">
        <f t="shared" si="11062"/>
        <v>0</v>
      </c>
      <c r="BC600" s="191">
        <f t="shared" si="11062"/>
        <v>0</v>
      </c>
      <c r="BD600" s="189">
        <f t="shared" si="11062"/>
        <v>0</v>
      </c>
      <c r="BE600" s="187">
        <f t="shared" si="11062"/>
        <v>0</v>
      </c>
      <c r="BF600" s="164">
        <f>SUM(AF600,AH600,AJ600,AL600,AN600,AP600,AR600,AT600,AV600,AX600,AZ600,BB600,BD600)</f>
        <v>0</v>
      </c>
      <c r="BG600" s="165">
        <f>SUM(AG600,AI600,AK600,AM600,AO600,AQ600,AS600,AU600,AW600,AY600,BA600,BC600,BE600)</f>
        <v>0</v>
      </c>
      <c r="BI600" s="139" t="s">
        <v>18</v>
      </c>
      <c r="BJ600" s="123">
        <f>B600/B622</f>
        <v>5.2636365703371914E-2</v>
      </c>
      <c r="BK600" s="124">
        <f t="shared" ref="BK600" si="11118">C600/C622</f>
        <v>1.426012008522177E-2</v>
      </c>
      <c r="BL600" s="125">
        <f t="shared" ref="BL600" si="11119">D600/D622</f>
        <v>6.4344600164880458E-2</v>
      </c>
      <c r="BM600" s="126">
        <f t="shared" ref="BM600" si="11120">E600/E622</f>
        <v>2.0516465292584697E-2</v>
      </c>
      <c r="BN600" s="123">
        <f t="shared" ref="BN600" si="11121">F600/F622</f>
        <v>8.2754759238521838E-2</v>
      </c>
      <c r="BO600" s="124">
        <f t="shared" ref="BO600" si="11122">G600/G622</f>
        <v>1.7391304347826087E-2</v>
      </c>
      <c r="BP600" s="125">
        <f t="shared" ref="BP600" si="11123">H600/H622</f>
        <v>5.0053776784975593E-2</v>
      </c>
      <c r="BQ600" s="126">
        <f t="shared" ref="BQ600" si="11124">I600/I622</f>
        <v>1.5991392104482041E-2</v>
      </c>
      <c r="BR600" s="123">
        <f t="shared" ref="BR600" si="11125">J600/J622</f>
        <v>1.1023955904176383E-2</v>
      </c>
      <c r="BS600" s="124">
        <f t="shared" ref="BS600" si="11126">K600/K622</f>
        <v>3.4208918753817957E-2</v>
      </c>
      <c r="BT600" s="125">
        <f t="shared" ref="BT600" si="11127">L600/L622</f>
        <v>1.5925074384636192E-2</v>
      </c>
      <c r="BU600" s="123">
        <f t="shared" ref="BU600" si="11128">M600/M622</f>
        <v>4.8514363210454936E-2</v>
      </c>
      <c r="BV600" s="127">
        <f t="shared" ref="BV600" si="11129">N600/N622</f>
        <v>3.4535256410256412E-2</v>
      </c>
      <c r="BW600" s="128">
        <f t="shared" ref="BW600" si="11130">O600/O622</f>
        <v>4.1993548644020551E-2</v>
      </c>
      <c r="BX600" s="123">
        <f t="shared" ref="BX600" si="11131">P600/P622</f>
        <v>3.5645013723696252E-2</v>
      </c>
      <c r="BY600" s="124">
        <f t="shared" ref="BY600" si="11132">Q600/Q622</f>
        <v>3.815068755506186E-2</v>
      </c>
      <c r="BZ600" s="125">
        <f t="shared" ref="BZ600" si="11133">R600/R622</f>
        <v>4.1373337803106494E-2</v>
      </c>
      <c r="CA600" s="126">
        <f t="shared" ref="CA600" si="11134">S600/S622</f>
        <v>3.091466530403679E-2</v>
      </c>
      <c r="CB600" s="123">
        <f t="shared" ref="CB600" si="11135">T600/T622</f>
        <v>1.2563053202626821E-2</v>
      </c>
      <c r="CC600" s="124">
        <f t="shared" ref="CC600" si="11136">U600/U622</f>
        <v>6.25E-2</v>
      </c>
      <c r="CD600" s="125">
        <f t="shared" ref="CD600" si="11137">V600/V622</f>
        <v>1.8255635682244052E-2</v>
      </c>
      <c r="CE600" s="126">
        <f t="shared" ref="CE600" si="11138">W600/W622</f>
        <v>3.7617254036417726E-2</v>
      </c>
      <c r="CF600" s="123">
        <f t="shared" ref="CF600" si="11139">X600/X622</f>
        <v>3.5819637589549091E-2</v>
      </c>
      <c r="CG600" s="124">
        <f t="shared" ref="CG600" si="11140">Y600/Y622</f>
        <v>4.6619492180531602E-2</v>
      </c>
      <c r="CH600" s="125">
        <f t="shared" ref="CH600" si="11141">Z600/Z622</f>
        <v>4.5441678461410374E-2</v>
      </c>
      <c r="CI600" s="123">
        <f t="shared" ref="CI600" si="11142">AA600/AA622</f>
        <v>2.7989701306291366E-2</v>
      </c>
      <c r="CJ600" s="129">
        <f t="shared" ref="CJ600" si="11143">AB600/AB622</f>
        <v>4.1404268193348692E-2</v>
      </c>
      <c r="CK600" s="130">
        <f t="shared" ref="CK600" si="11144">AC600/AC622</f>
        <v>3.0885497894117538E-2</v>
      </c>
    </row>
    <row r="601" spans="1:89" ht="14.4" thickTop="1" thickBot="1" x14ac:dyDescent="0.3">
      <c r="A601" s="131" t="s">
        <v>19</v>
      </c>
      <c r="B601" s="180">
        <v>4507</v>
      </c>
      <c r="C601" s="181">
        <v>1664</v>
      </c>
      <c r="D601" s="182">
        <v>1980</v>
      </c>
      <c r="E601" s="183">
        <v>1280</v>
      </c>
      <c r="F601" s="180">
        <v>2868</v>
      </c>
      <c r="G601" s="184">
        <v>1216</v>
      </c>
      <c r="H601" s="182">
        <v>3786</v>
      </c>
      <c r="I601" s="183">
        <v>2291</v>
      </c>
      <c r="J601" s="180">
        <v>238</v>
      </c>
      <c r="K601" s="184">
        <v>789</v>
      </c>
      <c r="L601" s="182">
        <v>1207</v>
      </c>
      <c r="M601" s="180">
        <v>2883</v>
      </c>
      <c r="N601" s="185">
        <v>3148</v>
      </c>
      <c r="O601" s="186">
        <v>3574</v>
      </c>
      <c r="P601" s="180">
        <v>2009</v>
      </c>
      <c r="Q601" s="184">
        <v>1759</v>
      </c>
      <c r="R601" s="182">
        <v>2531</v>
      </c>
      <c r="S601" s="183">
        <v>1935</v>
      </c>
      <c r="T601" s="180">
        <v>360</v>
      </c>
      <c r="U601" s="184">
        <v>1422</v>
      </c>
      <c r="V601" s="182">
        <v>1483</v>
      </c>
      <c r="W601" s="183">
        <v>3029</v>
      </c>
      <c r="X601" s="180">
        <v>1725</v>
      </c>
      <c r="Y601" s="184">
        <v>1560</v>
      </c>
      <c r="Z601" s="182">
        <v>3874</v>
      </c>
      <c r="AA601" s="180">
        <v>3084</v>
      </c>
      <c r="AB601" s="162">
        <f t="shared" si="11059"/>
        <v>29716</v>
      </c>
      <c r="AC601" s="165">
        <f t="shared" si="11090"/>
        <v>26486</v>
      </c>
      <c r="AE601" s="251" t="s">
        <v>13</v>
      </c>
      <c r="AF601" s="14">
        <f t="shared" ref="AF601:BG601" si="11145">SUM(AF598:AF600)</f>
        <v>8336</v>
      </c>
      <c r="AG601" s="1">
        <f t="shared" si="11145"/>
        <v>3384</v>
      </c>
      <c r="AH601" s="14">
        <f t="shared" si="11145"/>
        <v>4057</v>
      </c>
      <c r="AI601" s="1">
        <f t="shared" si="11145"/>
        <v>3130</v>
      </c>
      <c r="AJ601" s="14">
        <f t="shared" si="11145"/>
        <v>4818</v>
      </c>
      <c r="AK601" s="1">
        <f t="shared" si="11145"/>
        <v>2767</v>
      </c>
      <c r="AL601" s="14">
        <f t="shared" si="11145"/>
        <v>7316</v>
      </c>
      <c r="AM601" s="1">
        <f t="shared" si="11145"/>
        <v>5261</v>
      </c>
      <c r="AN601" s="14">
        <f t="shared" si="11145"/>
        <v>615</v>
      </c>
      <c r="AO601" s="1">
        <f t="shared" si="11145"/>
        <v>2429</v>
      </c>
      <c r="AP601" s="14">
        <f t="shared" si="11145"/>
        <v>2371</v>
      </c>
      <c r="AQ601" s="1">
        <f t="shared" si="11145"/>
        <v>8133</v>
      </c>
      <c r="AR601" s="14">
        <f t="shared" si="11145"/>
        <v>6182</v>
      </c>
      <c r="AS601" s="1">
        <f t="shared" si="11145"/>
        <v>8937</v>
      </c>
      <c r="AT601" s="14">
        <f t="shared" si="11145"/>
        <v>4490</v>
      </c>
      <c r="AU601" s="1">
        <f t="shared" si="11145"/>
        <v>4229</v>
      </c>
      <c r="AV601" s="14">
        <f t="shared" si="11145"/>
        <v>5969</v>
      </c>
      <c r="AW601" s="1">
        <f t="shared" si="11145"/>
        <v>4386</v>
      </c>
      <c r="AX601" s="14">
        <f t="shared" si="11145"/>
        <v>787</v>
      </c>
      <c r="AY601" s="1">
        <f t="shared" si="11145"/>
        <v>3360</v>
      </c>
      <c r="AZ601" s="14">
        <f t="shared" si="11145"/>
        <v>2887</v>
      </c>
      <c r="BA601" s="1">
        <f t="shared" si="11145"/>
        <v>6998</v>
      </c>
      <c r="BB601" s="14">
        <f t="shared" si="11145"/>
        <v>4129</v>
      </c>
      <c r="BC601" s="1">
        <f t="shared" si="11145"/>
        <v>4068</v>
      </c>
      <c r="BD601" s="14">
        <f t="shared" si="11145"/>
        <v>9664</v>
      </c>
      <c r="BE601" s="1">
        <f t="shared" si="11145"/>
        <v>7071</v>
      </c>
      <c r="BF601" s="166">
        <f t="shared" si="11145"/>
        <v>61621</v>
      </c>
      <c r="BG601" s="167">
        <f t="shared" si="11145"/>
        <v>64153</v>
      </c>
      <c r="BI601" s="131" t="s">
        <v>19</v>
      </c>
      <c r="BJ601" s="123">
        <f>B601/B622</f>
        <v>0.10247606921170506</v>
      </c>
      <c r="BK601" s="124">
        <f t="shared" ref="BK601" si="11146">C601/C622</f>
        <v>4.0286655045516172E-2</v>
      </c>
      <c r="BL601" s="125">
        <f t="shared" ref="BL601" si="11147">D601/D622</f>
        <v>8.1615828524319867E-2</v>
      </c>
      <c r="BM601" s="126">
        <f t="shared" ref="BM601" si="11148">E601/E622</f>
        <v>6.0649135276000951E-2</v>
      </c>
      <c r="BN601" s="123">
        <f t="shared" ref="BN601" si="11149">F601/F622</f>
        <v>0.1070548712206047</v>
      </c>
      <c r="BO601" s="124">
        <f t="shared" ref="BO601" si="11150">G601/G622</f>
        <v>4.7416650419185025E-2</v>
      </c>
      <c r="BP601" s="125">
        <f t="shared" ref="BP601" si="11151">H601/H622</f>
        <v>7.8307272275999013E-2</v>
      </c>
      <c r="BQ601" s="126">
        <f t="shared" ref="BQ601" si="11152">I601/I622</f>
        <v>4.2501484119916888E-2</v>
      </c>
      <c r="BR601" s="123">
        <f t="shared" ref="BR601" si="11153">J601/J622</f>
        <v>2.5227899088403647E-2</v>
      </c>
      <c r="BS601" s="124">
        <f t="shared" ref="BS601" si="11154">K601/K622</f>
        <v>8.0329871716554674E-2</v>
      </c>
      <c r="BT601" s="125">
        <f t="shared" ref="BT601" si="11155">L601/L622</f>
        <v>4.0810116310522046E-2</v>
      </c>
      <c r="BU601" s="123">
        <f t="shared" ref="BU601" si="11156">M601/M622</f>
        <v>8.8860806312415233E-2</v>
      </c>
      <c r="BV601" s="127">
        <f t="shared" ref="BV601" si="11157">N601/N622</f>
        <v>6.3060897435897434E-2</v>
      </c>
      <c r="BW601" s="128">
        <f t="shared" ref="BW601" si="11158">O601/O622</f>
        <v>7.1164031699255309E-2</v>
      </c>
      <c r="BX601" s="123">
        <f t="shared" ref="BX601" si="11159">P601/P622</f>
        <v>7.3522415370539801E-2</v>
      </c>
      <c r="BY601" s="124">
        <f t="shared" ref="BY601" si="11160">Q601/Q622</f>
        <v>6.7376565672041977E-2</v>
      </c>
      <c r="BZ601" s="125">
        <f t="shared" ref="BZ601" si="11161">R601/R622</f>
        <v>7.070622415912392E-2</v>
      </c>
      <c r="CA601" s="126">
        <f t="shared" ref="CA601" si="11162">S601/S622</f>
        <v>5.4931016862544708E-2</v>
      </c>
      <c r="CB601" s="123">
        <f t="shared" ref="CB601" si="11163">T601/T622</f>
        <v>3.4262872370800418E-2</v>
      </c>
      <c r="CC601" s="124">
        <f t="shared" ref="CC601" si="11164">U601/U622</f>
        <v>0.132451564828614</v>
      </c>
      <c r="CD601" s="125">
        <f t="shared" ref="CD601" si="11165">V601/V622</f>
        <v>4.2104366589063656E-2</v>
      </c>
      <c r="CE601" s="126">
        <f t="shared" ref="CE601" si="11166">W601/W622</f>
        <v>7.2667514334380928E-2</v>
      </c>
      <c r="CF601" s="123">
        <f t="shared" ref="CF601" si="11167">X601/X622</f>
        <v>6.0577328276443319E-2</v>
      </c>
      <c r="CG601" s="124">
        <f t="shared" ref="CG601" si="11168">Y601/Y622</f>
        <v>9.2763275257180228E-2</v>
      </c>
      <c r="CH601" s="125">
        <f t="shared" ref="CH601" si="11169">Z601/Z622</f>
        <v>6.4507534759803517E-2</v>
      </c>
      <c r="CI601" s="123">
        <f t="shared" ref="CI601" si="11170">AA601/AA622</f>
        <v>4.8713453063545464E-2</v>
      </c>
      <c r="CJ601" s="129">
        <f t="shared" ref="CJ601" si="11171">AB601/AB622</f>
        <v>6.9156833996602204E-2</v>
      </c>
      <c r="CK601" s="130">
        <f t="shared" ref="CK601" si="11172">AC601/AC622</f>
        <v>6.18363668624686E-2</v>
      </c>
    </row>
    <row r="602" spans="1:89" ht="13.8" thickTop="1" x14ac:dyDescent="0.25">
      <c r="A602" s="139" t="s">
        <v>20</v>
      </c>
      <c r="B602" s="266">
        <v>4776</v>
      </c>
      <c r="C602" s="267">
        <v>1814</v>
      </c>
      <c r="D602" s="268">
        <v>2323</v>
      </c>
      <c r="E602" s="269">
        <v>1717</v>
      </c>
      <c r="F602" s="266">
        <v>2733</v>
      </c>
      <c r="G602" s="270">
        <v>1531</v>
      </c>
      <c r="H602" s="268">
        <v>3851</v>
      </c>
      <c r="I602" s="269">
        <v>2775</v>
      </c>
      <c r="J602" s="266">
        <v>302</v>
      </c>
      <c r="K602" s="270">
        <v>1254</v>
      </c>
      <c r="L602" s="268">
        <v>1293</v>
      </c>
      <c r="M602" s="266">
        <v>4110</v>
      </c>
      <c r="N602" s="271">
        <v>3504</v>
      </c>
      <c r="O602" s="272">
        <v>4705</v>
      </c>
      <c r="P602" s="266">
        <v>2516</v>
      </c>
      <c r="Q602" s="270">
        <v>2140</v>
      </c>
      <c r="R602" s="268">
        <v>3193</v>
      </c>
      <c r="S602" s="269">
        <v>2302</v>
      </c>
      <c r="T602" s="266">
        <v>448</v>
      </c>
      <c r="U602" s="270">
        <v>1896</v>
      </c>
      <c r="V602" s="268">
        <v>1691</v>
      </c>
      <c r="W602" s="269">
        <v>3819</v>
      </c>
      <c r="X602" s="266">
        <v>2215</v>
      </c>
      <c r="Y602" s="270">
        <v>2078</v>
      </c>
      <c r="Z602" s="268">
        <v>5057</v>
      </c>
      <c r="AA602" s="266">
        <v>3585</v>
      </c>
      <c r="AB602" s="162">
        <f t="shared" si="11059"/>
        <v>33902</v>
      </c>
      <c r="AC602" s="165">
        <f t="shared" si="11090"/>
        <v>33726</v>
      </c>
      <c r="BI602" s="139" t="s">
        <v>20</v>
      </c>
      <c r="BJ602" s="123">
        <f>B602/B622</f>
        <v>0.10859234669516382</v>
      </c>
      <c r="BK602" s="124">
        <f t="shared" ref="BK602" si="11173">C602/C622</f>
        <v>4.3918264574859575E-2</v>
      </c>
      <c r="BL602" s="125">
        <f t="shared" ref="BL602" si="11174">D602/D622</f>
        <v>9.5754328112118717E-2</v>
      </c>
      <c r="BM602" s="126">
        <f t="shared" ref="BM602" si="11175">E602/E622</f>
        <v>8.1355129116323144E-2</v>
      </c>
      <c r="BN602" s="123">
        <f t="shared" ref="BN602" si="11176">F602/F622</f>
        <v>0.10201567749160134</v>
      </c>
      <c r="BO602" s="124">
        <f t="shared" ref="BO602" si="11177">G602/G622</f>
        <v>5.9699746539286412E-2</v>
      </c>
      <c r="BP602" s="125">
        <f t="shared" ref="BP602" si="11178">H602/H622</f>
        <v>7.9651691900388844E-2</v>
      </c>
      <c r="BQ602" s="126">
        <f t="shared" ref="BQ602" si="11179">I602/I622</f>
        <v>5.1480409617097059E-2</v>
      </c>
      <c r="BR602" s="123">
        <f t="shared" ref="BR602" si="11180">J602/J622</f>
        <v>3.2011871952512191E-2</v>
      </c>
      <c r="BS602" s="124">
        <f t="shared" ref="BS602" si="11181">K602/K622</f>
        <v>0.12767257177764202</v>
      </c>
      <c r="BT602" s="125">
        <f t="shared" ref="BT602" si="11182">L602/L622</f>
        <v>4.3717879361644577E-2</v>
      </c>
      <c r="BU602" s="123">
        <f t="shared" ref="BU602" si="11183">M602/M622</f>
        <v>0.12667981753174701</v>
      </c>
      <c r="BV602" s="127">
        <f t="shared" ref="BV602" si="11184">N602/N622</f>
        <v>7.0192307692307693E-2</v>
      </c>
      <c r="BW602" s="128">
        <f t="shared" ref="BW602" si="11185">O602/O622</f>
        <v>9.3684042849747129E-2</v>
      </c>
      <c r="BX602" s="123">
        <f t="shared" ref="BX602" si="11186">P602/P622</f>
        <v>9.20768526989936E-2</v>
      </c>
      <c r="BY602" s="124">
        <f t="shared" ref="BY602" si="11187">Q602/Q622</f>
        <v>8.197035277894818E-2</v>
      </c>
      <c r="BZ602" s="125">
        <f t="shared" ref="BZ602" si="11188">R602/R622</f>
        <v>8.9199910604536817E-2</v>
      </c>
      <c r="CA602" s="126">
        <f t="shared" ref="CA602" si="11189">S602/S622</f>
        <v>6.5349457786861978E-2</v>
      </c>
      <c r="CB602" s="123">
        <f t="shared" ref="CB602" si="11190">T602/T622</f>
        <v>4.2638241172551633E-2</v>
      </c>
      <c r="CC602" s="124">
        <f t="shared" ref="CC602" si="11191">U602/U622</f>
        <v>0.17660208643815201</v>
      </c>
      <c r="CD602" s="125">
        <f t="shared" ref="CD602" si="11192">V602/V622</f>
        <v>4.800976662313327E-2</v>
      </c>
      <c r="CE602" s="126">
        <f t="shared" ref="CE602" si="11193">W602/W622</f>
        <v>9.1620084926708728E-2</v>
      </c>
      <c r="CF602" s="123">
        <f t="shared" ref="CF602" si="11194">X602/X622</f>
        <v>7.7784801236128673E-2</v>
      </c>
      <c r="CG602" s="124">
        <f t="shared" ref="CG602" si="11195">Y602/Y622</f>
        <v>0.1235654397336029</v>
      </c>
      <c r="CH602" s="125">
        <f t="shared" ref="CH602" si="11196">Z602/Z622</f>
        <v>8.420614436766298E-2</v>
      </c>
      <c r="CI602" s="123">
        <f t="shared" ref="CI602" si="11197">AA602/AA622</f>
        <v>5.6627019854996921E-2</v>
      </c>
      <c r="CJ602" s="129">
        <f t="shared" ref="CJ602" si="11198">AB602/AB622</f>
        <v>7.8898740952779906E-2</v>
      </c>
      <c r="CK602" s="130">
        <f t="shared" ref="CK602" si="11199">AC602/AC622</f>
        <v>7.8739458914279845E-2</v>
      </c>
    </row>
    <row r="603" spans="1:89" ht="13.8" thickBot="1" x14ac:dyDescent="0.3">
      <c r="A603" s="131" t="s">
        <v>21</v>
      </c>
      <c r="B603" s="273">
        <v>3560</v>
      </c>
      <c r="C603" s="274">
        <v>1570</v>
      </c>
      <c r="D603" s="275">
        <v>1734</v>
      </c>
      <c r="E603" s="276">
        <v>1413</v>
      </c>
      <c r="F603" s="273">
        <v>2085</v>
      </c>
      <c r="G603" s="277">
        <v>1236</v>
      </c>
      <c r="H603" s="275">
        <v>3465</v>
      </c>
      <c r="I603" s="276">
        <v>2486</v>
      </c>
      <c r="J603" s="273">
        <v>313</v>
      </c>
      <c r="K603" s="277">
        <v>1175</v>
      </c>
      <c r="L603" s="275">
        <v>1078</v>
      </c>
      <c r="M603" s="273">
        <v>4023</v>
      </c>
      <c r="N603" s="278">
        <v>2678</v>
      </c>
      <c r="O603" s="279">
        <v>4232</v>
      </c>
      <c r="P603" s="273">
        <v>1974</v>
      </c>
      <c r="Q603" s="277">
        <v>2089</v>
      </c>
      <c r="R603" s="275">
        <v>2776</v>
      </c>
      <c r="S603" s="276">
        <v>2084</v>
      </c>
      <c r="T603" s="273">
        <v>339</v>
      </c>
      <c r="U603" s="277">
        <v>1464</v>
      </c>
      <c r="V603" s="275">
        <v>1196</v>
      </c>
      <c r="W603" s="276">
        <v>3179</v>
      </c>
      <c r="X603" s="273">
        <v>1914</v>
      </c>
      <c r="Y603" s="277">
        <v>1990</v>
      </c>
      <c r="Z603" s="275">
        <v>4607</v>
      </c>
      <c r="AA603" s="273">
        <v>3486</v>
      </c>
      <c r="AB603" s="162">
        <f t="shared" si="11059"/>
        <v>27719</v>
      </c>
      <c r="AC603" s="165">
        <f t="shared" si="11090"/>
        <v>30427</v>
      </c>
      <c r="AE603" t="s">
        <v>85</v>
      </c>
      <c r="BI603" s="131" t="s">
        <v>21</v>
      </c>
      <c r="BJ603" s="123">
        <f>B603/B622</f>
        <v>8.0944044019008204E-2</v>
      </c>
      <c r="BK603" s="124">
        <f t="shared" ref="BK603" si="11200">C603/C622</f>
        <v>3.8010846407127638E-2</v>
      </c>
      <c r="BL603" s="125">
        <f t="shared" ref="BL603" si="11201">D603/D622</f>
        <v>7.1475680131904376E-2</v>
      </c>
      <c r="BM603" s="126">
        <f t="shared" ref="BM603" si="11202">E603/E622</f>
        <v>6.6950959488272926E-2</v>
      </c>
      <c r="BN603" s="123">
        <f t="shared" ref="BN603" si="11203">F603/F622</f>
        <v>7.7827547592385221E-2</v>
      </c>
      <c r="BO603" s="124">
        <f t="shared" ref="BO603" si="11204">G603/G622</f>
        <v>4.8196529537921619E-2</v>
      </c>
      <c r="BP603" s="125">
        <f t="shared" ref="BP603" si="11205">H603/H622</f>
        <v>7.1667907669396874E-2</v>
      </c>
      <c r="BQ603" s="126">
        <f t="shared" ref="BQ603" si="11206">I603/I622</f>
        <v>4.6119026417334522E-2</v>
      </c>
      <c r="BR603" s="123">
        <f t="shared" ref="BR603" si="11207">J603/J622</f>
        <v>3.3177867288530845E-2</v>
      </c>
      <c r="BS603" s="124">
        <f t="shared" ref="BS603" si="11208">K603/K622</f>
        <v>0.11962940338016698</v>
      </c>
      <c r="BT603" s="125">
        <f t="shared" ref="BT603" si="11209">L603/L622</f>
        <v>3.644847173383825E-2</v>
      </c>
      <c r="BU603" s="123">
        <f t="shared" ref="BU603" si="11210">M603/M622</f>
        <v>0.12399827394895821</v>
      </c>
      <c r="BV603" s="127">
        <f t="shared" ref="BV603" si="11211">N603/N622</f>
        <v>5.364583333333333E-2</v>
      </c>
      <c r="BW603" s="128">
        <f t="shared" ref="BW603" si="11212">O603/O622</f>
        <v>8.4265859583449482E-2</v>
      </c>
      <c r="BX603" s="123">
        <f t="shared" ref="BX603" si="11213">P603/P622</f>
        <v>7.2241537053979871E-2</v>
      </c>
      <c r="BY603" s="124">
        <f t="shared" ref="BY603" si="11214">Q603/Q622</f>
        <v>8.0016853717393796E-2</v>
      </c>
      <c r="BZ603" s="125">
        <f t="shared" ref="BZ603" si="11215">R603/R622</f>
        <v>7.7550564308861328E-2</v>
      </c>
      <c r="CA603" s="126">
        <f t="shared" ref="CA603" si="11216">S603/S622</f>
        <v>5.9160847101572704E-2</v>
      </c>
      <c r="CB603" s="123">
        <f t="shared" ref="CB603" si="11217">T603/T622</f>
        <v>3.2264204815837062E-2</v>
      </c>
      <c r="CC603" s="124">
        <f t="shared" ref="CC603" si="11218">U603/U622</f>
        <v>0.13636363636363635</v>
      </c>
      <c r="CD603" s="125">
        <f t="shared" ref="CD603" si="11219">V603/V622</f>
        <v>3.3956050195900291E-2</v>
      </c>
      <c r="CE603" s="126">
        <f t="shared" ref="CE603" si="11220">W603/W622</f>
        <v>7.6266103687354564E-2</v>
      </c>
      <c r="CF603" s="123">
        <f t="shared" ref="CF603" si="11221">X603/X622</f>
        <v>6.7214496418036243E-2</v>
      </c>
      <c r="CG603" s="124">
        <f t="shared" ref="CG603" si="11222">Y603/Y622</f>
        <v>0.11833263959089017</v>
      </c>
      <c r="CH603" s="125">
        <f t="shared" ref="CH603" si="11223">Z603/Z622</f>
        <v>7.6713013071351255E-2</v>
      </c>
      <c r="CI603" s="123">
        <f t="shared" ref="CI603" si="11224">AA603/AA622</f>
        <v>5.5063261147704115E-2</v>
      </c>
      <c r="CJ603" s="129">
        <f t="shared" ref="CJ603" si="11225">AB603/AB622</f>
        <v>6.4509297400451485E-2</v>
      </c>
      <c r="CK603" s="130">
        <f t="shared" ref="CK603" si="11226">AC603/AC622</f>
        <v>7.1037345560837128E-2</v>
      </c>
    </row>
    <row r="604" spans="1:89" ht="14.4" thickTop="1" thickBot="1" x14ac:dyDescent="0.3">
      <c r="A604" s="139" t="s">
        <v>22</v>
      </c>
      <c r="B604" s="187">
        <v>2671</v>
      </c>
      <c r="C604" s="188">
        <v>1341</v>
      </c>
      <c r="D604" s="189">
        <v>1486</v>
      </c>
      <c r="E604" s="190">
        <v>999</v>
      </c>
      <c r="F604" s="187">
        <v>1487</v>
      </c>
      <c r="G604" s="191">
        <v>934</v>
      </c>
      <c r="H604" s="189">
        <v>2993</v>
      </c>
      <c r="I604" s="190">
        <v>2167</v>
      </c>
      <c r="J604" s="187">
        <v>308</v>
      </c>
      <c r="K604" s="191">
        <v>915</v>
      </c>
      <c r="L604" s="189">
        <v>899</v>
      </c>
      <c r="M604" s="187">
        <v>2404</v>
      </c>
      <c r="N604" s="192">
        <v>2204</v>
      </c>
      <c r="O604" s="193">
        <v>3277</v>
      </c>
      <c r="P604" s="187">
        <v>1381</v>
      </c>
      <c r="Q604" s="191">
        <v>1306</v>
      </c>
      <c r="R604" s="189">
        <v>2136</v>
      </c>
      <c r="S604" s="190">
        <v>1577</v>
      </c>
      <c r="T604" s="187">
        <v>290</v>
      </c>
      <c r="U604" s="191">
        <v>802</v>
      </c>
      <c r="V604" s="189">
        <v>1047</v>
      </c>
      <c r="W604" s="190">
        <v>2661</v>
      </c>
      <c r="X604" s="187">
        <v>1493</v>
      </c>
      <c r="Y604" s="191">
        <v>1176</v>
      </c>
      <c r="Z604" s="189">
        <v>3726</v>
      </c>
      <c r="AA604" s="187">
        <v>3393</v>
      </c>
      <c r="AB604" s="162">
        <f t="shared" si="11059"/>
        <v>22121</v>
      </c>
      <c r="AC604" s="165">
        <f t="shared" si="11090"/>
        <v>22952</v>
      </c>
      <c r="AE604" s="290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39" t="s">
        <v>22</v>
      </c>
      <c r="BJ604" s="123">
        <f>B604/B622</f>
        <v>6.0730770105272731E-2</v>
      </c>
      <c r="BK604" s="124">
        <f t="shared" ref="BK604" si="11227">C604/C622</f>
        <v>3.2466589192330038E-2</v>
      </c>
      <c r="BL604" s="125">
        <f t="shared" ref="BL604" si="11228">D604/D622</f>
        <v>6.1253091508656224E-2</v>
      </c>
      <c r="BM604" s="126">
        <f t="shared" ref="BM604" si="11229">E604/E622</f>
        <v>4.7334754797441363E-2</v>
      </c>
      <c r="BN604" s="123">
        <f t="shared" ref="BN604" si="11230">F604/F622</f>
        <v>5.5505785740948117E-2</v>
      </c>
      <c r="BO604" s="124">
        <f t="shared" ref="BO604" si="11231">G604/G622</f>
        <v>3.6420354844999024E-2</v>
      </c>
      <c r="BP604" s="125">
        <f t="shared" ref="BP604" si="11232">H604/H622</f>
        <v>6.1905352858442952E-2</v>
      </c>
      <c r="BQ604" s="126">
        <f t="shared" ref="BQ604" si="11233">I604/I622</f>
        <v>4.02010982487385E-2</v>
      </c>
      <c r="BR604" s="123">
        <f t="shared" ref="BR604" si="11234">J604/J622</f>
        <v>3.2647869408522365E-2</v>
      </c>
      <c r="BS604" s="124">
        <f t="shared" ref="BS604" si="11235">K604/K622</f>
        <v>9.3158216249236411E-2</v>
      </c>
      <c r="BT604" s="125">
        <f t="shared" ref="BT604" si="11236">L604/L622</f>
        <v>3.0396267243711118E-2</v>
      </c>
      <c r="BU604" s="123">
        <f t="shared" ref="BU604" si="11237">M604/M622</f>
        <v>7.4096905437060781E-2</v>
      </c>
      <c r="BV604" s="127">
        <f t="shared" ref="BV604" si="11238">N604/N622</f>
        <v>4.4150641025641028E-2</v>
      </c>
      <c r="BW604" s="128">
        <f t="shared" ref="BW604" si="11239">O604/O622</f>
        <v>6.5250288718091673E-2</v>
      </c>
      <c r="BX604" s="123">
        <f t="shared" ref="BX604" si="11240">P604/P622</f>
        <v>5.0539798719121683E-2</v>
      </c>
      <c r="BY604" s="124">
        <f t="shared" ref="BY604" si="11241">Q604/Q622</f>
        <v>5.0024897537059028E-2</v>
      </c>
      <c r="BZ604" s="125">
        <f t="shared" ref="BZ604" si="11242">R604/R622</f>
        <v>5.9671471672812608E-2</v>
      </c>
      <c r="CA604" s="126">
        <f t="shared" ref="CA604" si="11243">S604/S622</f>
        <v>4.4768069039913698E-2</v>
      </c>
      <c r="CB604" s="123">
        <f t="shared" ref="CB604" si="11244">T604/T622</f>
        <v>2.7600647187589228E-2</v>
      </c>
      <c r="CC604" s="124">
        <f t="shared" ref="CC604" si="11245">U604/U622</f>
        <v>7.4701937406855434E-2</v>
      </c>
      <c r="CD604" s="125">
        <f t="shared" ref="CD604" si="11246">V604/V622</f>
        <v>2.9725739594571574E-2</v>
      </c>
      <c r="CE604" s="126">
        <f t="shared" ref="CE604" si="11247">W604/W622</f>
        <v>6.3838975121752267E-2</v>
      </c>
      <c r="CF604" s="123">
        <f t="shared" ref="CF604" si="11248">X604/X622</f>
        <v>5.2430116589408625E-2</v>
      </c>
      <c r="CG604" s="124">
        <f t="shared" ref="CG604" si="11249">Y604/Y622</f>
        <v>6.9929238270797403E-2</v>
      </c>
      <c r="CH604" s="125">
        <f t="shared" ref="CH604" si="11250">Z604/Z622</f>
        <v>6.2043127133460996E-2</v>
      </c>
      <c r="CI604" s="123">
        <f t="shared" ref="CI604" si="11251">AA604/AA622</f>
        <v>5.3594275695398756E-2</v>
      </c>
      <c r="CJ604" s="129">
        <f t="shared" ref="CJ604" si="11252">AB604/AB622</f>
        <v>5.1481300472433614E-2</v>
      </c>
      <c r="CK604" s="130">
        <f t="shared" ref="CK604" si="11253">AC604/AC622</f>
        <v>5.3585603421708802E-2</v>
      </c>
    </row>
    <row r="605" spans="1:89" ht="15" thickTop="1" thickBot="1" x14ac:dyDescent="0.35">
      <c r="A605" s="131" t="s">
        <v>23</v>
      </c>
      <c r="B605" s="180">
        <v>2371</v>
      </c>
      <c r="C605" s="181">
        <v>1747</v>
      </c>
      <c r="D605" s="182">
        <v>1260</v>
      </c>
      <c r="E605" s="183">
        <v>931</v>
      </c>
      <c r="F605" s="180">
        <v>1670</v>
      </c>
      <c r="G605" s="184">
        <v>816</v>
      </c>
      <c r="H605" s="182">
        <v>2676</v>
      </c>
      <c r="I605" s="183">
        <v>2132</v>
      </c>
      <c r="J605" s="180">
        <v>379</v>
      </c>
      <c r="K605" s="184">
        <v>912</v>
      </c>
      <c r="L605" s="182">
        <v>785</v>
      </c>
      <c r="M605" s="180">
        <v>2078</v>
      </c>
      <c r="N605" s="185">
        <v>1968</v>
      </c>
      <c r="O605" s="186">
        <v>2928</v>
      </c>
      <c r="P605" s="180">
        <v>1248</v>
      </c>
      <c r="Q605" s="184">
        <v>1106</v>
      </c>
      <c r="R605" s="182">
        <v>2221</v>
      </c>
      <c r="S605" s="183">
        <v>1356</v>
      </c>
      <c r="T605" s="180">
        <v>286</v>
      </c>
      <c r="U605" s="184">
        <v>411</v>
      </c>
      <c r="V605" s="182">
        <v>940</v>
      </c>
      <c r="W605" s="183">
        <v>2861</v>
      </c>
      <c r="X605" s="180">
        <v>1369</v>
      </c>
      <c r="Y605" s="184">
        <v>733</v>
      </c>
      <c r="Z605" s="182">
        <v>3429</v>
      </c>
      <c r="AA605" s="180">
        <v>2686</v>
      </c>
      <c r="AB605" s="162">
        <f t="shared" si="11059"/>
        <v>20602</v>
      </c>
      <c r="AC605" s="165">
        <f t="shared" si="11090"/>
        <v>20697</v>
      </c>
      <c r="AE605" s="291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68" t="s">
        <v>14</v>
      </c>
      <c r="BG605" s="169" t="s">
        <v>15</v>
      </c>
      <c r="BI605" s="131" t="s">
        <v>23</v>
      </c>
      <c r="BJ605" s="123">
        <f>B605/B622</f>
        <v>5.3909642800300132E-2</v>
      </c>
      <c r="BK605" s="124">
        <f t="shared" ref="BK605" si="11254">C605/C622</f>
        <v>4.229614565175286E-2</v>
      </c>
      <c r="BL605" s="125">
        <f t="shared" ref="BL605" si="11255">D605/D622</f>
        <v>5.193734542456719E-2</v>
      </c>
      <c r="BM605" s="126">
        <f t="shared" ref="BM605" si="11256">E605/E622</f>
        <v>4.4112769485903813E-2</v>
      </c>
      <c r="BN605" s="123">
        <f t="shared" ref="BN605" si="11257">F605/F622</f>
        <v>6.2336692795819333E-2</v>
      </c>
      <c r="BO605" s="124">
        <f t="shared" ref="BO605" si="11258">G605/G622</f>
        <v>3.1819068044453107E-2</v>
      </c>
      <c r="BP605" s="125">
        <f t="shared" ref="BP605" si="11259">H605/H622</f>
        <v>5.5348721767187886E-2</v>
      </c>
      <c r="BQ605" s="126">
        <f t="shared" ref="BQ605" si="11260">I605/I622</f>
        <v>3.9551795785099438E-2</v>
      </c>
      <c r="BR605" s="123">
        <f t="shared" ref="BR605" si="11261">J605/J622</f>
        <v>4.0173839304642779E-2</v>
      </c>
      <c r="BS605" s="124">
        <f t="shared" ref="BS605" si="11262">K605/K622</f>
        <v>9.2852779474648747E-2</v>
      </c>
      <c r="BT605" s="125">
        <f t="shared" ref="BT605" si="11263">L605/L622</f>
        <v>2.6541790641060319E-2</v>
      </c>
      <c r="BU605" s="123">
        <f t="shared" ref="BU605" si="11264">M605/M622</f>
        <v>6.4048822586610779E-2</v>
      </c>
      <c r="BV605" s="127">
        <f t="shared" ref="BV605" si="11265">N605/N622</f>
        <v>3.9423076923076922E-2</v>
      </c>
      <c r="BW605" s="128">
        <f t="shared" ref="BW605" si="11266">O605/O622</f>
        <v>5.8301142925411172E-2</v>
      </c>
      <c r="BX605" s="123">
        <f t="shared" ref="BX605" si="11267">P605/P622</f>
        <v>4.5672461116193962E-2</v>
      </c>
      <c r="BY605" s="124">
        <f t="shared" ref="BY605" si="11268">Q605/Q622</f>
        <v>4.2364116903512467E-2</v>
      </c>
      <c r="BZ605" s="125">
        <f t="shared" ref="BZ605" si="11269">R605/R622</f>
        <v>6.2046038663537827E-2</v>
      </c>
      <c r="CA605" s="126">
        <f t="shared" ref="CA605" si="11270">S605/S622</f>
        <v>3.8494293987395671E-2</v>
      </c>
      <c r="CB605" s="123">
        <f t="shared" ref="CB605" si="11271">T605/T622</f>
        <v>2.7219948605691442E-2</v>
      </c>
      <c r="CC605" s="124">
        <f t="shared" ref="CC605" si="11272">U605/U622</f>
        <v>3.8282414307004471E-2</v>
      </c>
      <c r="CD605" s="125">
        <f t="shared" ref="CD605" si="11273">V605/V622</f>
        <v>2.6687865538583839E-2</v>
      </c>
      <c r="CE605" s="126">
        <f t="shared" ref="CE605" si="11274">W605/W622</f>
        <v>6.8637094259050457E-2</v>
      </c>
      <c r="CF605" s="123">
        <f t="shared" ref="CF605" si="11275">X605/X622</f>
        <v>4.8075572411855595E-2</v>
      </c>
      <c r="CG605" s="124">
        <f t="shared" ref="CG605" si="11276">Y605/Y622</f>
        <v>4.3586846643277638E-2</v>
      </c>
      <c r="CH605" s="125">
        <f t="shared" ref="CH605" si="11277">Z605/Z622</f>
        <v>5.709766047789526E-2</v>
      </c>
      <c r="CI605" s="123">
        <f t="shared" ref="CI605" si="11278">AA605/AA622</f>
        <v>4.2426827149378447E-2</v>
      </c>
      <c r="CJ605" s="129">
        <f t="shared" ref="CJ605" si="11279">AB605/AB622</f>
        <v>4.7946193767599898E-2</v>
      </c>
      <c r="CK605" s="130">
        <f t="shared" ref="CK605" si="11280">AC605/AC622</f>
        <v>4.8320897264687482E-2</v>
      </c>
    </row>
    <row r="606" spans="1:89" ht="13.8" thickTop="1" x14ac:dyDescent="0.25">
      <c r="A606" s="139" t="s">
        <v>24</v>
      </c>
      <c r="B606" s="194">
        <v>2087</v>
      </c>
      <c r="C606" s="188">
        <v>1529</v>
      </c>
      <c r="D606" s="189">
        <v>1220</v>
      </c>
      <c r="E606" s="190">
        <v>799</v>
      </c>
      <c r="F606" s="187">
        <v>1333</v>
      </c>
      <c r="G606" s="191">
        <v>771</v>
      </c>
      <c r="H606" s="189">
        <v>2539</v>
      </c>
      <c r="I606" s="190">
        <v>2204</v>
      </c>
      <c r="J606" s="187">
        <v>402</v>
      </c>
      <c r="K606" s="191">
        <v>678</v>
      </c>
      <c r="L606" s="189">
        <v>762</v>
      </c>
      <c r="M606" s="187">
        <v>1825</v>
      </c>
      <c r="N606" s="192">
        <v>1865</v>
      </c>
      <c r="O606" s="195">
        <v>2515</v>
      </c>
      <c r="P606" s="187">
        <v>1307</v>
      </c>
      <c r="Q606" s="191">
        <v>943</v>
      </c>
      <c r="R606" s="189">
        <v>1847</v>
      </c>
      <c r="S606" s="190">
        <v>1416</v>
      </c>
      <c r="T606" s="187">
        <v>308</v>
      </c>
      <c r="U606" s="191">
        <v>404</v>
      </c>
      <c r="V606" s="189">
        <v>936</v>
      </c>
      <c r="W606" s="196">
        <v>2652</v>
      </c>
      <c r="X606" s="187">
        <v>1380</v>
      </c>
      <c r="Y606" s="191">
        <v>777</v>
      </c>
      <c r="Z606" s="189">
        <v>3281</v>
      </c>
      <c r="AA606" s="187">
        <v>3053</v>
      </c>
      <c r="AB606" s="162">
        <f t="shared" si="11059"/>
        <v>19267</v>
      </c>
      <c r="AC606" s="165">
        <f t="shared" si="11090"/>
        <v>19566</v>
      </c>
      <c r="AE606" s="254" t="str">
        <f>$AE$17</f>
        <v>17:00 - 17:59</v>
      </c>
      <c r="AF606" s="120">
        <f t="shared" ref="AF606:AO608" si="11281">SUMIF($A$9:$A$32,$AE606,B$598:B$621)</f>
        <v>2255</v>
      </c>
      <c r="AG606" s="177">
        <f t="shared" si="11281"/>
        <v>4845</v>
      </c>
      <c r="AH606" s="121">
        <f t="shared" si="11281"/>
        <v>1757</v>
      </c>
      <c r="AI606" s="172">
        <f t="shared" si="11281"/>
        <v>1727</v>
      </c>
      <c r="AJ606" s="120">
        <f t="shared" si="11281"/>
        <v>1646</v>
      </c>
      <c r="AK606" s="122">
        <f t="shared" si="11281"/>
        <v>2950</v>
      </c>
      <c r="AL606" s="121">
        <f t="shared" si="11281"/>
        <v>3157</v>
      </c>
      <c r="AM606" s="172">
        <f t="shared" si="11281"/>
        <v>5465</v>
      </c>
      <c r="AN606" s="120">
        <f t="shared" si="11281"/>
        <v>1274</v>
      </c>
      <c r="AO606" s="122">
        <f t="shared" si="11281"/>
        <v>353</v>
      </c>
      <c r="AP606" s="121">
        <f t="shared" ref="AP606:AY608" si="11282">SUMIF($A$9:$A$32,$AE606,L$598:L$621)</f>
        <v>3738</v>
      </c>
      <c r="AQ606" s="120">
        <f t="shared" si="11282"/>
        <v>1291</v>
      </c>
      <c r="AR606" s="171">
        <f t="shared" si="11282"/>
        <v>4775</v>
      </c>
      <c r="AS606" s="173">
        <f t="shared" si="11282"/>
        <v>3000</v>
      </c>
      <c r="AT606" s="120">
        <f t="shared" si="11282"/>
        <v>2231</v>
      </c>
      <c r="AU606" s="122">
        <f t="shared" si="11282"/>
        <v>1900</v>
      </c>
      <c r="AV606" s="121">
        <f t="shared" si="11282"/>
        <v>2370</v>
      </c>
      <c r="AW606" s="172">
        <f t="shared" si="11282"/>
        <v>3204</v>
      </c>
      <c r="AX606" s="120">
        <f t="shared" si="11282"/>
        <v>1565</v>
      </c>
      <c r="AY606" s="122">
        <f t="shared" si="11282"/>
        <v>399</v>
      </c>
      <c r="AZ606" s="121">
        <f t="shared" ref="AZ606:BE608" si="11283">SUMIF($A$9:$A$32,$AE606,V$598:V$621)</f>
        <v>3707</v>
      </c>
      <c r="BA606" s="172">
        <f t="shared" si="11283"/>
        <v>2403</v>
      </c>
      <c r="BB606" s="120">
        <f t="shared" si="11283"/>
        <v>2689</v>
      </c>
      <c r="BC606" s="122">
        <f t="shared" si="11283"/>
        <v>864</v>
      </c>
      <c r="BD606" s="21">
        <f t="shared" si="11283"/>
        <v>4014</v>
      </c>
      <c r="BE606" s="176">
        <f t="shared" si="11283"/>
        <v>5337</v>
      </c>
      <c r="BF606" s="162">
        <f>AF606+AH606+AJ606+AL606+AN606+AP606+AR606+AT606+AV606+AX606+AZ606+BB606+BD606</f>
        <v>35178</v>
      </c>
      <c r="BG606" s="163">
        <f>AG606+AI606+AK606+AM606+AO606+AQ606+AS606+AU606+AW606+AY606+BA606+BC606+BE606</f>
        <v>33738</v>
      </c>
      <c r="BI606" s="139" t="s">
        <v>24</v>
      </c>
      <c r="BJ606" s="123">
        <f>B606/B622</f>
        <v>4.7452308951592734E-2</v>
      </c>
      <c r="BK606" s="124">
        <f t="shared" ref="BK606" si="11284">C606/C622</f>
        <v>3.7018206469107105E-2</v>
      </c>
      <c r="BL606" s="125">
        <f t="shared" ref="BL606" si="11285">D606/D622</f>
        <v>5.0288540807914263E-2</v>
      </c>
      <c r="BM606" s="126">
        <f t="shared" ref="BM606" si="11286">E606/E622</f>
        <v>3.7858327410566217E-2</v>
      </c>
      <c r="BN606" s="123">
        <f t="shared" ref="BN606" si="11287">F606/F622</f>
        <v>4.9757372153788726E-2</v>
      </c>
      <c r="BO606" s="124">
        <f t="shared" ref="BO606" si="11288">G606/G622</f>
        <v>3.0064340027295768E-2</v>
      </c>
      <c r="BP606" s="125">
        <f t="shared" ref="BP606" si="11289">H606/H622</f>
        <v>5.2515098866550841E-2</v>
      </c>
      <c r="BQ606" s="126">
        <f t="shared" ref="BQ606" si="11290">I606/I622</f>
        <v>4.088750371029979E-2</v>
      </c>
      <c r="BR606" s="123">
        <f t="shared" ref="BR606" si="11291">J606/J622</f>
        <v>4.2611829552681786E-2</v>
      </c>
      <c r="BS606" s="124">
        <f t="shared" ref="BS606" si="11292">K606/K622</f>
        <v>6.9028711056811243E-2</v>
      </c>
      <c r="BT606" s="125">
        <f t="shared" ref="BT606" si="11293">L606/L622</f>
        <v>2.5764133080876387E-2</v>
      </c>
      <c r="BU606" s="123">
        <f t="shared" ref="BU606" si="11294">M606/M622</f>
        <v>5.62507705585008E-2</v>
      </c>
      <c r="BV606" s="127">
        <f t="shared" ref="BV606" si="11295">N606/N622</f>
        <v>3.735977564102564E-2</v>
      </c>
      <c r="BW606" s="128">
        <f t="shared" ref="BW606" si="11296">O606/O622</f>
        <v>5.0077655210863763E-2</v>
      </c>
      <c r="BX606" s="123">
        <f t="shared" ref="BX606" si="11297">P606/P622</f>
        <v>4.7831655992680695E-2</v>
      </c>
      <c r="BY606" s="124">
        <f t="shared" ref="BY606" si="11298">Q606/Q622</f>
        <v>3.612058068717202E-2</v>
      </c>
      <c r="BZ606" s="125">
        <f t="shared" ref="BZ606" si="11299">R606/R622</f>
        <v>5.1597943904346855E-2</v>
      </c>
      <c r="CA606" s="126">
        <f t="shared" ref="CA606" si="11300">S606/S622</f>
        <v>4.0197581331970704E-2</v>
      </c>
      <c r="CB606" s="123">
        <f t="shared" ref="CB606" si="11301">T606/T622</f>
        <v>2.9313790806129246E-2</v>
      </c>
      <c r="CC606" s="124">
        <f t="shared" ref="CC606" si="11302">U606/U622</f>
        <v>3.7630402384500744E-2</v>
      </c>
      <c r="CD606" s="125">
        <f t="shared" ref="CD606" si="11303">V606/V622</f>
        <v>2.657430015331327E-2</v>
      </c>
      <c r="CE606" s="126">
        <f t="shared" ref="CE606" si="11304">W606/W622</f>
        <v>6.362305976057385E-2</v>
      </c>
      <c r="CF606" s="123">
        <f t="shared" ref="CF606" si="11305">X606/X622</f>
        <v>4.8461862621154657E-2</v>
      </c>
      <c r="CG606" s="124">
        <f t="shared" ref="CG606" si="11306">Y606/Y622</f>
        <v>4.6203246714634001E-2</v>
      </c>
      <c r="CH606" s="125">
        <f t="shared" ref="CH606" si="11307">Z606/Z622</f>
        <v>5.4633252851552745E-2</v>
      </c>
      <c r="CI606" s="123">
        <f t="shared" ref="CI606" si="11308">AA606/AA622</f>
        <v>4.8223791246110349E-2</v>
      </c>
      <c r="CJ606" s="129">
        <f t="shared" ref="CJ606" si="11309">AB606/AB622</f>
        <v>4.4839302753147618E-2</v>
      </c>
      <c r="CK606" s="130">
        <f t="shared" ref="CK606" si="11310">AC606/AC622</f>
        <v>4.5680372801897628E-2</v>
      </c>
    </row>
    <row r="607" spans="1:89" x14ac:dyDescent="0.25">
      <c r="A607" s="131" t="s">
        <v>25</v>
      </c>
      <c r="B607" s="197">
        <v>2228</v>
      </c>
      <c r="C607" s="181">
        <v>1768</v>
      </c>
      <c r="D607" s="182">
        <v>1204</v>
      </c>
      <c r="E607" s="183">
        <v>764</v>
      </c>
      <c r="F607" s="180">
        <v>1378</v>
      </c>
      <c r="G607" s="184">
        <v>858</v>
      </c>
      <c r="H607" s="182">
        <v>2656</v>
      </c>
      <c r="I607" s="183">
        <v>2316</v>
      </c>
      <c r="J607" s="180">
        <v>445</v>
      </c>
      <c r="K607" s="181">
        <v>522</v>
      </c>
      <c r="L607" s="182">
        <v>887</v>
      </c>
      <c r="M607" s="180">
        <v>1642</v>
      </c>
      <c r="N607" s="185">
        <v>1997</v>
      </c>
      <c r="O607" s="198">
        <v>2584</v>
      </c>
      <c r="P607" s="180">
        <v>1236</v>
      </c>
      <c r="Q607" s="181">
        <v>985</v>
      </c>
      <c r="R607" s="182">
        <v>1847</v>
      </c>
      <c r="S607" s="183">
        <v>1522</v>
      </c>
      <c r="T607" s="189">
        <v>312</v>
      </c>
      <c r="U607" s="180">
        <v>371</v>
      </c>
      <c r="V607" s="182">
        <v>1060</v>
      </c>
      <c r="W607" s="199">
        <v>2487</v>
      </c>
      <c r="X607" s="180">
        <v>1334</v>
      </c>
      <c r="Y607" s="184">
        <v>649</v>
      </c>
      <c r="Z607" s="182">
        <v>3239</v>
      </c>
      <c r="AA607" s="180">
        <v>3051</v>
      </c>
      <c r="AB607" s="162">
        <f t="shared" si="11059"/>
        <v>19823</v>
      </c>
      <c r="AC607" s="165">
        <f t="shared" si="11090"/>
        <v>19519</v>
      </c>
      <c r="AE607" s="256" t="str">
        <f>$AE$18</f>
        <v>18:00 - 18:59</v>
      </c>
      <c r="AF607" s="120">
        <f t="shared" si="11281"/>
        <v>2178</v>
      </c>
      <c r="AG607" s="181">
        <f t="shared" si="11281"/>
        <v>4635</v>
      </c>
      <c r="AH607" s="182">
        <f t="shared" si="11281"/>
        <v>1482</v>
      </c>
      <c r="AI607" s="183">
        <f t="shared" si="11281"/>
        <v>1775</v>
      </c>
      <c r="AJ607" s="180">
        <f t="shared" si="11281"/>
        <v>1332</v>
      </c>
      <c r="AK607" s="184">
        <f t="shared" si="11281"/>
        <v>2712</v>
      </c>
      <c r="AL607" s="182">
        <f t="shared" si="11281"/>
        <v>2901</v>
      </c>
      <c r="AM607" s="183">
        <f t="shared" si="11281"/>
        <v>5843</v>
      </c>
      <c r="AN607" s="180">
        <f t="shared" si="11281"/>
        <v>927</v>
      </c>
      <c r="AO607" s="184">
        <f t="shared" si="11281"/>
        <v>380</v>
      </c>
      <c r="AP607" s="182">
        <f t="shared" si="11282"/>
        <v>3668</v>
      </c>
      <c r="AQ607" s="180">
        <f t="shared" si="11282"/>
        <v>1245</v>
      </c>
      <c r="AR607" s="185">
        <f t="shared" si="11282"/>
        <v>4608</v>
      </c>
      <c r="AS607" s="186">
        <f t="shared" si="11282"/>
        <v>3170</v>
      </c>
      <c r="AT607" s="180">
        <f t="shared" si="11282"/>
        <v>2259</v>
      </c>
      <c r="AU607" s="184">
        <f t="shared" si="11282"/>
        <v>2272</v>
      </c>
      <c r="AV607" s="182">
        <f t="shared" si="11282"/>
        <v>2534</v>
      </c>
      <c r="AW607" s="183">
        <f t="shared" si="11282"/>
        <v>3313</v>
      </c>
      <c r="AX607" s="180">
        <f t="shared" si="11282"/>
        <v>1619</v>
      </c>
      <c r="AY607" s="184">
        <f t="shared" si="11282"/>
        <v>330</v>
      </c>
      <c r="AZ607" s="182">
        <f t="shared" si="11283"/>
        <v>4056</v>
      </c>
      <c r="BA607" s="183">
        <f t="shared" si="11283"/>
        <v>2540</v>
      </c>
      <c r="BB607" s="180">
        <f t="shared" si="11283"/>
        <v>2942</v>
      </c>
      <c r="BC607" s="184">
        <f t="shared" si="11283"/>
        <v>924</v>
      </c>
      <c r="BD607" s="182">
        <f t="shared" si="11283"/>
        <v>3991</v>
      </c>
      <c r="BE607" s="180">
        <f t="shared" si="11283"/>
        <v>6352</v>
      </c>
      <c r="BF607" s="164">
        <f>SUM(AF607,AH607,AJ607,AL607,AN607,AP607,AR607,AT607,AV607,AX607,AZ607,BB607,BD607)</f>
        <v>34497</v>
      </c>
      <c r="BG607" s="165">
        <f>SUM(AG607,AI607,AK607,AM607,AO607,AQ607,AS607,AU607,AW607,AY607,BA607,BC607,BE607)</f>
        <v>35491</v>
      </c>
      <c r="BI607" s="131" t="s">
        <v>25</v>
      </c>
      <c r="BJ607" s="123">
        <f>B607/B622</f>
        <v>5.0658238784929858E-2</v>
      </c>
      <c r="BK607" s="124">
        <f t="shared" ref="BK607" si="11311">C607/C622</f>
        <v>4.2804570985860935E-2</v>
      </c>
      <c r="BL607" s="125">
        <f t="shared" ref="BL607" si="11312">D607/D622</f>
        <v>4.9629018961253095E-2</v>
      </c>
      <c r="BM607" s="126">
        <f t="shared" ref="BM607" si="11313">E607/E622</f>
        <v>3.6199952617863067E-2</v>
      </c>
      <c r="BN607" s="123">
        <f t="shared" ref="BN607" si="11314">F607/F622</f>
        <v>5.1437103396789849E-2</v>
      </c>
      <c r="BO607" s="124">
        <f t="shared" ref="BO607" si="11315">G607/G622</f>
        <v>3.3456814193799964E-2</v>
      </c>
      <c r="BP607" s="125">
        <f t="shared" ref="BP607" si="11316">H607/H622</f>
        <v>5.4935054190452554E-2</v>
      </c>
      <c r="BQ607" s="126">
        <f t="shared" ref="BQ607" si="11317">I607/I622</f>
        <v>4.2965271593944789E-2</v>
      </c>
      <c r="BR607" s="123">
        <f t="shared" ref="BR607" si="11318">J607/J622</f>
        <v>4.716981132075472E-2</v>
      </c>
      <c r="BS607" s="124">
        <f t="shared" ref="BS607" si="11319">K607/K622</f>
        <v>5.3145998778252899E-2</v>
      </c>
      <c r="BT607" s="125">
        <f t="shared" ref="BT607" si="11320">L607/L622</f>
        <v>2.9990532864484717E-2</v>
      </c>
      <c r="BU607" s="123">
        <f t="shared" ref="BU607" si="11321">M607/M622</f>
        <v>5.0610282332634697E-2</v>
      </c>
      <c r="BV607" s="127">
        <f t="shared" ref="BV607" si="11322">N607/N622</f>
        <v>4.0004006410256407E-2</v>
      </c>
      <c r="BW607" s="128">
        <f t="shared" ref="BW607" si="11323">O607/O622</f>
        <v>5.1451555095376529E-2</v>
      </c>
      <c r="BX607" s="123">
        <f t="shared" ref="BX607" si="11324">P607/P622</f>
        <v>4.523330283623056E-2</v>
      </c>
      <c r="BY607" s="124">
        <f t="shared" ref="BY607" si="11325">Q607/Q622</f>
        <v>3.77293446202168E-2</v>
      </c>
      <c r="BZ607" s="125">
        <f t="shared" ref="BZ607" si="11326">R607/R622</f>
        <v>5.1597943904346855E-2</v>
      </c>
      <c r="CA607" s="126">
        <f t="shared" ref="CA607" si="11327">S607/S622</f>
        <v>4.3206722307386591E-2</v>
      </c>
      <c r="CB607" s="123">
        <f t="shared" ref="CB607" si="11328">T607/T622</f>
        <v>2.9694489388027028E-2</v>
      </c>
      <c r="CC607" s="124">
        <f t="shared" ref="CC607" si="11329">U607/U622</f>
        <v>3.4556631892697469E-2</v>
      </c>
      <c r="CD607" s="125">
        <f t="shared" ref="CD607" si="11330">V607/V622</f>
        <v>3.0094827096700926E-2</v>
      </c>
      <c r="CE607" s="126">
        <f t="shared" ref="CE607" si="11331">W607/W622</f>
        <v>5.9664611472302856E-2</v>
      </c>
      <c r="CF607" s="123">
        <f t="shared" ref="CF607" si="11332">X607/X622</f>
        <v>4.68464672004495E-2</v>
      </c>
      <c r="CG607" s="124">
        <f t="shared" ref="CG607" si="11333">Y607/Y622</f>
        <v>3.8591901052506393E-2</v>
      </c>
      <c r="CH607" s="125">
        <f t="shared" ref="CH607" si="11334">Z607/Z622</f>
        <v>5.3933893930563651E-2</v>
      </c>
      <c r="CI607" s="123">
        <f t="shared" ref="CI607" si="11335">AA607/AA622</f>
        <v>4.8192200161114536E-2</v>
      </c>
      <c r="CJ607" s="129">
        <f t="shared" ref="CJ607" si="11336">AB607/AB622</f>
        <v>4.6133258861039354E-2</v>
      </c>
      <c r="CK607" s="130">
        <f t="shared" ref="CK607" si="11337">AC607/AC622</f>
        <v>4.5570642784434214E-2</v>
      </c>
    </row>
    <row r="608" spans="1:89" ht="13.8" thickBot="1" x14ac:dyDescent="0.3">
      <c r="A608" s="139" t="s">
        <v>26</v>
      </c>
      <c r="B608" s="194">
        <v>1937</v>
      </c>
      <c r="C608" s="188">
        <v>1586</v>
      </c>
      <c r="D608" s="189">
        <v>1062</v>
      </c>
      <c r="E608" s="190">
        <v>706</v>
      </c>
      <c r="F608" s="187">
        <v>1212</v>
      </c>
      <c r="G608" s="191">
        <v>788</v>
      </c>
      <c r="H608" s="189">
        <v>2343</v>
      </c>
      <c r="I608" s="190">
        <v>2203</v>
      </c>
      <c r="J608" s="187">
        <v>484</v>
      </c>
      <c r="K608" s="188">
        <v>503</v>
      </c>
      <c r="L608" s="189">
        <v>917</v>
      </c>
      <c r="M608" s="187">
        <v>1595</v>
      </c>
      <c r="N608" s="192">
        <v>1952</v>
      </c>
      <c r="O608" s="195">
        <v>2398</v>
      </c>
      <c r="P608" s="187">
        <v>1188</v>
      </c>
      <c r="Q608" s="188">
        <v>1059</v>
      </c>
      <c r="R608" s="189">
        <v>1752</v>
      </c>
      <c r="S608" s="190">
        <v>1407</v>
      </c>
      <c r="T608" s="187">
        <v>317</v>
      </c>
      <c r="U608" s="191">
        <v>453</v>
      </c>
      <c r="V608" s="189">
        <v>1090</v>
      </c>
      <c r="W608" s="196">
        <v>2236</v>
      </c>
      <c r="X608" s="187">
        <v>1115</v>
      </c>
      <c r="Y608" s="191">
        <v>657</v>
      </c>
      <c r="Z608" s="189">
        <v>3129</v>
      </c>
      <c r="AA608" s="187">
        <v>3119</v>
      </c>
      <c r="AB608" s="162">
        <f t="shared" si="11059"/>
        <v>18498</v>
      </c>
      <c r="AC608" s="165">
        <f t="shared" si="11090"/>
        <v>18710</v>
      </c>
      <c r="AE608" s="254">
        <f>$AE$19</f>
        <v>0</v>
      </c>
      <c r="AF608" s="120">
        <f t="shared" si="11281"/>
        <v>0</v>
      </c>
      <c r="AG608" s="188">
        <f t="shared" si="11281"/>
        <v>0</v>
      </c>
      <c r="AH608" s="189">
        <f t="shared" si="11281"/>
        <v>0</v>
      </c>
      <c r="AI608" s="190">
        <f t="shared" si="11281"/>
        <v>0</v>
      </c>
      <c r="AJ608" s="187">
        <f t="shared" si="11281"/>
        <v>0</v>
      </c>
      <c r="AK608" s="191">
        <f t="shared" si="11281"/>
        <v>0</v>
      </c>
      <c r="AL608" s="189">
        <f t="shared" si="11281"/>
        <v>0</v>
      </c>
      <c r="AM608" s="190">
        <f t="shared" si="11281"/>
        <v>0</v>
      </c>
      <c r="AN608" s="187">
        <f t="shared" si="11281"/>
        <v>0</v>
      </c>
      <c r="AO608" s="191">
        <f t="shared" si="11281"/>
        <v>0</v>
      </c>
      <c r="AP608" s="189">
        <f t="shared" si="11282"/>
        <v>0</v>
      </c>
      <c r="AQ608" s="187">
        <f t="shared" si="11282"/>
        <v>0</v>
      </c>
      <c r="AR608" s="192">
        <f t="shared" si="11282"/>
        <v>0</v>
      </c>
      <c r="AS608" s="193">
        <f t="shared" si="11282"/>
        <v>0</v>
      </c>
      <c r="AT608" s="187">
        <f t="shared" si="11282"/>
        <v>0</v>
      </c>
      <c r="AU608" s="191">
        <f t="shared" si="11282"/>
        <v>0</v>
      </c>
      <c r="AV608" s="189">
        <f t="shared" si="11282"/>
        <v>0</v>
      </c>
      <c r="AW608" s="190">
        <f t="shared" si="11282"/>
        <v>0</v>
      </c>
      <c r="AX608" s="187">
        <f t="shared" si="11282"/>
        <v>0</v>
      </c>
      <c r="AY608" s="191">
        <f t="shared" si="11282"/>
        <v>0</v>
      </c>
      <c r="AZ608" s="189">
        <f t="shared" si="11283"/>
        <v>0</v>
      </c>
      <c r="BA608" s="190">
        <f t="shared" si="11283"/>
        <v>0</v>
      </c>
      <c r="BB608" s="187">
        <f t="shared" si="11283"/>
        <v>0</v>
      </c>
      <c r="BC608" s="191">
        <f t="shared" si="11283"/>
        <v>0</v>
      </c>
      <c r="BD608" s="189">
        <f t="shared" si="11283"/>
        <v>0</v>
      </c>
      <c r="BE608" s="187">
        <f t="shared" si="11283"/>
        <v>0</v>
      </c>
      <c r="BF608" s="164">
        <f>SUM(AF608,AH608,AJ608,AL608,AN608,AP608,AR608,AT608,AV608,AX608,AZ608,BB608,BD608)</f>
        <v>0</v>
      </c>
      <c r="BG608" s="165">
        <f>SUM(AG608,AI608,AK608,AM608,AO608,AQ608,AS608,AU608,AW608,AY608,BA608,BC608,BE608)</f>
        <v>0</v>
      </c>
      <c r="BI608" s="139" t="s">
        <v>26</v>
      </c>
      <c r="BJ608" s="123">
        <f>B608/B622</f>
        <v>4.4041745299106434E-2</v>
      </c>
      <c r="BK608" s="124">
        <f t="shared" ref="BK608" si="11338">C608/C622</f>
        <v>3.8398218090257605E-2</v>
      </c>
      <c r="BL608" s="125">
        <f t="shared" ref="BL608" si="11339">D608/D622</f>
        <v>4.3775762572135203E-2</v>
      </c>
      <c r="BM608" s="126">
        <f t="shared" ref="BM608" si="11340">E608/E622</f>
        <v>3.3451788675669274E-2</v>
      </c>
      <c r="BN608" s="123">
        <f t="shared" ref="BN608" si="11341">F608/F622</f>
        <v>4.5240761478163492E-2</v>
      </c>
      <c r="BO608" s="124">
        <f t="shared" ref="BO608" si="11342">G608/G622</f>
        <v>3.0727237278221877E-2</v>
      </c>
      <c r="BP608" s="125">
        <f t="shared" ref="BP608" si="11343">H608/H622</f>
        <v>4.8461156614544552E-2</v>
      </c>
      <c r="BQ608" s="126">
        <f t="shared" ref="BQ608" si="11344">I608/I622</f>
        <v>4.0868952211338676E-2</v>
      </c>
      <c r="BR608" s="123">
        <f t="shared" ref="BR608" si="11345">J608/J622</f>
        <v>5.1303794784820861E-2</v>
      </c>
      <c r="BS608" s="124">
        <f t="shared" ref="BS608" si="11346">K608/K622</f>
        <v>5.1211565872531055E-2</v>
      </c>
      <c r="BT608" s="125">
        <f t="shared" ref="BT608" si="11347">L608/L622</f>
        <v>3.1004868812550716E-2</v>
      </c>
      <c r="BU608" s="123">
        <f t="shared" ref="BU608" si="11348">M608/M622</f>
        <v>4.9161632351128096E-2</v>
      </c>
      <c r="BV608" s="127">
        <f t="shared" ref="BV608" si="11349">N608/N622</f>
        <v>3.9102564102564102E-2</v>
      </c>
      <c r="BW608" s="128">
        <f t="shared" ref="BW608" si="11350">O608/O622</f>
        <v>4.7747998884950821E-2</v>
      </c>
      <c r="BX608" s="123">
        <f t="shared" ref="BX608" si="11351">P608/P622</f>
        <v>4.3476669716376946E-2</v>
      </c>
      <c r="BY608" s="124">
        <f t="shared" ref="BY608" si="11352">Q608/Q622</f>
        <v>4.0563833454629029E-2</v>
      </c>
      <c r="BZ608" s="125">
        <f t="shared" ref="BZ608" si="11353">R608/R622</f>
        <v>4.8944016091183373E-2</v>
      </c>
      <c r="CA608" s="126">
        <f t="shared" ref="CA608" si="11354">S608/S622</f>
        <v>3.9942088230284452E-2</v>
      </c>
      <c r="CB608" s="123">
        <f t="shared" ref="CB608" si="11355">T608/T622</f>
        <v>3.0170362615399259E-2</v>
      </c>
      <c r="CC608" s="124">
        <f t="shared" ref="CC608" si="11356">U608/U622</f>
        <v>4.2194485842026827E-2</v>
      </c>
      <c r="CD608" s="125">
        <f t="shared" ref="CD608" si="11357">V608/V622</f>
        <v>3.0946567486230196E-2</v>
      </c>
      <c r="CE608" s="126">
        <f t="shared" ref="CE608" si="11358">W608/W622</f>
        <v>5.3642971954993644E-2</v>
      </c>
      <c r="CF608" s="123">
        <f t="shared" ref="CF608" si="11359">X608/X622</f>
        <v>3.9155780306222784E-2</v>
      </c>
      <c r="CG608" s="124">
        <f t="shared" ref="CG608" si="11360">Y608/Y622</f>
        <v>3.9067610156389369E-2</v>
      </c>
      <c r="CH608" s="125">
        <f t="shared" ref="CH608" si="11361">Z608/Z622</f>
        <v>5.2102239613687457E-2</v>
      </c>
      <c r="CI608" s="123">
        <f t="shared" ref="CI608" si="11362">AA608/AA622</f>
        <v>4.9266297050972213E-2</v>
      </c>
      <c r="CJ608" s="129">
        <f t="shared" ref="CJ608" si="11363">AB608/AB622</f>
        <v>4.3049640438455633E-2</v>
      </c>
      <c r="CK608" s="130">
        <f t="shared" ref="CK608" si="11364">AC608/AC622</f>
        <v>4.3681885675329893E-2</v>
      </c>
    </row>
    <row r="609" spans="1:89" ht="14.4" thickTop="1" thickBot="1" x14ac:dyDescent="0.3">
      <c r="A609" s="131" t="s">
        <v>27</v>
      </c>
      <c r="B609" s="197">
        <v>1820</v>
      </c>
      <c r="C609" s="181">
        <v>1987</v>
      </c>
      <c r="D609" s="182">
        <v>1005</v>
      </c>
      <c r="E609" s="183">
        <v>858</v>
      </c>
      <c r="F609" s="180">
        <v>1145</v>
      </c>
      <c r="G609" s="184">
        <v>1002</v>
      </c>
      <c r="H609" s="182">
        <v>2484</v>
      </c>
      <c r="I609" s="183">
        <v>2557</v>
      </c>
      <c r="J609" s="180">
        <v>509</v>
      </c>
      <c r="K609" s="181">
        <v>458</v>
      </c>
      <c r="L609" s="182">
        <v>1245</v>
      </c>
      <c r="M609" s="180">
        <v>1376</v>
      </c>
      <c r="N609" s="185">
        <v>2217</v>
      </c>
      <c r="O609" s="198">
        <v>2126</v>
      </c>
      <c r="P609" s="180">
        <v>1518</v>
      </c>
      <c r="Q609" s="181">
        <v>900</v>
      </c>
      <c r="R609" s="182">
        <v>1679</v>
      </c>
      <c r="S609" s="183">
        <v>1535</v>
      </c>
      <c r="T609" s="180">
        <v>439</v>
      </c>
      <c r="U609" s="184">
        <v>395</v>
      </c>
      <c r="V609" s="182">
        <v>1414</v>
      </c>
      <c r="W609" s="199">
        <v>1898</v>
      </c>
      <c r="X609" s="180">
        <v>1198</v>
      </c>
      <c r="Y609" s="184">
        <v>736</v>
      </c>
      <c r="Z609" s="182">
        <v>2943</v>
      </c>
      <c r="AA609" s="180">
        <v>3353</v>
      </c>
      <c r="AB609" s="162">
        <f t="shared" si="11059"/>
        <v>19616</v>
      </c>
      <c r="AC609" s="165">
        <f t="shared" si="11090"/>
        <v>19181</v>
      </c>
      <c r="AE609" s="251" t="s">
        <v>13</v>
      </c>
      <c r="AF609" s="14">
        <f t="shared" ref="AF609:BG609" si="11365">SUM(AF606:AF608)</f>
        <v>4433</v>
      </c>
      <c r="AG609" s="1">
        <f t="shared" si="11365"/>
        <v>9480</v>
      </c>
      <c r="AH609" s="14">
        <f t="shared" si="11365"/>
        <v>3239</v>
      </c>
      <c r="AI609" s="1">
        <f t="shared" si="11365"/>
        <v>3502</v>
      </c>
      <c r="AJ609" s="14">
        <f t="shared" si="11365"/>
        <v>2978</v>
      </c>
      <c r="AK609" s="1">
        <f t="shared" si="11365"/>
        <v>5662</v>
      </c>
      <c r="AL609" s="14">
        <f t="shared" si="11365"/>
        <v>6058</v>
      </c>
      <c r="AM609" s="1">
        <f t="shared" si="11365"/>
        <v>11308</v>
      </c>
      <c r="AN609" s="14">
        <f t="shared" si="11365"/>
        <v>2201</v>
      </c>
      <c r="AO609" s="1">
        <f t="shared" si="11365"/>
        <v>733</v>
      </c>
      <c r="AP609" s="14">
        <f t="shared" si="11365"/>
        <v>7406</v>
      </c>
      <c r="AQ609" s="1">
        <f t="shared" si="11365"/>
        <v>2536</v>
      </c>
      <c r="AR609" s="14">
        <f t="shared" si="11365"/>
        <v>9383</v>
      </c>
      <c r="AS609" s="1">
        <f t="shared" si="11365"/>
        <v>6170</v>
      </c>
      <c r="AT609" s="14">
        <f t="shared" si="11365"/>
        <v>4490</v>
      </c>
      <c r="AU609" s="1">
        <f t="shared" si="11365"/>
        <v>4172</v>
      </c>
      <c r="AV609" s="14">
        <f t="shared" si="11365"/>
        <v>4904</v>
      </c>
      <c r="AW609" s="1">
        <f t="shared" si="11365"/>
        <v>6517</v>
      </c>
      <c r="AX609" s="14">
        <f t="shared" si="11365"/>
        <v>3184</v>
      </c>
      <c r="AY609" s="1">
        <f t="shared" si="11365"/>
        <v>729</v>
      </c>
      <c r="AZ609" s="14">
        <f t="shared" si="11365"/>
        <v>7763</v>
      </c>
      <c r="BA609" s="1">
        <f t="shared" si="11365"/>
        <v>4943</v>
      </c>
      <c r="BB609" s="14">
        <f t="shared" si="11365"/>
        <v>5631</v>
      </c>
      <c r="BC609" s="1">
        <f t="shared" si="11365"/>
        <v>1788</v>
      </c>
      <c r="BD609" s="14">
        <f t="shared" si="11365"/>
        <v>8005</v>
      </c>
      <c r="BE609" s="1">
        <f t="shared" si="11365"/>
        <v>11689</v>
      </c>
      <c r="BF609" s="166">
        <f t="shared" si="11365"/>
        <v>69675</v>
      </c>
      <c r="BG609" s="167">
        <f t="shared" si="11365"/>
        <v>69229</v>
      </c>
      <c r="BI609" s="131" t="s">
        <v>27</v>
      </c>
      <c r="BJ609" s="123">
        <f>B609/B622</f>
        <v>4.1381505650167121E-2</v>
      </c>
      <c r="BK609" s="124">
        <f t="shared" ref="BK609" si="11366">C609/C622</f>
        <v>4.8106720898702306E-2</v>
      </c>
      <c r="BL609" s="125">
        <f t="shared" ref="BL609" si="11367">D609/D622</f>
        <v>4.1426215993404784E-2</v>
      </c>
      <c r="BM609" s="126">
        <f t="shared" ref="BM609" si="11368">E609/E622</f>
        <v>4.0653873489694382E-2</v>
      </c>
      <c r="BN609" s="123">
        <f t="shared" ref="BN609" si="11369">F609/F622</f>
        <v>4.2739828294139602E-2</v>
      </c>
      <c r="BO609" s="124">
        <f t="shared" ref="BO609" si="11370">G609/G622</f>
        <v>3.9071943848703453E-2</v>
      </c>
      <c r="BP609" s="125">
        <f t="shared" ref="BP609" si="11371">H609/H622</f>
        <v>5.137751303052867E-2</v>
      </c>
      <c r="BQ609" s="126">
        <f t="shared" ref="BQ609" si="11372">I609/I622</f>
        <v>4.743618284357376E-2</v>
      </c>
      <c r="BR609" s="123">
        <f t="shared" ref="BR609" si="11373">J609/J622</f>
        <v>5.3953784184863261E-2</v>
      </c>
      <c r="BS609" s="124">
        <f t="shared" ref="BS609" si="11374">K609/K622</f>
        <v>4.663001425371615E-2</v>
      </c>
      <c r="BT609" s="125">
        <f t="shared" ref="BT609" si="11375">L609/L622</f>
        <v>4.2094941844738977E-2</v>
      </c>
      <c r="BU609" s="123">
        <f t="shared" ref="BU609" si="11376">M609/M622</f>
        <v>4.2411539884108E-2</v>
      </c>
      <c r="BV609" s="127">
        <f t="shared" ref="BV609" si="11377">N609/N622</f>
        <v>4.4411057692307694E-2</v>
      </c>
      <c r="BW609" s="128">
        <f t="shared" ref="BW609" si="11378">O609/O622</f>
        <v>4.2332045717016445E-2</v>
      </c>
      <c r="BX609" s="123">
        <f t="shared" ref="BX609" si="11379">P609/P622</f>
        <v>5.5553522415370538E-2</v>
      </c>
      <c r="BY609" s="124">
        <f t="shared" ref="BY609" si="11380">Q609/Q622</f>
        <v>3.4473512850959516E-2</v>
      </c>
      <c r="BZ609" s="125">
        <f t="shared" ref="BZ609" si="11381">R609/R622</f>
        <v>4.6904682087384068E-2</v>
      </c>
      <c r="CA609" s="126">
        <f t="shared" ref="CA609" si="11382">S609/S622</f>
        <v>4.3575767898711176E-2</v>
      </c>
      <c r="CB609" s="123">
        <f t="shared" ref="CB609" si="11383">T609/T622</f>
        <v>4.1781669363281621E-2</v>
      </c>
      <c r="CC609" s="124">
        <f t="shared" ref="CC609" si="11384">U609/U622</f>
        <v>3.679210134128167E-2</v>
      </c>
      <c r="CD609" s="125">
        <f t="shared" ref="CD609" si="11385">V609/V622</f>
        <v>4.0145363693146328E-2</v>
      </c>
      <c r="CE609" s="126">
        <f t="shared" ref="CE609" si="11386">W609/W622</f>
        <v>4.553415061295972E-2</v>
      </c>
      <c r="CF609" s="123">
        <f t="shared" ref="CF609" si="11387">X609/X622</f>
        <v>4.2070515521842954E-2</v>
      </c>
      <c r="CG609" s="124">
        <f t="shared" ref="CG609" si="11388">Y609/Y622</f>
        <v>4.3765237557233751E-2</v>
      </c>
      <c r="CH609" s="125">
        <f t="shared" ref="CH609" si="11389">Z609/Z622</f>
        <v>4.9005078677878608E-2</v>
      </c>
      <c r="CI609" s="123">
        <f t="shared" ref="CI609" si="11390">AA609/AA622</f>
        <v>5.2962453995482474E-2</v>
      </c>
      <c r="CJ609" s="129">
        <f t="shared" ref="CJ609" si="11391">AB609/AB622</f>
        <v>4.5651516209360234E-2</v>
      </c>
      <c r="CK609" s="130">
        <f t="shared" ref="CK609" si="11392">AC609/AC622</f>
        <v>4.4781520531186669E-2</v>
      </c>
    </row>
    <row r="610" spans="1:89" ht="13.8" thickTop="1" x14ac:dyDescent="0.25">
      <c r="A610" s="139" t="s">
        <v>28</v>
      </c>
      <c r="B610" s="194">
        <v>1775</v>
      </c>
      <c r="C610" s="188">
        <v>2446</v>
      </c>
      <c r="D610" s="189">
        <v>1077</v>
      </c>
      <c r="E610" s="190">
        <v>1072</v>
      </c>
      <c r="F610" s="187">
        <v>1120</v>
      </c>
      <c r="G610" s="191">
        <v>1364</v>
      </c>
      <c r="H610" s="189">
        <v>2537</v>
      </c>
      <c r="I610" s="190">
        <v>3260</v>
      </c>
      <c r="J610" s="187">
        <v>682</v>
      </c>
      <c r="K610" s="188">
        <v>424</v>
      </c>
      <c r="L610" s="189">
        <v>2102</v>
      </c>
      <c r="M610" s="187">
        <v>1271</v>
      </c>
      <c r="N610" s="192">
        <v>2791</v>
      </c>
      <c r="O610" s="195">
        <v>2136</v>
      </c>
      <c r="P610" s="187">
        <v>1471</v>
      </c>
      <c r="Q610" s="188">
        <v>1015</v>
      </c>
      <c r="R610" s="189">
        <v>1775</v>
      </c>
      <c r="S610" s="190">
        <v>1886</v>
      </c>
      <c r="T610" s="187">
        <v>582</v>
      </c>
      <c r="U610" s="191">
        <v>301</v>
      </c>
      <c r="V610" s="189">
        <v>2118</v>
      </c>
      <c r="W610" s="196">
        <v>1807</v>
      </c>
      <c r="X610" s="187">
        <v>1525</v>
      </c>
      <c r="Y610" s="191">
        <v>580</v>
      </c>
      <c r="Z610" s="189">
        <v>2792</v>
      </c>
      <c r="AA610" s="187">
        <v>3612</v>
      </c>
      <c r="AB610" s="162">
        <f t="shared" si="11059"/>
        <v>22347</v>
      </c>
      <c r="AC610" s="165">
        <f t="shared" si="11090"/>
        <v>21174</v>
      </c>
      <c r="BI610" s="139" t="s">
        <v>28</v>
      </c>
      <c r="BJ610" s="123">
        <f>B610/B622</f>
        <v>4.0358336554421226E-2</v>
      </c>
      <c r="BK610" s="124">
        <f t="shared" ref="BK610" si="11393">C610/C622</f>
        <v>5.9219446058493122E-2</v>
      </c>
      <c r="BL610" s="125">
        <f t="shared" ref="BL610" si="11394">D610/D622</f>
        <v>4.4394064303380047E-2</v>
      </c>
      <c r="BM610" s="126">
        <f t="shared" ref="BM610" si="11395">E610/E622</f>
        <v>5.0793650793650794E-2</v>
      </c>
      <c r="BN610" s="123">
        <f t="shared" ref="BN610" si="11396">F610/F622</f>
        <v>4.180664427025009E-2</v>
      </c>
      <c r="BO610" s="124">
        <f t="shared" ref="BO610" si="11397">G610/G622</f>
        <v>5.3187755897835837E-2</v>
      </c>
      <c r="BP610" s="125">
        <f t="shared" ref="BP610" si="11398">H610/H622</f>
        <v>5.2473732108877305E-2</v>
      </c>
      <c r="BQ610" s="126">
        <f t="shared" ref="BQ610" si="11399">I610/I622</f>
        <v>6.0477886613238351E-2</v>
      </c>
      <c r="BR610" s="123">
        <f t="shared" ref="BR610" si="11400">J610/J622</f>
        <v>7.2291710833156664E-2</v>
      </c>
      <c r="BS610" s="124">
        <f t="shared" ref="BS610" si="11401">K610/K622</f>
        <v>4.3168397475055999E-2</v>
      </c>
      <c r="BT610" s="125">
        <f t="shared" ref="BT610" si="11402">L610/L622</f>
        <v>7.1071138761157698E-2</v>
      </c>
      <c r="BU610" s="123">
        <f t="shared" ref="BU610" si="11403">M610/M622</f>
        <v>3.9175194180742202E-2</v>
      </c>
      <c r="BV610" s="127">
        <f t="shared" ref="BV610" si="11404">N610/N622</f>
        <v>5.5909455128205131E-2</v>
      </c>
      <c r="BW610" s="128">
        <f t="shared" ref="BW610" si="11405">O610/O622</f>
        <v>4.2531161642308149E-2</v>
      </c>
      <c r="BX610" s="123">
        <f t="shared" ref="BX610" si="11406">P610/P622</f>
        <v>5.3833485818847213E-2</v>
      </c>
      <c r="BY610" s="124">
        <f t="shared" ref="BY610" si="11407">Q610/Q622</f>
        <v>3.8878461715248787E-2</v>
      </c>
      <c r="BZ610" s="125">
        <f t="shared" ref="BZ610" si="11408">R610/R622</f>
        <v>4.9586545982791372E-2</v>
      </c>
      <c r="CA610" s="126">
        <f t="shared" ref="CA610" si="11409">S610/S622</f>
        <v>5.3539998864475101E-2</v>
      </c>
      <c r="CB610" s="123">
        <f t="shared" ref="CB610" si="11410">T610/T622</f>
        <v>5.5391643666127345E-2</v>
      </c>
      <c r="CC610" s="124">
        <f t="shared" ref="CC610" si="11411">U610/U622</f>
        <v>2.8036512667660208E-2</v>
      </c>
      <c r="CD610" s="125">
        <f t="shared" ref="CD610" si="11412">V610/V622</f>
        <v>6.0132871500766565E-2</v>
      </c>
      <c r="CE610" s="126">
        <f t="shared" ref="CE610" si="11413">W610/W622</f>
        <v>4.335100640548905E-2</v>
      </c>
      <c r="CF610" s="123">
        <f t="shared" ref="CF610" si="11414">X610/X622</f>
        <v>5.3553869925551341E-2</v>
      </c>
      <c r="CG610" s="124">
        <f t="shared" ref="CG610" si="11415">Y610/Y622</f>
        <v>3.4488910031515725E-2</v>
      </c>
      <c r="CH610" s="125">
        <f t="shared" ref="CH610" si="11416">Z610/Z622</f>
        <v>4.6490716842894013E-2</v>
      </c>
      <c r="CI610" s="123">
        <f t="shared" ref="CI610" si="11417">AA610/AA622</f>
        <v>5.7053499502440409E-2</v>
      </c>
      <c r="CJ610" s="129">
        <f t="shared" ref="CJ610" si="11418">AB610/AB622</f>
        <v>5.2007261048662989E-2</v>
      </c>
      <c r="CK610" s="130">
        <f t="shared" ref="CK610" si="11419">AC610/AC622</f>
        <v>4.9434540207880018E-2</v>
      </c>
    </row>
    <row r="611" spans="1:89" x14ac:dyDescent="0.25">
      <c r="A611" s="131" t="s">
        <v>29</v>
      </c>
      <c r="B611" s="197">
        <v>2121</v>
      </c>
      <c r="C611" s="181">
        <v>2955</v>
      </c>
      <c r="D611" s="182">
        <v>1570</v>
      </c>
      <c r="E611" s="183">
        <v>1268</v>
      </c>
      <c r="F611" s="180">
        <v>1447</v>
      </c>
      <c r="G611" s="184">
        <v>1959</v>
      </c>
      <c r="H611" s="182">
        <v>2828</v>
      </c>
      <c r="I611" s="183">
        <v>4105</v>
      </c>
      <c r="J611" s="180">
        <v>992</v>
      </c>
      <c r="K611" s="181">
        <v>397</v>
      </c>
      <c r="L611" s="182">
        <v>2656</v>
      </c>
      <c r="M611" s="180">
        <v>1231</v>
      </c>
      <c r="N611" s="185">
        <v>3706</v>
      </c>
      <c r="O611" s="198">
        <v>2538</v>
      </c>
      <c r="P611" s="180">
        <v>1939</v>
      </c>
      <c r="Q611" s="181">
        <v>1359</v>
      </c>
      <c r="R611" s="182">
        <v>2190</v>
      </c>
      <c r="S611" s="183">
        <v>2549</v>
      </c>
      <c r="T611" s="180">
        <v>1260</v>
      </c>
      <c r="U611" s="184">
        <v>317</v>
      </c>
      <c r="V611" s="182">
        <v>2961</v>
      </c>
      <c r="W611" s="199">
        <v>2118</v>
      </c>
      <c r="X611" s="180">
        <v>2036</v>
      </c>
      <c r="Y611" s="184">
        <v>674</v>
      </c>
      <c r="Z611" s="182">
        <v>3525</v>
      </c>
      <c r="AA611" s="180">
        <v>4821</v>
      </c>
      <c r="AB611" s="162">
        <f t="shared" si="11059"/>
        <v>29231</v>
      </c>
      <c r="AC611" s="165">
        <f t="shared" si="11090"/>
        <v>26291</v>
      </c>
      <c r="BI611" s="131" t="s">
        <v>29</v>
      </c>
      <c r="BJ611" s="123">
        <f>B611/B622</f>
        <v>4.8225370046156298E-2</v>
      </c>
      <c r="BK611" s="124">
        <f t="shared" ref="BK611" si="11420">C611/C622</f>
        <v>7.1542707728065077E-2</v>
      </c>
      <c r="BL611" s="125">
        <f t="shared" ref="BL611" si="11421">D611/D622</f>
        <v>6.4715581203627373E-2</v>
      </c>
      <c r="BM611" s="126">
        <f t="shared" ref="BM611" si="11422">E611/E622</f>
        <v>6.0080549632788437E-2</v>
      </c>
      <c r="BN611" s="123">
        <f t="shared" ref="BN611" si="11423">F611/F622</f>
        <v>5.4012691302724895E-2</v>
      </c>
      <c r="BO611" s="124">
        <f t="shared" ref="BO611" si="11424">G611/G622</f>
        <v>7.6389159680249563E-2</v>
      </c>
      <c r="BP611" s="125">
        <f t="shared" ref="BP611" si="11425">H611/H622</f>
        <v>5.8492595350376438E-2</v>
      </c>
      <c r="BQ611" s="126">
        <f t="shared" ref="BQ611" si="11426">I611/I622</f>
        <v>7.6153903235381418E-2</v>
      </c>
      <c r="BR611" s="123">
        <f t="shared" ref="BR611" si="11427">J611/J622</f>
        <v>0.10515157939368243</v>
      </c>
      <c r="BS611" s="124">
        <f t="shared" ref="BS611" si="11428">K611/K622</f>
        <v>4.0419466503767057E-2</v>
      </c>
      <c r="BT611" s="125">
        <f t="shared" ref="BT611" si="11429">L611/L622</f>
        <v>8.9802542602109819E-2</v>
      </c>
      <c r="BU611" s="123">
        <f t="shared" ref="BU611" si="11430">M611/M622</f>
        <v>3.7942300579459992E-2</v>
      </c>
      <c r="BV611" s="127">
        <f t="shared" ref="BV611" si="11431">N611/N622</f>
        <v>7.4238782051282051E-2</v>
      </c>
      <c r="BW611" s="128">
        <f t="shared" ref="BW611" si="11432">O611/O622</f>
        <v>5.0535621839034685E-2</v>
      </c>
      <c r="BX611" s="123">
        <f t="shared" ref="BX611" si="11433">P611/P622</f>
        <v>7.096065873741994E-2</v>
      </c>
      <c r="BY611" s="124">
        <f t="shared" ref="BY611" si="11434">Q611/Q622</f>
        <v>5.2055004404948861E-2</v>
      </c>
      <c r="BZ611" s="125">
        <f t="shared" ref="BZ611" si="11435">R611/R622</f>
        <v>6.1180020113979217E-2</v>
      </c>
      <c r="CA611" s="126">
        <f t="shared" ref="CA611" si="11436">S611/S622</f>
        <v>7.2361324022029189E-2</v>
      </c>
      <c r="CB611" s="123">
        <f t="shared" ref="CB611" si="11437">T611/T622</f>
        <v>0.11992005329780146</v>
      </c>
      <c r="CC611" s="124">
        <f t="shared" ref="CC611" si="11438">U611/U622</f>
        <v>2.9526825633383009E-2</v>
      </c>
      <c r="CD611" s="125">
        <f t="shared" ref="CD611" si="11439">V611/V622</f>
        <v>8.4066776446539093E-2</v>
      </c>
      <c r="CE611" s="126">
        <f t="shared" ref="CE611" si="11440">W611/W622</f>
        <v>5.0812081663987714E-2</v>
      </c>
      <c r="CF611" s="123">
        <f t="shared" ref="CF611" si="11441">X611/X622</f>
        <v>7.1498806012080349E-2</v>
      </c>
      <c r="CG611" s="124">
        <f t="shared" ref="CG611" si="11442">Y611/Y622</f>
        <v>4.0078492002140691E-2</v>
      </c>
      <c r="CH611" s="125">
        <f t="shared" ref="CH611" si="11443">Z611/Z622</f>
        <v>5.8696195154441765E-2</v>
      </c>
      <c r="CI611" s="123">
        <f t="shared" ref="CI611" si="11444">AA611/AA622</f>
        <v>7.6150310382410089E-2</v>
      </c>
      <c r="CJ611" s="129">
        <f t="shared" ref="CJ611" si="11445">AB611/AB622</f>
        <v>6.8028113290977216E-2</v>
      </c>
      <c r="CK611" s="130">
        <f t="shared" ref="CK611" si="11446">AC611/AC622</f>
        <v>6.1381104024056554E-2</v>
      </c>
    </row>
    <row r="612" spans="1:89" x14ac:dyDescent="0.25">
      <c r="A612" s="139" t="s">
        <v>30</v>
      </c>
      <c r="B612" s="280">
        <v>2255</v>
      </c>
      <c r="C612" s="267">
        <v>4845</v>
      </c>
      <c r="D612" s="268">
        <v>1757</v>
      </c>
      <c r="E612" s="269">
        <v>1727</v>
      </c>
      <c r="F612" s="266">
        <v>1646</v>
      </c>
      <c r="G612" s="270">
        <v>2950</v>
      </c>
      <c r="H612" s="268">
        <v>3157</v>
      </c>
      <c r="I612" s="269">
        <v>5465</v>
      </c>
      <c r="J612" s="266">
        <v>1274</v>
      </c>
      <c r="K612" s="267">
        <v>353</v>
      </c>
      <c r="L612" s="268">
        <v>3738</v>
      </c>
      <c r="M612" s="266">
        <v>1291</v>
      </c>
      <c r="N612" s="271">
        <v>4775</v>
      </c>
      <c r="O612" s="281">
        <v>3000</v>
      </c>
      <c r="P612" s="266">
        <v>2231</v>
      </c>
      <c r="Q612" s="267">
        <v>1900</v>
      </c>
      <c r="R612" s="268">
        <v>2370</v>
      </c>
      <c r="S612" s="269">
        <v>3204</v>
      </c>
      <c r="T612" s="266">
        <v>1565</v>
      </c>
      <c r="U612" s="270">
        <v>399</v>
      </c>
      <c r="V612" s="268">
        <v>3707</v>
      </c>
      <c r="W612" s="282">
        <v>2403</v>
      </c>
      <c r="X612" s="266">
        <v>2689</v>
      </c>
      <c r="Y612" s="270">
        <v>864</v>
      </c>
      <c r="Z612" s="268">
        <v>4014</v>
      </c>
      <c r="AA612" s="266">
        <v>5337</v>
      </c>
      <c r="AB612" s="162">
        <f t="shared" si="11059"/>
        <v>35178</v>
      </c>
      <c r="AC612" s="165">
        <f t="shared" si="11090"/>
        <v>33738</v>
      </c>
      <c r="BI612" s="139" t="s">
        <v>30</v>
      </c>
      <c r="BJ612" s="123">
        <f>B612/B622</f>
        <v>5.127214024237739E-2</v>
      </c>
      <c r="BK612" s="124">
        <f t="shared" ref="BK612" si="11447">C612/C622</f>
        <v>0.11730098779779198</v>
      </c>
      <c r="BL612" s="125">
        <f t="shared" ref="BL612" si="11448">D612/D622</f>
        <v>7.2423742786479797E-2</v>
      </c>
      <c r="BM612" s="126">
        <f t="shared" ref="BM612" si="11449">E612/E622</f>
        <v>8.1828950485666907E-2</v>
      </c>
      <c r="BN612" s="123">
        <f t="shared" ref="BN612" si="11450">F612/F622</f>
        <v>6.1440836132885403E-2</v>
      </c>
      <c r="BO612" s="124">
        <f t="shared" ref="BO612" si="11451">G612/G622</f>
        <v>0.11503217001364789</v>
      </c>
      <c r="BP612" s="125">
        <f t="shared" ref="BP612" si="11452">H612/H622</f>
        <v>6.5297426987672713E-2</v>
      </c>
      <c r="BQ612" s="126">
        <f t="shared" ref="BQ612" si="11453">I612/I622</f>
        <v>0.10138394182249925</v>
      </c>
      <c r="BR612" s="123">
        <f t="shared" ref="BR612" si="11454">J612/J622</f>
        <v>0.1350434598261607</v>
      </c>
      <c r="BS612" s="124">
        <f t="shared" ref="BS612" si="11455">K612/K622</f>
        <v>3.5939727143148033E-2</v>
      </c>
      <c r="BT612" s="125">
        <f t="shared" ref="BT612" si="11456">L612/L622</f>
        <v>0.12638625912902354</v>
      </c>
      <c r="BU612" s="123">
        <f t="shared" ref="BU612" si="11457">M612/M622</f>
        <v>3.9791640981383304E-2</v>
      </c>
      <c r="BV612" s="127">
        <f t="shared" ref="BV612" si="11458">N612/N622</f>
        <v>9.5653044871794865E-2</v>
      </c>
      <c r="BW612" s="128">
        <f t="shared" ref="BW612" si="11459">O612/O622</f>
        <v>5.9734777587511452E-2</v>
      </c>
      <c r="BX612" s="123">
        <f t="shared" ref="BX612" si="11460">P612/P622</f>
        <v>8.1646843549862763E-2</v>
      </c>
      <c r="BY612" s="124">
        <f t="shared" ref="BY612" si="11461">Q612/Q622</f>
        <v>7.2777416018692309E-2</v>
      </c>
      <c r="BZ612" s="125">
        <f t="shared" ref="BZ612" si="11462">R612/R622</f>
        <v>6.6208514917867917E-2</v>
      </c>
      <c r="CA612" s="126">
        <f t="shared" ref="CA612" si="11463">S612/S622</f>
        <v>9.095554420030659E-2</v>
      </c>
      <c r="CB612" s="123">
        <f t="shared" ref="CB612" si="11464">T612/T622</f>
        <v>0.14894832016750736</v>
      </c>
      <c r="CC612" s="124">
        <f t="shared" ref="CC612" si="11465">U612/U622</f>
        <v>3.716467958271237E-2</v>
      </c>
      <c r="CD612" s="125">
        <f t="shared" ref="CD612" si="11466">V612/V622</f>
        <v>0.10524672079950032</v>
      </c>
      <c r="CE612" s="126">
        <f t="shared" ref="CE612" si="11467">W612/W622</f>
        <v>5.764940143463762E-2</v>
      </c>
      <c r="CF612" s="123">
        <f t="shared" ref="CF612" si="11468">X612/X622</f>
        <v>9.4430397527742654E-2</v>
      </c>
      <c r="CG612" s="124">
        <f t="shared" ref="CG612" si="11469">Y612/Y622</f>
        <v>5.1376583219361359E-2</v>
      </c>
      <c r="CH612" s="125">
        <f t="shared" ref="CH612" si="11470">Z612/Z622</f>
        <v>6.683873116310049E-2</v>
      </c>
      <c r="CI612" s="123">
        <f t="shared" ref="CI612" si="11471">AA612/AA622</f>
        <v>8.4300810311330146E-2</v>
      </c>
      <c r="CJ612" s="129">
        <f t="shared" ref="CJ612" si="11472">AB612/AB622</f>
        <v>8.1868323675207702E-2</v>
      </c>
      <c r="CK612" s="130">
        <f t="shared" ref="CK612" si="11473">AC612/AC622</f>
        <v>7.876747508895135E-2</v>
      </c>
    </row>
    <row r="613" spans="1:89" x14ac:dyDescent="0.25">
      <c r="A613" s="131" t="s">
        <v>31</v>
      </c>
      <c r="B613" s="283">
        <v>2178</v>
      </c>
      <c r="C613" s="274">
        <v>4635</v>
      </c>
      <c r="D613" s="275">
        <v>1482</v>
      </c>
      <c r="E613" s="276">
        <v>1775</v>
      </c>
      <c r="F613" s="273">
        <v>1332</v>
      </c>
      <c r="G613" s="277">
        <v>2712</v>
      </c>
      <c r="H613" s="275">
        <v>2901</v>
      </c>
      <c r="I613" s="276">
        <v>5843</v>
      </c>
      <c r="J613" s="273">
        <v>927</v>
      </c>
      <c r="K613" s="274">
        <v>380</v>
      </c>
      <c r="L613" s="275">
        <v>3668</v>
      </c>
      <c r="M613" s="273">
        <v>1245</v>
      </c>
      <c r="N613" s="278">
        <v>4608</v>
      </c>
      <c r="O613" s="284">
        <v>3170</v>
      </c>
      <c r="P613" s="273">
        <v>2259</v>
      </c>
      <c r="Q613" s="274">
        <v>2272</v>
      </c>
      <c r="R613" s="275">
        <v>2534</v>
      </c>
      <c r="S613" s="276">
        <v>3313</v>
      </c>
      <c r="T613" s="273">
        <v>1619</v>
      </c>
      <c r="U613" s="277">
        <v>330</v>
      </c>
      <c r="V613" s="275">
        <v>4056</v>
      </c>
      <c r="W613" s="285">
        <v>2540</v>
      </c>
      <c r="X613" s="273">
        <v>2942</v>
      </c>
      <c r="Y613" s="277">
        <v>924</v>
      </c>
      <c r="Z613" s="275">
        <v>3991</v>
      </c>
      <c r="AA613" s="273">
        <v>6352</v>
      </c>
      <c r="AB613" s="162">
        <f t="shared" si="11059"/>
        <v>34497</v>
      </c>
      <c r="AC613" s="165">
        <f t="shared" si="11090"/>
        <v>35491</v>
      </c>
      <c r="BI613" s="131" t="s">
        <v>31</v>
      </c>
      <c r="BJ613" s="123">
        <f>B613/B622</f>
        <v>4.9521384234101087E-2</v>
      </c>
      <c r="BK613" s="124">
        <f t="shared" ref="BK613" si="11474">C613/C622</f>
        <v>0.11221673445671121</v>
      </c>
      <c r="BL613" s="125">
        <f t="shared" ref="BL613" si="11475">D613/D622</f>
        <v>6.1088211046990928E-2</v>
      </c>
      <c r="BM613" s="126">
        <f t="shared" ref="BM613" si="11476">E613/E622</f>
        <v>8.4103293058516937E-2</v>
      </c>
      <c r="BN613" s="123">
        <f t="shared" ref="BN613" si="11477">F613/F622</f>
        <v>4.9720044792833144E-2</v>
      </c>
      <c r="BO613" s="124">
        <f t="shared" ref="BO613" si="11478">G613/G622</f>
        <v>0.1057516085006824</v>
      </c>
      <c r="BP613" s="125">
        <f t="shared" ref="BP613" si="11479">H613/H622</f>
        <v>6.0002482005460413E-2</v>
      </c>
      <c r="BQ613" s="126">
        <f t="shared" ref="BQ613" si="11480">I613/I622</f>
        <v>0.10839640842980112</v>
      </c>
      <c r="BR613" s="123">
        <f t="shared" ref="BR613" si="11481">J613/J622</f>
        <v>9.8261606953572181E-2</v>
      </c>
      <c r="BS613" s="124">
        <f t="shared" ref="BS613" si="11482">K613/K622</f>
        <v>3.8688658114436981E-2</v>
      </c>
      <c r="BT613" s="125">
        <f t="shared" ref="BT613" si="11483">L613/L622</f>
        <v>0.12401947525020286</v>
      </c>
      <c r="BU613" s="123">
        <f t="shared" ref="BU613" si="11484">M613/M622</f>
        <v>3.8373813339908767E-2</v>
      </c>
      <c r="BV613" s="127">
        <f t="shared" ref="BV613" si="11485">N613/N622</f>
        <v>9.2307692307692313E-2</v>
      </c>
      <c r="BW613" s="128">
        <f t="shared" ref="BW613" si="11486">O613/O622</f>
        <v>6.3119748317470428E-2</v>
      </c>
      <c r="BX613" s="123">
        <f t="shared" ref="BX613" si="11487">P613/P622</f>
        <v>8.2671546203110707E-2</v>
      </c>
      <c r="BY613" s="124">
        <f t="shared" ref="BY613" si="11488">Q613/Q622</f>
        <v>8.7026467997088908E-2</v>
      </c>
      <c r="BZ613" s="125">
        <f t="shared" ref="BZ613" si="11489">R613/R622</f>
        <v>7.0790032405855408E-2</v>
      </c>
      <c r="CA613" s="126">
        <f t="shared" ref="CA613" si="11490">S613/S622</f>
        <v>9.404984954295123E-2</v>
      </c>
      <c r="CB613" s="123">
        <f t="shared" ref="CB613" si="11491">T613/T622</f>
        <v>0.15408775102312744</v>
      </c>
      <c r="CC613" s="124">
        <f t="shared" ref="CC613" si="11492">U613/U622</f>
        <v>3.0737704918032786E-2</v>
      </c>
      <c r="CD613" s="125">
        <f t="shared" ref="CD613" si="11493">V613/V622</f>
        <v>0.1151553006643575</v>
      </c>
      <c r="CE613" s="126">
        <f t="shared" ref="CE613" si="11494">W613/W622</f>
        <v>6.0936113043686874E-2</v>
      </c>
      <c r="CF613" s="123">
        <f t="shared" ref="CF613" si="11495">X613/X622</f>
        <v>0.10331507234162102</v>
      </c>
      <c r="CG613" s="124">
        <f t="shared" ref="CG613" si="11496">Y613/Y622</f>
        <v>5.4944401498483675E-2</v>
      </c>
      <c r="CH613" s="125">
        <f t="shared" ref="CH613" si="11497">Z613/Z622</f>
        <v>6.6455748896844566E-2</v>
      </c>
      <c r="CI613" s="123">
        <f t="shared" ref="CI613" si="11498">AA613/AA622</f>
        <v>0.10033328594670583</v>
      </c>
      <c r="CJ613" s="129">
        <f t="shared" ref="CJ613" si="11499">AB613/AB622</f>
        <v>8.0283460168959014E-2</v>
      </c>
      <c r="CK613" s="130">
        <f t="shared" ref="CK613" si="11500">AC613/AC622</f>
        <v>8.2860171272214497E-2</v>
      </c>
    </row>
    <row r="614" spans="1:89" x14ac:dyDescent="0.25">
      <c r="A614" s="139" t="s">
        <v>32</v>
      </c>
      <c r="B614" s="194">
        <v>2390</v>
      </c>
      <c r="C614" s="188">
        <v>3980</v>
      </c>
      <c r="D614" s="189">
        <v>1133</v>
      </c>
      <c r="E614" s="190">
        <v>1747</v>
      </c>
      <c r="F614" s="187">
        <v>939</v>
      </c>
      <c r="G614" s="191">
        <v>2423</v>
      </c>
      <c r="H614" s="189">
        <v>2608</v>
      </c>
      <c r="I614" s="190">
        <v>4719</v>
      </c>
      <c r="J614" s="187">
        <v>725</v>
      </c>
      <c r="K614" s="188">
        <v>284</v>
      </c>
      <c r="L614" s="189">
        <v>2681</v>
      </c>
      <c r="M614" s="187">
        <v>1203</v>
      </c>
      <c r="N614" s="192">
        <v>3940</v>
      </c>
      <c r="O614" s="195">
        <v>2810</v>
      </c>
      <c r="P614" s="187">
        <v>1631</v>
      </c>
      <c r="Q614" s="188">
        <v>1979</v>
      </c>
      <c r="R614" s="189">
        <v>1947</v>
      </c>
      <c r="S614" s="190">
        <v>2862</v>
      </c>
      <c r="T614" s="187">
        <v>1017</v>
      </c>
      <c r="U614" s="191">
        <v>294</v>
      </c>
      <c r="V614" s="189">
        <v>3462</v>
      </c>
      <c r="W614" s="196">
        <v>2290</v>
      </c>
      <c r="X614" s="187">
        <v>1839</v>
      </c>
      <c r="Y614" s="191">
        <v>850</v>
      </c>
      <c r="Z614" s="189">
        <v>3665</v>
      </c>
      <c r="AA614" s="187">
        <v>4717</v>
      </c>
      <c r="AB614" s="162">
        <f t="shared" si="11059"/>
        <v>27977</v>
      </c>
      <c r="AC614" s="165">
        <f t="shared" si="11090"/>
        <v>30158</v>
      </c>
      <c r="BI614" s="139" t="s">
        <v>32</v>
      </c>
      <c r="BJ614" s="123">
        <f>B614/B622</f>
        <v>5.434164752961506E-2</v>
      </c>
      <c r="BK614" s="124">
        <f t="shared" ref="BK614" si="11501">C614/C622</f>
        <v>9.6358706178578349E-2</v>
      </c>
      <c r="BL614" s="125">
        <f t="shared" ref="BL614" si="11502">D614/D622</f>
        <v>4.6702390766694149E-2</v>
      </c>
      <c r="BM614" s="126">
        <f t="shared" ref="BM614" si="11503">E614/E622</f>
        <v>8.2776593224354419E-2</v>
      </c>
      <c r="BN614" s="123">
        <f t="shared" ref="BN614" si="11504">F614/F622</f>
        <v>3.505039193729003E-2</v>
      </c>
      <c r="BO614" s="124">
        <f t="shared" ref="BO614" si="11505">G614/G622</f>
        <v>9.4482355234938586E-2</v>
      </c>
      <c r="BP614" s="125">
        <f t="shared" ref="BP614" si="11506">H614/H622</f>
        <v>5.3942252006287744E-2</v>
      </c>
      <c r="BQ614" s="126">
        <f t="shared" ref="BQ614" si="11507">I614/I622</f>
        <v>8.7544523597506682E-2</v>
      </c>
      <c r="BR614" s="123">
        <f t="shared" ref="BR614" si="11508">J614/J622</f>
        <v>7.6849692601229591E-2</v>
      </c>
      <c r="BS614" s="124">
        <f t="shared" ref="BS614" si="11509">K614/K622</f>
        <v>2.8914681327631846E-2</v>
      </c>
      <c r="BT614" s="125">
        <f t="shared" ref="BT614" si="11510">L614/L622</f>
        <v>9.0647822558831484E-2</v>
      </c>
      <c r="BU614" s="123">
        <f t="shared" ref="BU614" si="11511">M614/M622</f>
        <v>3.7079275058562448E-2</v>
      </c>
      <c r="BV614" s="127">
        <f t="shared" ref="BV614" si="11512">N614/N622</f>
        <v>7.8926282051282048E-2</v>
      </c>
      <c r="BW614" s="128">
        <f t="shared" ref="BW614" si="11513">O614/O622</f>
        <v>5.5951575006969061E-2</v>
      </c>
      <c r="BX614" s="123">
        <f t="shared" ref="BX614" si="11514">P614/P622</f>
        <v>5.9688929551692589E-2</v>
      </c>
      <c r="BY614" s="124">
        <f t="shared" ref="BY614" si="11515">Q614/Q622</f>
        <v>7.580342436894319E-2</v>
      </c>
      <c r="BZ614" s="125">
        <f t="shared" ref="BZ614" si="11516">R614/R622</f>
        <v>5.4391552128729467E-2</v>
      </c>
      <c r="CA614" s="126">
        <f t="shared" ref="CA614" si="11517">S614/S622</f>
        <v>8.1246806336228924E-2</v>
      </c>
      <c r="CB614" s="123">
        <f t="shared" ref="CB614" si="11518">T614/T622</f>
        <v>9.679261444751118E-2</v>
      </c>
      <c r="CC614" s="124">
        <f t="shared" ref="CC614" si="11519">U614/U622</f>
        <v>2.7384500745156484E-2</v>
      </c>
      <c r="CD614" s="125">
        <f t="shared" ref="CD614" si="11520">V614/V622</f>
        <v>9.8290840951677935E-2</v>
      </c>
      <c r="CE614" s="126">
        <f t="shared" ref="CE614" si="11521">W614/W622</f>
        <v>5.493846412206415E-2</v>
      </c>
      <c r="CF614" s="123">
        <f t="shared" ref="CF614" si="11522">X614/X622</f>
        <v>6.4580699536451749E-2</v>
      </c>
      <c r="CG614" s="124">
        <f t="shared" ref="CG614" si="11523">Y614/Y622</f>
        <v>5.054409228756615E-2</v>
      </c>
      <c r="CH614" s="125">
        <f t="shared" ref="CH614" si="11524">Z614/Z622</f>
        <v>6.1027391557738737E-2</v>
      </c>
      <c r="CI614" s="123">
        <f t="shared" ref="CI614" si="11525">AA614/AA622</f>
        <v>7.4507573962627749E-2</v>
      </c>
      <c r="CJ614" s="129">
        <f t="shared" ref="CJ614" si="11526">AB614/AB622</f>
        <v>6.5109730270660249E-2</v>
      </c>
      <c r="CK614" s="130">
        <f t="shared" ref="CK614" si="11527">AC614/AC622</f>
        <v>7.040931631195077E-2</v>
      </c>
    </row>
    <row r="615" spans="1:89" x14ac:dyDescent="0.25">
      <c r="A615" s="131" t="s">
        <v>33</v>
      </c>
      <c r="B615" s="197">
        <v>2631</v>
      </c>
      <c r="C615" s="181">
        <v>2972</v>
      </c>
      <c r="D615" s="182">
        <v>1025</v>
      </c>
      <c r="E615" s="183">
        <v>1447</v>
      </c>
      <c r="F615" s="180">
        <v>998</v>
      </c>
      <c r="G615" s="184">
        <v>1952</v>
      </c>
      <c r="H615" s="182">
        <v>2608</v>
      </c>
      <c r="I615" s="183">
        <v>3836</v>
      </c>
      <c r="J615" s="180">
        <v>599</v>
      </c>
      <c r="K615" s="181">
        <v>204</v>
      </c>
      <c r="L615" s="182">
        <v>2169</v>
      </c>
      <c r="M615" s="180">
        <v>1298</v>
      </c>
      <c r="N615" s="185">
        <v>3127</v>
      </c>
      <c r="O615" s="198">
        <v>2642</v>
      </c>
      <c r="P615" s="180">
        <v>1105</v>
      </c>
      <c r="Q615" s="181">
        <v>1939</v>
      </c>
      <c r="R615" s="182">
        <v>1691</v>
      </c>
      <c r="S615" s="183">
        <v>2440</v>
      </c>
      <c r="T615" s="180">
        <v>645</v>
      </c>
      <c r="U615" s="184">
        <v>340</v>
      </c>
      <c r="V615" s="182">
        <v>3229</v>
      </c>
      <c r="W615" s="199">
        <v>1944</v>
      </c>
      <c r="X615" s="180">
        <v>1294</v>
      </c>
      <c r="Y615" s="184">
        <v>789</v>
      </c>
      <c r="Z615" s="182">
        <v>3030</v>
      </c>
      <c r="AA615" s="180">
        <v>3765</v>
      </c>
      <c r="AB615" s="162">
        <f t="shared" si="11059"/>
        <v>24151</v>
      </c>
      <c r="AC615" s="165">
        <f t="shared" si="11090"/>
        <v>25568</v>
      </c>
      <c r="BI615" s="131" t="s">
        <v>33</v>
      </c>
      <c r="BJ615" s="123">
        <f>B615/B622</f>
        <v>5.982128646460972E-2</v>
      </c>
      <c r="BK615" s="124">
        <f t="shared" ref="BK615" si="11528">C615/C622</f>
        <v>7.1954290141390667E-2</v>
      </c>
      <c r="BL615" s="125">
        <f t="shared" ref="BL615" si="11529">D615/D622</f>
        <v>4.2250618301731248E-2</v>
      </c>
      <c r="BM615" s="126">
        <f t="shared" ref="BM615" si="11530">E615/E622</f>
        <v>6.8561952144041691E-2</v>
      </c>
      <c r="BN615" s="123">
        <f t="shared" ref="BN615" si="11531">F615/F622</f>
        <v>3.7252706233669282E-2</v>
      </c>
      <c r="BO615" s="124">
        <f t="shared" ref="BO615" si="11532">G615/G622</f>
        <v>7.6116201988691748E-2</v>
      </c>
      <c r="BP615" s="125">
        <f t="shared" ref="BP615" si="11533">H615/H622</f>
        <v>5.3942252006287744E-2</v>
      </c>
      <c r="BQ615" s="126">
        <f t="shared" ref="BQ615" si="11534">I615/I622</f>
        <v>7.1163550014841204E-2</v>
      </c>
      <c r="BR615" s="123">
        <f t="shared" ref="BR615" si="11535">J615/J622</f>
        <v>6.3493746025015896E-2</v>
      </c>
      <c r="BS615" s="124">
        <f t="shared" ref="BS615" si="11536">K615/K622</f>
        <v>2.0769700671960906E-2</v>
      </c>
      <c r="BT615" s="125">
        <f t="shared" ref="BT615" si="11537">L615/L622</f>
        <v>7.333648904517176E-2</v>
      </c>
      <c r="BU615" s="123">
        <f t="shared" ref="BU615" si="11538">M615/M622</f>
        <v>4.0007397361607695E-2</v>
      </c>
      <c r="BV615" s="127">
        <f t="shared" ref="BV615" si="11539">N615/N622</f>
        <v>6.2640224358974358E-2</v>
      </c>
      <c r="BW615" s="128">
        <f t="shared" ref="BW615" si="11540">O615/O622</f>
        <v>5.2606427462068416E-2</v>
      </c>
      <c r="BX615" s="123">
        <f t="shared" ref="BX615" si="11541">P615/P622</f>
        <v>4.0439158279963403E-2</v>
      </c>
      <c r="BY615" s="124">
        <f t="shared" ref="BY615" si="11542">Q615/Q622</f>
        <v>7.4271268242233887E-2</v>
      </c>
      <c r="BZ615" s="125">
        <f t="shared" ref="BZ615" si="11543">R615/R622</f>
        <v>4.7239915074309982E-2</v>
      </c>
      <c r="CA615" s="126">
        <f t="shared" ref="CA615" si="11544">S615/S622</f>
        <v>6.9267018679384548E-2</v>
      </c>
      <c r="CB615" s="123">
        <f t="shared" ref="CB615" si="11545">T615/T622</f>
        <v>6.1387646331017419E-2</v>
      </c>
      <c r="CC615" s="124">
        <f t="shared" ref="CC615" si="11546">U615/U622</f>
        <v>3.166915052160954E-2</v>
      </c>
      <c r="CD615" s="125">
        <f t="shared" ref="CD615" si="11547">V615/V622</f>
        <v>9.1675657259667254E-2</v>
      </c>
      <c r="CE615" s="126">
        <f t="shared" ref="CE615" si="11548">W615/W622</f>
        <v>4.6637718014538303E-2</v>
      </c>
      <c r="CF615" s="123">
        <f t="shared" ref="CF615" si="11549">X615/X622</f>
        <v>4.5441775530271108E-2</v>
      </c>
      <c r="CG615" s="124">
        <f t="shared" ref="CG615" si="11550">Y615/Y622</f>
        <v>4.6916810370458466E-2</v>
      </c>
      <c r="CH615" s="125">
        <f t="shared" ref="CH615" si="11551">Z615/Z622</f>
        <v>5.0453750728498878E-2</v>
      </c>
      <c r="CI615" s="123">
        <f t="shared" ref="CI615" si="11552">AA615/AA622</f>
        <v>5.9470217504620199E-2</v>
      </c>
      <c r="CJ615" s="129">
        <f t="shared" ref="CJ615" si="11553">AB615/AB622</f>
        <v>5.6205636621750564E-2</v>
      </c>
      <c r="CK615" s="130">
        <f t="shared" ref="CK615" si="11554">AC615/AC622</f>
        <v>5.9693129500098058E-2</v>
      </c>
    </row>
    <row r="616" spans="1:89" x14ac:dyDescent="0.25">
      <c r="A616" s="139" t="s">
        <v>34</v>
      </c>
      <c r="B616" s="194">
        <v>1579</v>
      </c>
      <c r="C616" s="188">
        <v>2194</v>
      </c>
      <c r="D616" s="189">
        <v>773</v>
      </c>
      <c r="E616" s="190">
        <v>1155</v>
      </c>
      <c r="F616" s="187">
        <v>491</v>
      </c>
      <c r="G616" s="191">
        <v>1513</v>
      </c>
      <c r="H616" s="189">
        <v>1653</v>
      </c>
      <c r="I616" s="190">
        <v>2846</v>
      </c>
      <c r="J616" s="187">
        <v>560</v>
      </c>
      <c r="K616" s="188">
        <v>133</v>
      </c>
      <c r="L616" s="189">
        <v>1754</v>
      </c>
      <c r="M616" s="187">
        <v>969</v>
      </c>
      <c r="N616" s="192">
        <v>2370</v>
      </c>
      <c r="O616" s="195">
        <v>2366</v>
      </c>
      <c r="P616" s="187">
        <v>905</v>
      </c>
      <c r="Q616" s="188">
        <v>1624</v>
      </c>
      <c r="R616" s="189">
        <v>1148</v>
      </c>
      <c r="S616" s="190">
        <v>1807</v>
      </c>
      <c r="T616" s="187">
        <v>422</v>
      </c>
      <c r="U616" s="191">
        <v>334</v>
      </c>
      <c r="V616" s="189">
        <v>2911</v>
      </c>
      <c r="W616" s="196">
        <v>1695</v>
      </c>
      <c r="X616" s="187">
        <v>1132</v>
      </c>
      <c r="Y616" s="191">
        <v>740</v>
      </c>
      <c r="Z616" s="189">
        <v>2476</v>
      </c>
      <c r="AA616" s="187">
        <v>2894</v>
      </c>
      <c r="AB616" s="162">
        <f t="shared" si="11059"/>
        <v>18174</v>
      </c>
      <c r="AC616" s="165">
        <f t="shared" si="11090"/>
        <v>20270</v>
      </c>
      <c r="BI616" s="139" t="s">
        <v>34</v>
      </c>
      <c r="BJ616" s="123">
        <f>B616/B622</f>
        <v>3.590186671517246E-2</v>
      </c>
      <c r="BK616" s="124">
        <f t="shared" ref="BK616" si="11555">C616/C622</f>
        <v>5.3118342049196202E-2</v>
      </c>
      <c r="BL616" s="125">
        <f t="shared" ref="BL616" si="11556">D616/D622</f>
        <v>3.1863149216817807E-2</v>
      </c>
      <c r="BM616" s="126">
        <f t="shared" ref="BM616" si="11557">E616/E622</f>
        <v>5.4726368159203981E-2</v>
      </c>
      <c r="BN616" s="123">
        <f t="shared" ref="BN616" si="11558">F616/F622</f>
        <v>1.8327734229189995E-2</v>
      </c>
      <c r="BO616" s="124">
        <f t="shared" ref="BO616" si="11559">G616/G622</f>
        <v>5.8997855332423473E-2</v>
      </c>
      <c r="BP616" s="125">
        <f t="shared" ref="BP616" si="11560">H616/H622</f>
        <v>3.418962521717548E-2</v>
      </c>
      <c r="BQ616" s="126">
        <f t="shared" ref="BQ616" si="11561">I616/I622</f>
        <v>5.2797566043336304E-2</v>
      </c>
      <c r="BR616" s="123">
        <f t="shared" ref="BR616" si="11562">J616/J622</f>
        <v>5.9359762560949755E-2</v>
      </c>
      <c r="BS616" s="124">
        <f t="shared" ref="BS616" si="11563">K616/K622</f>
        <v>1.3541030340052943E-2</v>
      </c>
      <c r="BT616" s="125">
        <f t="shared" ref="BT616" si="11564">L616/L622</f>
        <v>5.9304841763592103E-2</v>
      </c>
      <c r="BU616" s="123">
        <f t="shared" ref="BU616" si="11565">M616/M622</f>
        <v>2.986684749106152E-2</v>
      </c>
      <c r="BV616" s="127">
        <f t="shared" ref="BV616" si="11566">N616/N622</f>
        <v>4.7475961538461536E-2</v>
      </c>
      <c r="BW616" s="128">
        <f t="shared" ref="BW616" si="11567">O616/O622</f>
        <v>4.7110827924017364E-2</v>
      </c>
      <c r="BX616" s="123">
        <f t="shared" ref="BX616" si="11568">P616/P622</f>
        <v>3.311985361390668E-2</v>
      </c>
      <c r="BY616" s="124">
        <f t="shared" ref="BY616" si="11569">Q616/Q622</f>
        <v>6.2205538744398055E-2</v>
      </c>
      <c r="BZ616" s="125">
        <f t="shared" ref="BZ616" si="11570">R616/R622</f>
        <v>3.2070622415912395E-2</v>
      </c>
      <c r="CA616" s="126">
        <f t="shared" ref="CA616" si="11571">S616/S622</f>
        <v>5.1297337194117984E-2</v>
      </c>
      <c r="CB616" s="123">
        <f t="shared" ref="CB616" si="11572">T616/T622</f>
        <v>4.0163700390216044E-2</v>
      </c>
      <c r="CC616" s="124">
        <f t="shared" ref="CC616" si="11573">U616/U622</f>
        <v>3.1110283159463487E-2</v>
      </c>
      <c r="CD616" s="125">
        <f t="shared" ref="CD616" si="11574">V616/V622</f>
        <v>8.2647209130656971E-2</v>
      </c>
      <c r="CE616" s="126">
        <f t="shared" ref="CE616" si="11575">W616/W622</f>
        <v>4.0664059688602067E-2</v>
      </c>
      <c r="CF616" s="123">
        <f t="shared" ref="CF616" si="11576">X616/X622</f>
        <v>3.9752774266048604E-2</v>
      </c>
      <c r="CG616" s="124">
        <f t="shared" ref="CG616" si="11577">Y616/Y622</f>
        <v>4.4003092109175239E-2</v>
      </c>
      <c r="CH616" s="125">
        <f t="shared" ref="CH616" si="11578">Z616/Z622</f>
        <v>4.122887353259512E-2</v>
      </c>
      <c r="CI616" s="123">
        <f t="shared" ref="CI616" si="11579">AA616/AA622</f>
        <v>4.571229998894312E-2</v>
      </c>
      <c r="CJ616" s="129">
        <f t="shared" ref="CJ616" si="11580">AB616/AB622</f>
        <v>4.2295608461914401E-2</v>
      </c>
      <c r="CK616" s="130">
        <f t="shared" ref="CK616" si="11581">AC616/AC622</f>
        <v>4.7323988382626234E-2</v>
      </c>
    </row>
    <row r="617" spans="1:89" x14ac:dyDescent="0.25">
      <c r="A617" s="131" t="s">
        <v>35</v>
      </c>
      <c r="B617" s="197">
        <v>184</v>
      </c>
      <c r="C617" s="181">
        <v>1494</v>
      </c>
      <c r="D617" s="182">
        <v>150</v>
      </c>
      <c r="E617" s="183">
        <v>841</v>
      </c>
      <c r="F617" s="180">
        <v>56</v>
      </c>
      <c r="G617" s="184">
        <v>1058</v>
      </c>
      <c r="H617" s="182">
        <v>258</v>
      </c>
      <c r="I617" s="183">
        <v>1640</v>
      </c>
      <c r="J617" s="180">
        <v>170</v>
      </c>
      <c r="K617" s="181">
        <v>69</v>
      </c>
      <c r="L617" s="182">
        <v>1127</v>
      </c>
      <c r="M617" s="180">
        <v>280</v>
      </c>
      <c r="N617" s="185">
        <v>1030</v>
      </c>
      <c r="O617" s="198">
        <v>836</v>
      </c>
      <c r="P617" s="180">
        <v>322</v>
      </c>
      <c r="Q617" s="181">
        <v>603</v>
      </c>
      <c r="R617" s="182">
        <v>533</v>
      </c>
      <c r="S617" s="183">
        <v>775</v>
      </c>
      <c r="T617" s="180">
        <v>160</v>
      </c>
      <c r="U617" s="184">
        <v>68</v>
      </c>
      <c r="V617" s="182">
        <v>1231</v>
      </c>
      <c r="W617" s="199">
        <v>366</v>
      </c>
      <c r="X617" s="180">
        <v>248</v>
      </c>
      <c r="Y617" s="184">
        <v>183</v>
      </c>
      <c r="Z617" s="182">
        <v>519</v>
      </c>
      <c r="AA617" s="180">
        <v>1185</v>
      </c>
      <c r="AB617" s="162">
        <f t="shared" si="11059"/>
        <v>5988</v>
      </c>
      <c r="AC617" s="165">
        <f t="shared" si="11090"/>
        <v>9398</v>
      </c>
      <c r="BI617" s="131" t="s">
        <v>35</v>
      </c>
      <c r="BJ617" s="123">
        <f>B617/B622</f>
        <v>4.1836247470498624E-3</v>
      </c>
      <c r="BK617" s="124">
        <f t="shared" ref="BK617" si="11582">C617/C622</f>
        <v>3.6170830912260317E-2</v>
      </c>
      <c r="BL617" s="125">
        <f t="shared" ref="BL617" si="11583">D617/D622</f>
        <v>6.1830173124484749E-3</v>
      </c>
      <c r="BM617" s="126">
        <f t="shared" ref="BM617" si="11584">E617/E622</f>
        <v>3.984837716181E-2</v>
      </c>
      <c r="BN617" s="123">
        <f t="shared" ref="BN617" si="11585">F617/F622</f>
        <v>2.0903322135125049E-3</v>
      </c>
      <c r="BO617" s="124">
        <f t="shared" ref="BO617" si="11586">G617/G622</f>
        <v>4.1255605381165919E-2</v>
      </c>
      <c r="BP617" s="125">
        <f t="shared" ref="BP617" si="11587">H617/H622</f>
        <v>5.3363117398858278E-3</v>
      </c>
      <c r="BQ617" s="126">
        <f t="shared" ref="BQ617" si="11588">I617/I622</f>
        <v>3.0424458296230337E-2</v>
      </c>
      <c r="BR617" s="123">
        <f t="shared" ref="BR617" si="11589">J617/J622</f>
        <v>1.8019927920288319E-2</v>
      </c>
      <c r="BS617" s="124">
        <f t="shared" ref="BS617" si="11590">K617/K622</f>
        <v>7.0250458155161882E-3</v>
      </c>
      <c r="BT617" s="125">
        <f t="shared" ref="BT617" si="11591">L617/L622</f>
        <v>3.8105220449012711E-2</v>
      </c>
      <c r="BU617" s="123">
        <f t="shared" ref="BU617" si="11592">M617/M622</f>
        <v>8.6302552089754653E-3</v>
      </c>
      <c r="BV617" s="127">
        <f t="shared" ref="BV617" si="11593">N617/N622</f>
        <v>2.063301282051282E-2</v>
      </c>
      <c r="BW617" s="128">
        <f t="shared" ref="BW617" si="11594">O617/O622</f>
        <v>1.6646091354386525E-2</v>
      </c>
      <c r="BX617" s="123">
        <f t="shared" ref="BX617" si="11595">P617/P622</f>
        <v>1.1784080512351327E-2</v>
      </c>
      <c r="BY617" s="124">
        <f t="shared" ref="BY617" si="11596">Q617/Q622</f>
        <v>2.3097253610142872E-2</v>
      </c>
      <c r="BZ617" s="125">
        <f t="shared" ref="BZ617" si="11597">R617/R622</f>
        <v>1.4889931835959325E-2</v>
      </c>
      <c r="CA617" s="126">
        <f t="shared" ref="CA617" si="11598">S617/S622</f>
        <v>2.2000794867427467E-2</v>
      </c>
      <c r="CB617" s="123">
        <f t="shared" ref="CB617" si="11599">T617/T622</f>
        <v>1.5227943275911298E-2</v>
      </c>
      <c r="CC617" s="124">
        <f t="shared" ref="CC617" si="11600">U617/U622</f>
        <v>6.3338301043219074E-3</v>
      </c>
      <c r="CD617" s="125">
        <f t="shared" ref="CD617" si="11601">V617/V622</f>
        <v>3.4949747317017776E-2</v>
      </c>
      <c r="CE617" s="126">
        <f t="shared" ref="CE617" si="11602">W617/W622</f>
        <v>8.7805580212556682E-3</v>
      </c>
      <c r="CF617" s="123">
        <f t="shared" ref="CF617" si="11603">X617/X622</f>
        <v>8.7090883551060542E-3</v>
      </c>
      <c r="CG617" s="124">
        <f t="shared" ref="CG617" si="11604">Y617/Y622</f>
        <v>1.0881845751323066E-2</v>
      </c>
      <c r="CH617" s="125">
        <f t="shared" ref="CH617" si="11605">Z617/Z622</f>
        <v>8.6420780950795112E-3</v>
      </c>
      <c r="CI617" s="123">
        <f t="shared" ref="CI617" si="11606">AA617/AA622</f>
        <v>1.8717717860019901E-2</v>
      </c>
      <c r="CJ617" s="129">
        <f t="shared" ref="CJ617" si="11607">AB617/AB622</f>
        <v>1.3935628010891573E-2</v>
      </c>
      <c r="CK617" s="130">
        <f t="shared" ref="CK617" si="11608">AC617/AC622</f>
        <v>2.1941334130237859E-2</v>
      </c>
    </row>
    <row r="618" spans="1:89" x14ac:dyDescent="0.25">
      <c r="A618" s="139" t="s">
        <v>36</v>
      </c>
      <c r="B618" s="194">
        <v>0</v>
      </c>
      <c r="C618" s="188">
        <v>188</v>
      </c>
      <c r="D618" s="189">
        <v>4</v>
      </c>
      <c r="E618" s="190">
        <v>171</v>
      </c>
      <c r="F618" s="187">
        <v>0</v>
      </c>
      <c r="G618" s="191">
        <v>107</v>
      </c>
      <c r="H618" s="189">
        <v>3</v>
      </c>
      <c r="I618" s="190">
        <v>150</v>
      </c>
      <c r="J618" s="187">
        <v>2</v>
      </c>
      <c r="K618" s="191">
        <v>10</v>
      </c>
      <c r="L618" s="189">
        <v>76</v>
      </c>
      <c r="M618" s="187">
        <v>15</v>
      </c>
      <c r="N618" s="192">
        <v>38</v>
      </c>
      <c r="O618" s="195">
        <v>36</v>
      </c>
      <c r="P618" s="187">
        <v>2</v>
      </c>
      <c r="Q618" s="191">
        <v>32</v>
      </c>
      <c r="R618" s="189">
        <v>75</v>
      </c>
      <c r="S618" s="190">
        <v>16</v>
      </c>
      <c r="T618" s="187">
        <v>6</v>
      </c>
      <c r="U618" s="191">
        <v>2</v>
      </c>
      <c r="V618" s="189">
        <v>26</v>
      </c>
      <c r="W618" s="190">
        <v>6</v>
      </c>
      <c r="X618" s="187">
        <v>7</v>
      </c>
      <c r="Y618" s="191">
        <v>2</v>
      </c>
      <c r="Z618" s="189">
        <v>0</v>
      </c>
      <c r="AA618" s="187">
        <v>1</v>
      </c>
      <c r="AB618" s="162">
        <f t="shared" si="11059"/>
        <v>239</v>
      </c>
      <c r="AC618" s="165">
        <f t="shared" si="11090"/>
        <v>736</v>
      </c>
      <c r="BI618" s="139" t="s">
        <v>36</v>
      </c>
      <c r="BJ618" s="123">
        <f>B618/B622</f>
        <v>0</v>
      </c>
      <c r="BK618" s="124">
        <f t="shared" ref="BK618" si="11609">C618/C622</f>
        <v>4.5516172767770674E-3</v>
      </c>
      <c r="BL618" s="125">
        <f t="shared" ref="BL618" si="11610">D618/D622</f>
        <v>1.6488046166529267E-4</v>
      </c>
      <c r="BM618" s="126">
        <f t="shared" ref="BM618" si="11611">E618/E622</f>
        <v>8.1023454157782508E-3</v>
      </c>
      <c r="BN618" s="123">
        <f t="shared" ref="BN618" si="11612">F618/F622</f>
        <v>0</v>
      </c>
      <c r="BO618" s="124">
        <f t="shared" ref="BO618" si="11613">G618/G622</f>
        <v>4.1723532852407878E-3</v>
      </c>
      <c r="BP618" s="125">
        <f t="shared" ref="BP618" si="11614">H618/H622</f>
        <v>6.2050136510300328E-5</v>
      </c>
      <c r="BQ618" s="126">
        <f t="shared" ref="BQ618" si="11615">I618/I622</f>
        <v>2.7827248441674086E-3</v>
      </c>
      <c r="BR618" s="123">
        <f t="shared" ref="BR618" si="11616">J618/J622</f>
        <v>2.1199915200339198E-4</v>
      </c>
      <c r="BS618" s="124">
        <f t="shared" ref="BS618" si="11617">K618/K622</f>
        <v>1.0181225819588678E-3</v>
      </c>
      <c r="BT618" s="125">
        <f t="shared" ref="BT618" si="11618">L618/L622</f>
        <v>2.5696510684338654E-3</v>
      </c>
      <c r="BU618" s="123">
        <f t="shared" ref="BU618" si="11619">M618/M622</f>
        <v>4.6233510048082849E-4</v>
      </c>
      <c r="BV618" s="127">
        <f t="shared" ref="BV618" si="11620">N618/N622</f>
        <v>7.6121794871794872E-4</v>
      </c>
      <c r="BW618" s="128">
        <f t="shared" ref="BW618" si="11621">O618/O622</f>
        <v>7.1681733105013741E-4</v>
      </c>
      <c r="BX618" s="123">
        <f t="shared" ref="BX618" si="11622">P618/P622</f>
        <v>7.3193046660567244E-5</v>
      </c>
      <c r="BY618" s="124">
        <f t="shared" ref="BY618" si="11623">Q618/Q622</f>
        <v>1.2257249013674493E-3</v>
      </c>
      <c r="BZ618" s="125">
        <f t="shared" ref="BZ618" si="11624">R618/R622</f>
        <v>2.0952061682869595E-3</v>
      </c>
      <c r="CA618" s="126">
        <f t="shared" ref="CA618" si="11625">S618/S622</f>
        <v>4.5420995855334126E-4</v>
      </c>
      <c r="CB618" s="123">
        <f t="shared" ref="CB618" si="11626">T618/T622</f>
        <v>5.7104787284667361E-4</v>
      </c>
      <c r="CC618" s="124">
        <f t="shared" ref="CC618" si="11627">U618/U622</f>
        <v>1.8628912071535022E-4</v>
      </c>
      <c r="CD618" s="125">
        <f t="shared" ref="CD618" si="11628">V618/V622</f>
        <v>7.3817500425870199E-4</v>
      </c>
      <c r="CE618" s="126">
        <f t="shared" ref="CE618" si="11629">W618/W622</f>
        <v>1.4394357411894536E-4</v>
      </c>
      <c r="CF618" s="123">
        <f t="shared" ref="CF618" si="11630">X618/X622</f>
        <v>2.4582104228121929E-4</v>
      </c>
      <c r="CG618" s="124">
        <f t="shared" ref="CG618" si="11631">Y618/Y622</f>
        <v>1.1892727597074389E-4</v>
      </c>
      <c r="CH618" s="125">
        <f t="shared" ref="CH618" si="11632">Z618/Z622</f>
        <v>0</v>
      </c>
      <c r="CI618" s="123">
        <f t="shared" ref="CI618" si="11633">AA618/AA622</f>
        <v>1.5795542497907091E-5</v>
      </c>
      <c r="CJ618" s="129">
        <f t="shared" ref="CJ618" si="11634">AB618/AB622</f>
        <v>5.5621494565849798E-4</v>
      </c>
      <c r="CK618" s="130">
        <f t="shared" ref="CK618" si="11635">AC618/AC622</f>
        <v>1.718325379852635E-3</v>
      </c>
    </row>
    <row r="619" spans="1:89" x14ac:dyDescent="0.25">
      <c r="A619" s="131" t="s">
        <v>37</v>
      </c>
      <c r="B619" s="56"/>
      <c r="C619" s="57"/>
      <c r="D619" s="133"/>
      <c r="E619" s="134"/>
      <c r="F619" s="132"/>
      <c r="G619" s="135"/>
      <c r="H619" s="133"/>
      <c r="I619" s="134"/>
      <c r="J619" s="132"/>
      <c r="K619" s="135"/>
      <c r="L619" s="133"/>
      <c r="M619" s="132"/>
      <c r="N619" s="136"/>
      <c r="O619" s="137"/>
      <c r="P619" s="132"/>
      <c r="Q619" s="135"/>
      <c r="R619" s="133"/>
      <c r="S619" s="134"/>
      <c r="T619" s="132"/>
      <c r="U619" s="135"/>
      <c r="V619" s="133"/>
      <c r="W619" s="134"/>
      <c r="X619" s="132"/>
      <c r="Y619" s="135"/>
      <c r="Z619" s="138"/>
      <c r="AA619" s="2"/>
      <c r="AB619" s="162">
        <f t="shared" si="11059"/>
        <v>0</v>
      </c>
      <c r="AC619" s="165"/>
      <c r="BI619" s="131" t="s">
        <v>37</v>
      </c>
      <c r="BJ619" s="123">
        <f>B619/B622</f>
        <v>0</v>
      </c>
      <c r="BK619" s="124">
        <f t="shared" ref="BK619" si="11636">C619/C622</f>
        <v>0</v>
      </c>
      <c r="BL619" s="125">
        <f t="shared" ref="BL619" si="11637">D619/D622</f>
        <v>0</v>
      </c>
      <c r="BM619" s="126">
        <f t="shared" ref="BM619" si="11638">E619/E622</f>
        <v>0</v>
      </c>
      <c r="BN619" s="123">
        <f t="shared" ref="BN619" si="11639">F619/F622</f>
        <v>0</v>
      </c>
      <c r="BO619" s="124">
        <f t="shared" ref="BO619" si="11640">G619/G622</f>
        <v>0</v>
      </c>
      <c r="BP619" s="125">
        <f t="shared" ref="BP619" si="11641">H619/H622</f>
        <v>0</v>
      </c>
      <c r="BQ619" s="126">
        <f t="shared" ref="BQ619" si="11642">I619/I622</f>
        <v>0</v>
      </c>
      <c r="BR619" s="123">
        <f t="shared" ref="BR619" si="11643">J619/J622</f>
        <v>0</v>
      </c>
      <c r="BS619" s="124">
        <f t="shared" ref="BS619" si="11644">K619/K622</f>
        <v>0</v>
      </c>
      <c r="BT619" s="125">
        <f t="shared" ref="BT619" si="11645">L619/L622</f>
        <v>0</v>
      </c>
      <c r="BU619" s="123">
        <f t="shared" ref="BU619" si="11646">M619/M622</f>
        <v>0</v>
      </c>
      <c r="BV619" s="127">
        <f t="shared" ref="BV619" si="11647">N619/N622</f>
        <v>0</v>
      </c>
      <c r="BW619" s="128">
        <f t="shared" ref="BW619" si="11648">O619/O622</f>
        <v>0</v>
      </c>
      <c r="BX619" s="123">
        <f t="shared" ref="BX619" si="11649">P619/P622</f>
        <v>0</v>
      </c>
      <c r="BY619" s="124">
        <f t="shared" ref="BY619" si="11650">Q619/Q622</f>
        <v>0</v>
      </c>
      <c r="BZ619" s="125">
        <f t="shared" ref="BZ619" si="11651">R619/R622</f>
        <v>0</v>
      </c>
      <c r="CA619" s="126">
        <f t="shared" ref="CA619" si="11652">S619/S622</f>
        <v>0</v>
      </c>
      <c r="CB619" s="123">
        <f t="shared" ref="CB619" si="11653">T619/T622</f>
        <v>0</v>
      </c>
      <c r="CC619" s="124">
        <f t="shared" ref="CC619" si="11654">U619/U622</f>
        <v>0</v>
      </c>
      <c r="CD619" s="125">
        <f t="shared" ref="CD619" si="11655">V619/V622</f>
        <v>0</v>
      </c>
      <c r="CE619" s="126">
        <f t="shared" ref="CE619" si="11656">W619/W622</f>
        <v>0</v>
      </c>
      <c r="CF619" s="123">
        <f t="shared" ref="CF619" si="11657">X619/X622</f>
        <v>0</v>
      </c>
      <c r="CG619" s="124">
        <f t="shared" ref="CG619" si="11658">Y619/Y622</f>
        <v>0</v>
      </c>
      <c r="CH619" s="125">
        <f t="shared" ref="CH619" si="11659">Z619/Z622</f>
        <v>0</v>
      </c>
      <c r="CI619" s="123">
        <f t="shared" ref="CI619" si="11660">AA619/AA622</f>
        <v>0</v>
      </c>
      <c r="CJ619" s="129">
        <f t="shared" ref="CJ619" si="11661">AB619/AB622</f>
        <v>0</v>
      </c>
      <c r="CK619" s="130">
        <f t="shared" ref="CK619" si="11662">AC619/AC622</f>
        <v>0</v>
      </c>
    </row>
    <row r="620" spans="1:89" x14ac:dyDescent="0.25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62">
        <f t="shared" si="11059"/>
        <v>0</v>
      </c>
      <c r="AC620" s="165">
        <f t="shared" si="11090"/>
        <v>0</v>
      </c>
      <c r="BI620" s="139" t="s">
        <v>38</v>
      </c>
      <c r="BJ620" s="123">
        <f>B620/B622</f>
        <v>0</v>
      </c>
      <c r="BK620" s="124">
        <f t="shared" ref="BK620" si="11663">C620/C622</f>
        <v>0</v>
      </c>
      <c r="BL620" s="125">
        <f t="shared" ref="BL620" si="11664">D620/D622</f>
        <v>0</v>
      </c>
      <c r="BM620" s="126">
        <f t="shared" ref="BM620" si="11665">E620/E622</f>
        <v>0</v>
      </c>
      <c r="BN620" s="123">
        <f t="shared" ref="BN620" si="11666">F620/F622</f>
        <v>0</v>
      </c>
      <c r="BO620" s="124">
        <f t="shared" ref="BO620" si="11667">G620/G622</f>
        <v>0</v>
      </c>
      <c r="BP620" s="125">
        <f t="shared" ref="BP620" si="11668">H620/H622</f>
        <v>0</v>
      </c>
      <c r="BQ620" s="126">
        <f t="shared" ref="BQ620" si="11669">I620/I622</f>
        <v>0</v>
      </c>
      <c r="BR620" s="123">
        <f t="shared" ref="BR620" si="11670">J620/J622</f>
        <v>0</v>
      </c>
      <c r="BS620" s="124">
        <f t="shared" ref="BS620" si="11671">K620/K622</f>
        <v>0</v>
      </c>
      <c r="BT620" s="125">
        <f t="shared" ref="BT620" si="11672">L620/L622</f>
        <v>0</v>
      </c>
      <c r="BU620" s="123">
        <f t="shared" ref="BU620" si="11673">M620/M622</f>
        <v>0</v>
      </c>
      <c r="BV620" s="127">
        <f t="shared" ref="BV620" si="11674">N620/N622</f>
        <v>0</v>
      </c>
      <c r="BW620" s="128">
        <f t="shared" ref="BW620" si="11675">O620/O622</f>
        <v>0</v>
      </c>
      <c r="BX620" s="123">
        <f t="shared" ref="BX620" si="11676">P620/P622</f>
        <v>0</v>
      </c>
      <c r="BY620" s="124">
        <f t="shared" ref="BY620" si="11677">Q620/Q622</f>
        <v>0</v>
      </c>
      <c r="BZ620" s="125">
        <f t="shared" ref="BZ620" si="11678">R620/R622</f>
        <v>0</v>
      </c>
      <c r="CA620" s="126">
        <f t="shared" ref="CA620" si="11679">S620/S622</f>
        <v>0</v>
      </c>
      <c r="CB620" s="123">
        <f t="shared" ref="CB620" si="11680">T620/T622</f>
        <v>0</v>
      </c>
      <c r="CC620" s="124">
        <f t="shared" ref="CC620" si="11681">U620/U622</f>
        <v>0</v>
      </c>
      <c r="CD620" s="125">
        <f t="shared" ref="CD620" si="11682">V620/V622</f>
        <v>0</v>
      </c>
      <c r="CE620" s="126">
        <f t="shared" ref="CE620" si="11683">W620/W622</f>
        <v>0</v>
      </c>
      <c r="CF620" s="123">
        <f t="shared" ref="CF620" si="11684">X620/X622</f>
        <v>0</v>
      </c>
      <c r="CG620" s="124">
        <f t="shared" ref="CG620" si="11685">Y620/Y622</f>
        <v>0</v>
      </c>
      <c r="CH620" s="125">
        <f t="shared" ref="CH620" si="11686">Z620/Z622</f>
        <v>0</v>
      </c>
      <c r="CI620" s="123">
        <f t="shared" ref="CI620" si="11687">AA620/AA622</f>
        <v>0</v>
      </c>
      <c r="CJ620" s="129">
        <f t="shared" ref="CJ620" si="11688">AB620/AB622</f>
        <v>0</v>
      </c>
      <c r="CK620" s="130">
        <f t="shared" ref="CK620" si="11689">AC620/AC622</f>
        <v>0</v>
      </c>
    </row>
    <row r="621" spans="1:89" ht="13.8" thickBot="1" x14ac:dyDescent="0.3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62">
        <f t="shared" si="11059"/>
        <v>0</v>
      </c>
      <c r="AC621" s="165">
        <f t="shared" si="11090"/>
        <v>0</v>
      </c>
      <c r="BI621" s="131" t="s">
        <v>39</v>
      </c>
      <c r="BJ621" s="123">
        <f>B621/B622</f>
        <v>0</v>
      </c>
      <c r="BK621" s="124">
        <f t="shared" ref="BK621" si="11690">C621/C622</f>
        <v>0</v>
      </c>
      <c r="BL621" s="125">
        <f t="shared" ref="BL621" si="11691">D621/D622</f>
        <v>0</v>
      </c>
      <c r="BM621" s="126">
        <f t="shared" ref="BM621" si="11692">E621/E622</f>
        <v>0</v>
      </c>
      <c r="BN621" s="123">
        <f t="shared" ref="BN621" si="11693">F621/F622</f>
        <v>0</v>
      </c>
      <c r="BO621" s="124">
        <f t="shared" ref="BO621" si="11694">G621/G622</f>
        <v>0</v>
      </c>
      <c r="BP621" s="125">
        <f t="shared" ref="BP621" si="11695">H621/H622</f>
        <v>0</v>
      </c>
      <c r="BQ621" s="126">
        <f t="shared" ref="BQ621" si="11696">I621/I622</f>
        <v>0</v>
      </c>
      <c r="BR621" s="123">
        <f t="shared" ref="BR621" si="11697">J621/J622</f>
        <v>0</v>
      </c>
      <c r="BS621" s="124">
        <f t="shared" ref="BS621" si="11698">K621/K622</f>
        <v>0</v>
      </c>
      <c r="BT621" s="125">
        <f t="shared" ref="BT621" si="11699">L621/L622</f>
        <v>0</v>
      </c>
      <c r="BU621" s="123">
        <f t="shared" ref="BU621" si="11700">M621/M622</f>
        <v>0</v>
      </c>
      <c r="BV621" s="127">
        <f t="shared" ref="BV621" si="11701">N621/N622</f>
        <v>0</v>
      </c>
      <c r="BW621" s="128">
        <f t="shared" ref="BW621" si="11702">O621/O622</f>
        <v>0</v>
      </c>
      <c r="BX621" s="123">
        <f t="shared" ref="BX621" si="11703">P621/P622</f>
        <v>0</v>
      </c>
      <c r="BY621" s="124">
        <f t="shared" ref="BY621" si="11704">Q621/Q622</f>
        <v>0</v>
      </c>
      <c r="BZ621" s="125">
        <f t="shared" ref="BZ621" si="11705">R621/R622</f>
        <v>0</v>
      </c>
      <c r="CA621" s="126">
        <f t="shared" ref="CA621" si="11706">S621/S622</f>
        <v>0</v>
      </c>
      <c r="CB621" s="123">
        <f t="shared" ref="CB621" si="11707">T621/T622</f>
        <v>0</v>
      </c>
      <c r="CC621" s="124">
        <f t="shared" ref="CC621" si="11708">U621/U622</f>
        <v>0</v>
      </c>
      <c r="CD621" s="125">
        <f t="shared" ref="CD621" si="11709">V621/V622</f>
        <v>0</v>
      </c>
      <c r="CE621" s="126">
        <f t="shared" ref="CE621" si="11710">W621/W622</f>
        <v>0</v>
      </c>
      <c r="CF621" s="123">
        <f t="shared" ref="CF621" si="11711">X621/X622</f>
        <v>0</v>
      </c>
      <c r="CG621" s="124">
        <f t="shared" ref="CG621" si="11712">Y621/Y622</f>
        <v>0</v>
      </c>
      <c r="CH621" s="125">
        <f t="shared" ref="CH621" si="11713">Z621/Z622</f>
        <v>0</v>
      </c>
      <c r="CI621" s="123">
        <f t="shared" ref="CI621" si="11714">AA621/AA622</f>
        <v>0</v>
      </c>
      <c r="CJ621" s="129">
        <f t="shared" ref="CJ621" si="11715">AB621/AB622</f>
        <v>0</v>
      </c>
      <c r="CK621" s="130">
        <f t="shared" ref="CK621" si="11716">AC621/AC622</f>
        <v>0</v>
      </c>
    </row>
    <row r="622" spans="1:89" ht="14.4" thickTop="1" thickBot="1" x14ac:dyDescent="0.3">
      <c r="A622" s="251" t="s">
        <v>13</v>
      </c>
      <c r="B622" s="14">
        <f t="shared" ref="B622:AA622" si="11717">SUM(B599:B621)</f>
        <v>43981</v>
      </c>
      <c r="C622" s="1">
        <f t="shared" si="11717"/>
        <v>41304</v>
      </c>
      <c r="D622" s="14">
        <f t="shared" si="11717"/>
        <v>24260</v>
      </c>
      <c r="E622" s="1">
        <f t="shared" si="11717"/>
        <v>21105</v>
      </c>
      <c r="F622" s="14">
        <f t="shared" si="11717"/>
        <v>26790</v>
      </c>
      <c r="G622" s="1">
        <f t="shared" si="11717"/>
        <v>25645</v>
      </c>
      <c r="H622" s="14">
        <f t="shared" si="11717"/>
        <v>48348</v>
      </c>
      <c r="I622" s="1">
        <f t="shared" si="11717"/>
        <v>53904</v>
      </c>
      <c r="J622" s="14">
        <f t="shared" si="11717"/>
        <v>9434</v>
      </c>
      <c r="K622" s="1">
        <f t="shared" si="11717"/>
        <v>9822</v>
      </c>
      <c r="L622" s="14">
        <f t="shared" si="11717"/>
        <v>29576</v>
      </c>
      <c r="M622" s="1">
        <f t="shared" si="11717"/>
        <v>32444</v>
      </c>
      <c r="N622" s="14">
        <f t="shared" si="11717"/>
        <v>49920</v>
      </c>
      <c r="O622" s="1">
        <f t="shared" si="11717"/>
        <v>50222</v>
      </c>
      <c r="P622" s="14">
        <f t="shared" si="11717"/>
        <v>27325</v>
      </c>
      <c r="Q622" s="1">
        <f t="shared" si="11717"/>
        <v>26107</v>
      </c>
      <c r="R622" s="14">
        <f t="shared" si="11717"/>
        <v>35796</v>
      </c>
      <c r="S622" s="1">
        <f t="shared" si="11717"/>
        <v>35226</v>
      </c>
      <c r="T622" s="14">
        <f t="shared" si="11717"/>
        <v>10507</v>
      </c>
      <c r="U622" s="1">
        <f t="shared" si="11717"/>
        <v>10736</v>
      </c>
      <c r="V622" s="14">
        <f t="shared" si="11717"/>
        <v>35222</v>
      </c>
      <c r="W622" s="1">
        <f t="shared" si="11717"/>
        <v>41683</v>
      </c>
      <c r="X622" s="14">
        <f t="shared" si="11717"/>
        <v>28476</v>
      </c>
      <c r="Y622" s="1">
        <f t="shared" si="11717"/>
        <v>16817</v>
      </c>
      <c r="Z622" s="14">
        <f t="shared" si="11717"/>
        <v>60055</v>
      </c>
      <c r="AA622" s="1">
        <f t="shared" si="11717"/>
        <v>63309</v>
      </c>
      <c r="AB622" s="166">
        <f t="shared" ref="AB622:AC622" si="11718">SUM(AB598:AB621)</f>
        <v>429690</v>
      </c>
      <c r="AC622" s="167">
        <f t="shared" si="11718"/>
        <v>428324</v>
      </c>
      <c r="BI622" s="251" t="s">
        <v>13</v>
      </c>
      <c r="BJ622" s="147">
        <f>SUM(BJ598:BJ621)</f>
        <v>0.99999999999999989</v>
      </c>
      <c r="BK622" s="148">
        <f t="shared" ref="BK622:CK622" si="11719">SUM(BK598:BK621)</f>
        <v>1</v>
      </c>
      <c r="BL622" s="147">
        <f t="shared" si="11719"/>
        <v>1</v>
      </c>
      <c r="BM622" s="148">
        <f t="shared" si="11719"/>
        <v>1</v>
      </c>
      <c r="BN622" s="147">
        <f t="shared" si="11719"/>
        <v>0.99999999999999978</v>
      </c>
      <c r="BO622" s="148">
        <f t="shared" si="11719"/>
        <v>1</v>
      </c>
      <c r="BP622" s="147">
        <f t="shared" si="11719"/>
        <v>0.99999999999999989</v>
      </c>
      <c r="BQ622" s="148">
        <f t="shared" si="11719"/>
        <v>0.99999999999999989</v>
      </c>
      <c r="BR622" s="147">
        <f t="shared" si="11719"/>
        <v>1</v>
      </c>
      <c r="BS622" s="148">
        <f t="shared" si="11719"/>
        <v>1</v>
      </c>
      <c r="BT622" s="147">
        <f t="shared" si="11719"/>
        <v>1</v>
      </c>
      <c r="BU622" s="148">
        <f t="shared" si="11719"/>
        <v>1</v>
      </c>
      <c r="BV622" s="147">
        <f t="shared" si="11719"/>
        <v>1</v>
      </c>
      <c r="BW622" s="148">
        <f t="shared" si="11719"/>
        <v>1.0000000000000002</v>
      </c>
      <c r="BX622" s="147">
        <f t="shared" si="11719"/>
        <v>0.99999999999999978</v>
      </c>
      <c r="BY622" s="148">
        <f t="shared" si="11719"/>
        <v>1</v>
      </c>
      <c r="BZ622" s="147">
        <f t="shared" si="11719"/>
        <v>1.0000000000000002</v>
      </c>
      <c r="CA622" s="148">
        <f t="shared" si="11719"/>
        <v>1.0000000000000002</v>
      </c>
      <c r="CB622" s="147">
        <f t="shared" si="11719"/>
        <v>1</v>
      </c>
      <c r="CC622" s="148">
        <f t="shared" si="11719"/>
        <v>1</v>
      </c>
      <c r="CD622" s="147">
        <f t="shared" si="11719"/>
        <v>0.99999999999999989</v>
      </c>
      <c r="CE622" s="148">
        <f t="shared" si="11719"/>
        <v>1</v>
      </c>
      <c r="CF622" s="147">
        <f t="shared" si="11719"/>
        <v>0.99999999999999989</v>
      </c>
      <c r="CG622" s="148">
        <f t="shared" si="11719"/>
        <v>1</v>
      </c>
      <c r="CH622" s="147">
        <f t="shared" si="11719"/>
        <v>1</v>
      </c>
      <c r="CI622" s="148">
        <f t="shared" si="11719"/>
        <v>1</v>
      </c>
      <c r="CJ622" s="147">
        <f t="shared" si="11719"/>
        <v>1.0000000000000002</v>
      </c>
      <c r="CK622" s="148">
        <f t="shared" si="11719"/>
        <v>1.0000000000000002</v>
      </c>
    </row>
    <row r="623" spans="1:89" ht="13.8" thickTop="1" x14ac:dyDescent="0.25">
      <c r="A623" s="178"/>
    </row>
    <row r="625" spans="1:89" x14ac:dyDescent="0.25">
      <c r="A625" s="299">
        <f>+A594+1</f>
        <v>45281</v>
      </c>
      <c r="B625" s="299"/>
      <c r="C625" s="299"/>
      <c r="D625" s="299"/>
      <c r="BI625" s="298">
        <f>+BI563+2</f>
        <v>45281</v>
      </c>
      <c r="BJ625" s="298"/>
      <c r="BK625" s="298"/>
      <c r="BL625" s="298"/>
    </row>
    <row r="626" spans="1:89" ht="13.8" thickBot="1" x14ac:dyDescent="0.3">
      <c r="AE626" t="s">
        <v>84</v>
      </c>
    </row>
    <row r="627" spans="1:89" ht="14.4" thickTop="1" thickBot="1" x14ac:dyDescent="0.3">
      <c r="A627" s="290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0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0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35">
      <c r="A628" s="291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68" t="s">
        <v>14</v>
      </c>
      <c r="AC628" s="169" t="s">
        <v>15</v>
      </c>
      <c r="AE628" s="291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68" t="s">
        <v>14</v>
      </c>
      <c r="BG628" s="169" t="s">
        <v>15</v>
      </c>
      <c r="BI628" s="291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8" thickTop="1" x14ac:dyDescent="0.25">
      <c r="A629" s="119" t="s">
        <v>16</v>
      </c>
      <c r="B629" s="120"/>
      <c r="C629" s="177"/>
      <c r="D629" s="121"/>
      <c r="E629" s="172"/>
      <c r="F629" s="120"/>
      <c r="G629" s="122"/>
      <c r="H629" s="121"/>
      <c r="I629" s="172"/>
      <c r="J629" s="120"/>
      <c r="K629" s="122"/>
      <c r="L629" s="121"/>
      <c r="M629" s="120"/>
      <c r="N629" s="171"/>
      <c r="O629" s="173"/>
      <c r="P629" s="120"/>
      <c r="Q629" s="122"/>
      <c r="R629" s="121"/>
      <c r="S629" s="172"/>
      <c r="T629" s="120"/>
      <c r="U629" s="122"/>
      <c r="V629" s="121"/>
      <c r="W629" s="172"/>
      <c r="X629" s="120"/>
      <c r="Y629" s="122"/>
      <c r="Z629" s="21"/>
      <c r="AA629" s="176"/>
      <c r="AB629" s="162">
        <f t="shared" ref="AB629:AB652" si="11720">B629+D629+F629+H629+J629+L629+N629+P629+R629+T629+V629+X629+Z629</f>
        <v>0</v>
      </c>
      <c r="AC629" s="163">
        <f>C629+E629+G629+I629+K629+M629+O629+Q629+S629+U629+W629+Y629+AA629</f>
        <v>0</v>
      </c>
      <c r="AE629" s="254" t="str">
        <f>$AE$9</f>
        <v>07:00 - 07:59</v>
      </c>
      <c r="AF629" s="120">
        <f t="shared" ref="AF629:AO631" si="11721">SUMIF($A$9:$A$32,$AE629,B$629:B$652)</f>
        <v>4518</v>
      </c>
      <c r="AG629" s="177">
        <f t="shared" si="11721"/>
        <v>1921</v>
      </c>
      <c r="AH629" s="121">
        <f t="shared" si="11721"/>
        <v>2183</v>
      </c>
      <c r="AI629" s="172">
        <f t="shared" si="11721"/>
        <v>1559</v>
      </c>
      <c r="AJ629" s="120">
        <f t="shared" si="11721"/>
        <v>2584</v>
      </c>
      <c r="AK629" s="122">
        <f t="shared" si="11721"/>
        <v>1378</v>
      </c>
      <c r="AL629" s="121">
        <f t="shared" si="11721"/>
        <v>3665</v>
      </c>
      <c r="AM629" s="172">
        <f t="shared" si="11721"/>
        <v>2531</v>
      </c>
      <c r="AN629" s="120">
        <f t="shared" si="11721"/>
        <v>305</v>
      </c>
      <c r="AO629" s="122">
        <f t="shared" si="11721"/>
        <v>1167</v>
      </c>
      <c r="AP629" s="121">
        <f t="shared" ref="AP629:AY631" si="11722">SUMIF($A$9:$A$32,$AE629,L$629:L$652)</f>
        <v>1209</v>
      </c>
      <c r="AQ629" s="120">
        <f t="shared" si="11722"/>
        <v>4118</v>
      </c>
      <c r="AR629" s="171">
        <f t="shared" si="11722"/>
        <v>3410</v>
      </c>
      <c r="AS629" s="173">
        <f t="shared" si="11722"/>
        <v>4629</v>
      </c>
      <c r="AT629" s="120">
        <f t="shared" si="11722"/>
        <v>2355</v>
      </c>
      <c r="AU629" s="122">
        <f t="shared" si="11722"/>
        <v>2088</v>
      </c>
      <c r="AV629" s="121">
        <f t="shared" si="11722"/>
        <v>3173</v>
      </c>
      <c r="AW629" s="172">
        <f t="shared" si="11722"/>
        <v>2318</v>
      </c>
      <c r="AX629" s="120">
        <f t="shared" si="11722"/>
        <v>489</v>
      </c>
      <c r="AY629" s="122">
        <f t="shared" si="11722"/>
        <v>1940</v>
      </c>
      <c r="AZ629" s="121">
        <f t="shared" ref="AZ629:BE631" si="11723">SUMIF($A$9:$A$32,$AE629,V$629:V$652)</f>
        <v>1567</v>
      </c>
      <c r="BA629" s="172">
        <f t="shared" si="11723"/>
        <v>3604</v>
      </c>
      <c r="BB629" s="120">
        <f t="shared" si="11723"/>
        <v>1928</v>
      </c>
      <c r="BC629" s="122">
        <f t="shared" si="11723"/>
        <v>1986</v>
      </c>
      <c r="BD629" s="21">
        <f t="shared" si="11723"/>
        <v>4878</v>
      </c>
      <c r="BE629" s="176">
        <f t="shared" si="11723"/>
        <v>3448</v>
      </c>
      <c r="BF629" s="162">
        <f>AF629+AH629+AJ629+AL629+AN629+AP629+AR629+AT629+AV629+AX629+AZ629+BB629+BD629</f>
        <v>32264</v>
      </c>
      <c r="BG629" s="163">
        <f>AG629+AI629+AK629+AM629+AO629+AQ629+AS629+AU629+AW629+AY629+BA629+BC629+BE629</f>
        <v>32687</v>
      </c>
      <c r="BI629" s="119" t="s">
        <v>16</v>
      </c>
      <c r="BJ629" s="123">
        <f>B629/B653</f>
        <v>0</v>
      </c>
      <c r="BK629" s="124">
        <f t="shared" ref="BK629" si="11724">C629/C653</f>
        <v>0</v>
      </c>
      <c r="BL629" s="125">
        <f t="shared" ref="BL629" si="11725">D629/D653</f>
        <v>0</v>
      </c>
      <c r="BM629" s="126">
        <f t="shared" ref="BM629" si="11726">E629/E653</f>
        <v>0</v>
      </c>
      <c r="BN629" s="123">
        <f t="shared" ref="BN629" si="11727">F629/F653</f>
        <v>0</v>
      </c>
      <c r="BO629" s="124">
        <f t="shared" ref="BO629" si="11728">G629/G653</f>
        <v>0</v>
      </c>
      <c r="BP629" s="125">
        <f t="shared" ref="BP629" si="11729">H629/H653</f>
        <v>0</v>
      </c>
      <c r="BQ629" s="126">
        <f t="shared" ref="BQ629" si="11730">I629/I653</f>
        <v>0</v>
      </c>
      <c r="BR629" s="123">
        <f t="shared" ref="BR629" si="11731">J629/J653</f>
        <v>0</v>
      </c>
      <c r="BS629" s="124">
        <f t="shared" ref="BS629" si="11732">K629/K653</f>
        <v>0</v>
      </c>
      <c r="BT629" s="125">
        <f t="shared" ref="BT629" si="11733">L629/L653</f>
        <v>0</v>
      </c>
      <c r="BU629" s="123">
        <f t="shared" ref="BU629" si="11734">M629/M653</f>
        <v>0</v>
      </c>
      <c r="BV629" s="127">
        <f t="shared" ref="BV629" si="11735">N629/N653</f>
        <v>0</v>
      </c>
      <c r="BW629" s="128">
        <f t="shared" ref="BW629" si="11736">O629/O653</f>
        <v>0</v>
      </c>
      <c r="BX629" s="123">
        <f t="shared" ref="BX629" si="11737">P629/P653</f>
        <v>0</v>
      </c>
      <c r="BY629" s="124">
        <f t="shared" ref="BY629" si="11738">Q629/Q653</f>
        <v>0</v>
      </c>
      <c r="BZ629" s="125">
        <f t="shared" ref="BZ629" si="11739">R629/R653</f>
        <v>0</v>
      </c>
      <c r="CA629" s="126">
        <f t="shared" ref="CA629" si="11740">S629/S653</f>
        <v>0</v>
      </c>
      <c r="CB629" s="123">
        <f t="shared" ref="CB629" si="11741">T629/T653</f>
        <v>0</v>
      </c>
      <c r="CC629" s="124">
        <f t="shared" ref="CC629" si="11742">U629/U653</f>
        <v>0</v>
      </c>
      <c r="CD629" s="125">
        <f t="shared" ref="CD629" si="11743">V629/V653</f>
        <v>0</v>
      </c>
      <c r="CE629" s="126">
        <f t="shared" ref="CE629" si="11744">W629/W653</f>
        <v>0</v>
      </c>
      <c r="CF629" s="123">
        <f t="shared" ref="CF629" si="11745">X629/X653</f>
        <v>0</v>
      </c>
      <c r="CG629" s="124">
        <f t="shared" ref="CG629" si="11746">Y629/Y653</f>
        <v>0</v>
      </c>
      <c r="CH629" s="125">
        <f t="shared" ref="CH629" si="11747">Z629/Z653</f>
        <v>0</v>
      </c>
      <c r="CI629" s="123">
        <f t="shared" ref="CI629" si="11748">AA629/AA653</f>
        <v>0</v>
      </c>
      <c r="CJ629" s="129">
        <f t="shared" ref="CJ629" si="11749">AB629/AB653</f>
        <v>0</v>
      </c>
      <c r="CK629" s="130">
        <f t="shared" ref="CK629" si="11750">AC629/AC653</f>
        <v>0</v>
      </c>
    </row>
    <row r="630" spans="1:89" x14ac:dyDescent="0.25">
      <c r="A630" s="131" t="s">
        <v>17</v>
      </c>
      <c r="B630" s="180">
        <v>523</v>
      </c>
      <c r="C630" s="181">
        <v>0</v>
      </c>
      <c r="D630" s="182">
        <v>408</v>
      </c>
      <c r="E630" s="183">
        <v>1</v>
      </c>
      <c r="F630" s="180">
        <v>522</v>
      </c>
      <c r="G630" s="184">
        <v>13</v>
      </c>
      <c r="H630" s="182">
        <v>592</v>
      </c>
      <c r="I630" s="183">
        <v>40</v>
      </c>
      <c r="J630" s="180">
        <v>21</v>
      </c>
      <c r="K630" s="184">
        <v>25</v>
      </c>
      <c r="L630" s="182">
        <v>60</v>
      </c>
      <c r="M630" s="180">
        <v>99</v>
      </c>
      <c r="N630" s="185">
        <v>237</v>
      </c>
      <c r="O630" s="186">
        <v>205</v>
      </c>
      <c r="P630" s="180">
        <v>86</v>
      </c>
      <c r="Q630" s="184">
        <v>74</v>
      </c>
      <c r="R630" s="182">
        <v>64</v>
      </c>
      <c r="S630" s="183">
        <v>100</v>
      </c>
      <c r="T630" s="180">
        <v>2</v>
      </c>
      <c r="U630" s="184">
        <v>51</v>
      </c>
      <c r="V630" s="182">
        <v>23</v>
      </c>
      <c r="W630" s="183">
        <v>118</v>
      </c>
      <c r="X630" s="180">
        <v>6</v>
      </c>
      <c r="Y630" s="184">
        <v>60</v>
      </c>
      <c r="Z630" s="182">
        <v>3</v>
      </c>
      <c r="AA630" s="180">
        <v>187</v>
      </c>
      <c r="AB630" s="162">
        <v>2547</v>
      </c>
      <c r="AC630" s="165">
        <f t="shared" ref="AC630:AC652" si="11751">SUM(C630,E630,G630,I630,K630,M630,O630,Q630,S630,U630,W630,Y630,AA630)</f>
        <v>973</v>
      </c>
      <c r="AE630" s="256" t="str">
        <f>$AE$10</f>
        <v>08:00 - 08:59</v>
      </c>
      <c r="AF630" s="120">
        <f t="shared" si="11721"/>
        <v>3571</v>
      </c>
      <c r="AG630" s="181">
        <f t="shared" si="11721"/>
        <v>1525</v>
      </c>
      <c r="AH630" s="182">
        <f t="shared" si="11721"/>
        <v>1694</v>
      </c>
      <c r="AI630" s="183">
        <f t="shared" si="11721"/>
        <v>1338</v>
      </c>
      <c r="AJ630" s="180">
        <f t="shared" si="11721"/>
        <v>1886</v>
      </c>
      <c r="AK630" s="184">
        <f t="shared" si="11721"/>
        <v>1236</v>
      </c>
      <c r="AL630" s="182">
        <f t="shared" si="11721"/>
        <v>3364</v>
      </c>
      <c r="AM630" s="183">
        <f t="shared" si="11721"/>
        <v>2510</v>
      </c>
      <c r="AN630" s="180">
        <f t="shared" si="11721"/>
        <v>284</v>
      </c>
      <c r="AO630" s="184">
        <f t="shared" si="11721"/>
        <v>989</v>
      </c>
      <c r="AP630" s="182">
        <f t="shared" si="11722"/>
        <v>1041</v>
      </c>
      <c r="AQ630" s="180">
        <f t="shared" si="11722"/>
        <v>3649</v>
      </c>
      <c r="AR630" s="185">
        <f t="shared" si="11722"/>
        <v>2500</v>
      </c>
      <c r="AS630" s="186">
        <f t="shared" si="11722"/>
        <v>3912</v>
      </c>
      <c r="AT630" s="180">
        <f t="shared" si="11722"/>
        <v>1934</v>
      </c>
      <c r="AU630" s="184">
        <f t="shared" si="11722"/>
        <v>1841</v>
      </c>
      <c r="AV630" s="182">
        <f t="shared" si="11722"/>
        <v>2734</v>
      </c>
      <c r="AW630" s="183">
        <f t="shared" si="11722"/>
        <v>1820</v>
      </c>
      <c r="AX630" s="180">
        <f t="shared" si="11722"/>
        <v>369</v>
      </c>
      <c r="AY630" s="184">
        <f t="shared" si="11722"/>
        <v>1375</v>
      </c>
      <c r="AZ630" s="182">
        <f t="shared" si="11723"/>
        <v>1195</v>
      </c>
      <c r="BA630" s="183">
        <f t="shared" si="11723"/>
        <v>3110</v>
      </c>
      <c r="BB630" s="180">
        <f t="shared" si="11723"/>
        <v>1687</v>
      </c>
      <c r="BC630" s="184">
        <f t="shared" si="11723"/>
        <v>1868</v>
      </c>
      <c r="BD630" s="182">
        <f t="shared" si="11723"/>
        <v>4331</v>
      </c>
      <c r="BE630" s="180">
        <f t="shared" si="11723"/>
        <v>3478</v>
      </c>
      <c r="BF630" s="164">
        <f>SUM(AF630,AH630,AJ630,AL630,AN630,AP630,AR630,AT630,AV630,AX630,AZ630,BB630,BD630)</f>
        <v>26590</v>
      </c>
      <c r="BG630" s="165">
        <f>SUM(AG630,AI630,AK630,AM630,AO630,AQ630,AS630,AU630,AW630,AY630,BA630,BC630,BE630)</f>
        <v>28651</v>
      </c>
      <c r="BI630" s="131" t="s">
        <v>17</v>
      </c>
      <c r="BJ630" s="123">
        <f>B630/B653</f>
        <v>1.2029072174433046E-2</v>
      </c>
      <c r="BK630" s="124">
        <f t="shared" ref="BK630" si="11752">C630/C653</f>
        <v>0</v>
      </c>
      <c r="BL630" s="125">
        <f t="shared" ref="BL630" si="11753">D630/D653</f>
        <v>1.7423983600956611E-2</v>
      </c>
      <c r="BM630" s="126">
        <f t="shared" ref="BM630" si="11754">E630/E653</f>
        <v>4.9142464003145115E-5</v>
      </c>
      <c r="BN630" s="123">
        <f t="shared" ref="BN630" si="11755">F630/F653</f>
        <v>2.0282872241218528E-2</v>
      </c>
      <c r="BO630" s="124">
        <f t="shared" ref="BO630" si="11756">G630/G653</f>
        <v>5.18237990831174E-4</v>
      </c>
      <c r="BP630" s="125">
        <f t="shared" ref="BP630" si="11757">H630/H653</f>
        <v>1.2241268790967928E-2</v>
      </c>
      <c r="BQ630" s="126">
        <f t="shared" ref="BQ630" si="11758">I630/I653</f>
        <v>7.4713287758227797E-4</v>
      </c>
      <c r="BR630" s="123">
        <f t="shared" ref="BR630" si="11759">J630/J653</f>
        <v>2.4201913103607236E-3</v>
      </c>
      <c r="BS630" s="124">
        <f t="shared" ref="BS630" si="11760">K630/K653</f>
        <v>2.7250926531502072E-3</v>
      </c>
      <c r="BT630" s="125">
        <f t="shared" ref="BT630" si="11761">L630/L653</f>
        <v>2.0808045777700713E-3</v>
      </c>
      <c r="BU630" s="123">
        <f t="shared" ref="BU630" si="11762">M630/M653</f>
        <v>3.0877674505645314E-3</v>
      </c>
      <c r="BV630" s="127">
        <f t="shared" ref="BV630" si="11763">N630/N653</f>
        <v>4.8965930455982312E-3</v>
      </c>
      <c r="BW630" s="128">
        <f t="shared" ref="BW630" si="11764">O630/O653</f>
        <v>4.1779607475492695E-3</v>
      </c>
      <c r="BX630" s="123">
        <f t="shared" ref="BX630" si="11765">P630/P653</f>
        <v>3.2355154251316781E-3</v>
      </c>
      <c r="BY630" s="124">
        <f t="shared" ref="BY630" si="11766">Q630/Q653</f>
        <v>2.964862374293842E-3</v>
      </c>
      <c r="BZ630" s="125">
        <f t="shared" ref="BZ630" si="11767">R630/R653</f>
        <v>1.8235176795737527E-3</v>
      </c>
      <c r="CA630" s="126">
        <f t="shared" ref="CA630" si="11768">S630/S653</f>
        <v>2.9286864841118758E-3</v>
      </c>
      <c r="CB630" s="123">
        <f t="shared" ref="CB630" si="11769">T630/T653</f>
        <v>1.9603999215840032E-4</v>
      </c>
      <c r="CC630" s="124">
        <f t="shared" ref="CC630" si="11770">U630/U653</f>
        <v>4.8939641109298528E-3</v>
      </c>
      <c r="CD630" s="125">
        <f t="shared" ref="CD630" si="11771">V630/V653</f>
        <v>6.7170935428287728E-4</v>
      </c>
      <c r="CE630" s="126">
        <f t="shared" ref="CE630" si="11772">W630/W653</f>
        <v>2.9022578582320823E-3</v>
      </c>
      <c r="CF630" s="123">
        <f t="shared" ref="CF630" si="11773">X630/X653</f>
        <v>2.1912205098239718E-4</v>
      </c>
      <c r="CG630" s="124">
        <f t="shared" ref="CG630" si="11774">Y630/Y653</f>
        <v>3.7390166386240421E-3</v>
      </c>
      <c r="CH630" s="125">
        <f t="shared" ref="CH630" si="11775">Z630/Z653</f>
        <v>5.0837117874330645E-5</v>
      </c>
      <c r="CI630" s="123">
        <f t="shared" ref="CI630" si="11776">AA630/AA653</f>
        <v>3.0212456579691415E-3</v>
      </c>
      <c r="CJ630" s="129">
        <f t="shared" ref="CJ630" si="11777">AB630/AB653</f>
        <v>6.0727007424574049E-3</v>
      </c>
      <c r="CK630" s="130">
        <f t="shared" ref="CK630" si="11778">AC630/AC653</f>
        <v>2.3264822058781335E-3</v>
      </c>
    </row>
    <row r="631" spans="1:89" ht="13.8" thickBot="1" x14ac:dyDescent="0.3">
      <c r="A631" s="139" t="s">
        <v>18</v>
      </c>
      <c r="B631" s="187">
        <v>2207</v>
      </c>
      <c r="C631" s="188">
        <v>620</v>
      </c>
      <c r="D631" s="189">
        <v>1404</v>
      </c>
      <c r="E631" s="190">
        <v>397</v>
      </c>
      <c r="F631" s="187">
        <v>1920</v>
      </c>
      <c r="G631" s="191">
        <v>447</v>
      </c>
      <c r="H631" s="189">
        <v>2232</v>
      </c>
      <c r="I631" s="190">
        <v>839</v>
      </c>
      <c r="J631" s="187">
        <v>98</v>
      </c>
      <c r="K631" s="191">
        <v>283</v>
      </c>
      <c r="L631" s="189">
        <v>479</v>
      </c>
      <c r="M631" s="187">
        <v>1504</v>
      </c>
      <c r="N631" s="192">
        <v>1666</v>
      </c>
      <c r="O631" s="193">
        <v>1982</v>
      </c>
      <c r="P631" s="187">
        <v>961</v>
      </c>
      <c r="Q631" s="191">
        <v>932</v>
      </c>
      <c r="R631" s="189">
        <v>1431</v>
      </c>
      <c r="S631" s="190">
        <v>1047</v>
      </c>
      <c r="T631" s="187">
        <v>138</v>
      </c>
      <c r="U631" s="191">
        <v>634</v>
      </c>
      <c r="V631" s="189">
        <v>614</v>
      </c>
      <c r="W631" s="190">
        <v>1431</v>
      </c>
      <c r="X631" s="187">
        <v>905</v>
      </c>
      <c r="Y631" s="191">
        <v>741</v>
      </c>
      <c r="Z631" s="189">
        <v>2638</v>
      </c>
      <c r="AA631" s="187">
        <v>1419</v>
      </c>
      <c r="AB631" s="162">
        <v>16693</v>
      </c>
      <c r="AC631" s="165">
        <f t="shared" si="11751"/>
        <v>12276</v>
      </c>
      <c r="AE631" s="254">
        <f>$AE$11</f>
        <v>0</v>
      </c>
      <c r="AF631" s="120">
        <f t="shared" si="11721"/>
        <v>0</v>
      </c>
      <c r="AG631" s="188">
        <f t="shared" si="11721"/>
        <v>0</v>
      </c>
      <c r="AH631" s="189">
        <f t="shared" si="11721"/>
        <v>0</v>
      </c>
      <c r="AI631" s="190">
        <f t="shared" si="11721"/>
        <v>0</v>
      </c>
      <c r="AJ631" s="187">
        <f t="shared" si="11721"/>
        <v>0</v>
      </c>
      <c r="AK631" s="191">
        <f t="shared" si="11721"/>
        <v>0</v>
      </c>
      <c r="AL631" s="189">
        <f t="shared" si="11721"/>
        <v>0</v>
      </c>
      <c r="AM631" s="190">
        <f t="shared" si="11721"/>
        <v>0</v>
      </c>
      <c r="AN631" s="187">
        <f t="shared" si="11721"/>
        <v>0</v>
      </c>
      <c r="AO631" s="191">
        <f t="shared" si="11721"/>
        <v>0</v>
      </c>
      <c r="AP631" s="189">
        <f t="shared" si="11722"/>
        <v>0</v>
      </c>
      <c r="AQ631" s="187">
        <f t="shared" si="11722"/>
        <v>0</v>
      </c>
      <c r="AR631" s="192">
        <f t="shared" si="11722"/>
        <v>0</v>
      </c>
      <c r="AS631" s="193">
        <f t="shared" si="11722"/>
        <v>0</v>
      </c>
      <c r="AT631" s="187">
        <f t="shared" si="11722"/>
        <v>0</v>
      </c>
      <c r="AU631" s="191">
        <f t="shared" si="11722"/>
        <v>0</v>
      </c>
      <c r="AV631" s="189">
        <f t="shared" si="11722"/>
        <v>0</v>
      </c>
      <c r="AW631" s="190">
        <f t="shared" si="11722"/>
        <v>0</v>
      </c>
      <c r="AX631" s="187">
        <f t="shared" si="11722"/>
        <v>0</v>
      </c>
      <c r="AY631" s="191">
        <f t="shared" si="11722"/>
        <v>0</v>
      </c>
      <c r="AZ631" s="189">
        <f t="shared" si="11723"/>
        <v>0</v>
      </c>
      <c r="BA631" s="190">
        <f t="shared" si="11723"/>
        <v>0</v>
      </c>
      <c r="BB631" s="187">
        <f t="shared" si="11723"/>
        <v>0</v>
      </c>
      <c r="BC631" s="191">
        <f t="shared" si="11723"/>
        <v>0</v>
      </c>
      <c r="BD631" s="189">
        <f t="shared" si="11723"/>
        <v>0</v>
      </c>
      <c r="BE631" s="187">
        <f t="shared" si="11723"/>
        <v>0</v>
      </c>
      <c r="BF631" s="164">
        <f>SUM(AF631,AH631,AJ631,AL631,AN631,AP631,AR631,AT631,AV631,AX631,AZ631,BB631,BD631)</f>
        <v>0</v>
      </c>
      <c r="BG631" s="165">
        <f>SUM(AG631,AI631,AK631,AM631,AO631,AQ631,AS631,AU631,AW631,AY631,BA631,BC631,BE631)</f>
        <v>0</v>
      </c>
      <c r="BI631" s="139" t="s">
        <v>18</v>
      </c>
      <c r="BJ631" s="123">
        <f>B631/B653</f>
        <v>5.076130456782741E-2</v>
      </c>
      <c r="BK631" s="124">
        <f t="shared" ref="BK631" si="11779">C631/C653</f>
        <v>1.5185656902125992E-2</v>
      </c>
      <c r="BL631" s="125">
        <f t="shared" ref="BL631" si="11780">D631/D653</f>
        <v>5.9959002391527162E-2</v>
      </c>
      <c r="BM631" s="126">
        <f t="shared" ref="BM631" si="11781">E631/E653</f>
        <v>1.9509558209248611E-2</v>
      </c>
      <c r="BN631" s="123">
        <f t="shared" ref="BN631" si="11782">F631/F653</f>
        <v>7.4603668013677335E-2</v>
      </c>
      <c r="BO631" s="124">
        <f t="shared" ref="BO631" si="11783">G631/G653</f>
        <v>1.7819413992425752E-2</v>
      </c>
      <c r="BP631" s="125">
        <f t="shared" ref="BP631" si="11784">H631/H653</f>
        <v>4.6152891792973674E-2</v>
      </c>
      <c r="BQ631" s="126">
        <f t="shared" ref="BQ631" si="11785">I631/I653</f>
        <v>1.567111210728828E-2</v>
      </c>
      <c r="BR631" s="123">
        <f t="shared" ref="BR631" si="11786">J631/J653</f>
        <v>1.1294226115016711E-2</v>
      </c>
      <c r="BS631" s="124">
        <f t="shared" ref="BS631" si="11787">K631/K653</f>
        <v>3.0848048833660345E-2</v>
      </c>
      <c r="BT631" s="125">
        <f t="shared" ref="BT631" si="11788">L631/L653</f>
        <v>1.6611756545864401E-2</v>
      </c>
      <c r="BU631" s="123">
        <f t="shared" ref="BU631" si="11789">M631/M653</f>
        <v>4.6909113592414696E-2</v>
      </c>
      <c r="BV631" s="127">
        <f t="shared" ref="BV631" si="11790">N631/N653</f>
        <v>3.4420776430239046E-2</v>
      </c>
      <c r="BW631" s="128">
        <f t="shared" ref="BW631" si="11791">O631/O653</f>
        <v>4.0393747325086105E-2</v>
      </c>
      <c r="BX631" s="123">
        <f t="shared" ref="BX631" si="11792">P631/P653</f>
        <v>3.6155003762227238E-2</v>
      </c>
      <c r="BY631" s="124">
        <f t="shared" ref="BY631" si="11793">Q631/Q653</f>
        <v>3.7341239632998117E-2</v>
      </c>
      <c r="BZ631" s="125">
        <f t="shared" ref="BZ631" si="11794">R631/R653</f>
        <v>4.0772715616719378E-2</v>
      </c>
      <c r="CA631" s="126">
        <f t="shared" ref="CA631" si="11795">S631/S653</f>
        <v>3.0663347488651339E-2</v>
      </c>
      <c r="CB631" s="123">
        <f t="shared" ref="CB631" si="11796">T631/T653</f>
        <v>1.3526759458929621E-2</v>
      </c>
      <c r="CC631" s="124">
        <f t="shared" ref="CC631" si="11797">U631/U653</f>
        <v>6.0838691104500527E-2</v>
      </c>
      <c r="CD631" s="125">
        <f t="shared" ref="CD631" si="11798">V631/V653</f>
        <v>1.793171928389942E-2</v>
      </c>
      <c r="CE631" s="126">
        <f t="shared" ref="CE631" si="11799">W631/W653</f>
        <v>3.5196025382458557E-2</v>
      </c>
      <c r="CF631" s="123">
        <f t="shared" ref="CF631" si="11800">X631/X653</f>
        <v>3.3050909356511574E-2</v>
      </c>
      <c r="CG631" s="124">
        <f t="shared" ref="CG631" si="11801">Y631/Y653</f>
        <v>4.6176855487006917E-2</v>
      </c>
      <c r="CH631" s="125">
        <f t="shared" ref="CH631" si="11802">Z631/Z653</f>
        <v>4.4702772317494748E-2</v>
      </c>
      <c r="CI631" s="123">
        <f t="shared" ref="CI631" si="11803">AA631/AA653</f>
        <v>2.2925922934001131E-2</v>
      </c>
      <c r="CJ631" s="129">
        <f t="shared" ref="CJ631" si="11804">AB631/AB653</f>
        <v>3.9800390064327236E-2</v>
      </c>
      <c r="CK631" s="130">
        <f t="shared" ref="CK631" si="11805">AC631/AC653</f>
        <v>2.9352410646824222E-2</v>
      </c>
    </row>
    <row r="632" spans="1:89" ht="14.4" thickTop="1" thickBot="1" x14ac:dyDescent="0.3">
      <c r="A632" s="131" t="s">
        <v>19</v>
      </c>
      <c r="B632" s="180">
        <v>4210</v>
      </c>
      <c r="C632" s="181">
        <v>1517</v>
      </c>
      <c r="D632" s="182">
        <v>1896</v>
      </c>
      <c r="E632" s="183">
        <v>1262</v>
      </c>
      <c r="F632" s="180">
        <v>2758</v>
      </c>
      <c r="G632" s="184">
        <v>1214</v>
      </c>
      <c r="H632" s="182">
        <v>3642</v>
      </c>
      <c r="I632" s="183">
        <v>2276</v>
      </c>
      <c r="J632" s="180">
        <v>214</v>
      </c>
      <c r="K632" s="184">
        <v>739</v>
      </c>
      <c r="L632" s="182">
        <v>1192</v>
      </c>
      <c r="M632" s="180">
        <v>2690</v>
      </c>
      <c r="N632" s="185">
        <v>2950</v>
      </c>
      <c r="O632" s="186">
        <v>3358</v>
      </c>
      <c r="P632" s="180">
        <v>1884</v>
      </c>
      <c r="Q632" s="184">
        <v>1692</v>
      </c>
      <c r="R632" s="182">
        <v>2400</v>
      </c>
      <c r="S632" s="183">
        <v>1866</v>
      </c>
      <c r="T632" s="180">
        <v>348</v>
      </c>
      <c r="U632" s="184">
        <v>1330</v>
      </c>
      <c r="V632" s="182">
        <v>1498</v>
      </c>
      <c r="W632" s="183">
        <v>2824</v>
      </c>
      <c r="X632" s="180">
        <v>1797</v>
      </c>
      <c r="Y632" s="184">
        <v>1415</v>
      </c>
      <c r="Z632" s="182">
        <v>3760</v>
      </c>
      <c r="AA632" s="180">
        <v>2976</v>
      </c>
      <c r="AB632" s="162">
        <v>28549</v>
      </c>
      <c r="AC632" s="165">
        <f t="shared" si="11751"/>
        <v>25159</v>
      </c>
      <c r="AE632" s="251" t="s">
        <v>13</v>
      </c>
      <c r="AF632" s="14">
        <f t="shared" ref="AF632:BG632" si="11806">SUM(AF629:AF631)</f>
        <v>8089</v>
      </c>
      <c r="AG632" s="1">
        <f t="shared" si="11806"/>
        <v>3446</v>
      </c>
      <c r="AH632" s="14">
        <f t="shared" si="11806"/>
        <v>3877</v>
      </c>
      <c r="AI632" s="1">
        <f t="shared" si="11806"/>
        <v>2897</v>
      </c>
      <c r="AJ632" s="14">
        <f t="shared" si="11806"/>
        <v>4470</v>
      </c>
      <c r="AK632" s="1">
        <f t="shared" si="11806"/>
        <v>2614</v>
      </c>
      <c r="AL632" s="14">
        <f t="shared" si="11806"/>
        <v>7029</v>
      </c>
      <c r="AM632" s="1">
        <f t="shared" si="11806"/>
        <v>5041</v>
      </c>
      <c r="AN632" s="14">
        <f t="shared" si="11806"/>
        <v>589</v>
      </c>
      <c r="AO632" s="1">
        <f t="shared" si="11806"/>
        <v>2156</v>
      </c>
      <c r="AP632" s="14">
        <f t="shared" si="11806"/>
        <v>2250</v>
      </c>
      <c r="AQ632" s="1">
        <f t="shared" si="11806"/>
        <v>7767</v>
      </c>
      <c r="AR632" s="14">
        <f t="shared" si="11806"/>
        <v>5910</v>
      </c>
      <c r="AS632" s="1">
        <f t="shared" si="11806"/>
        <v>8541</v>
      </c>
      <c r="AT632" s="14">
        <f t="shared" si="11806"/>
        <v>4289</v>
      </c>
      <c r="AU632" s="1">
        <f t="shared" si="11806"/>
        <v>3929</v>
      </c>
      <c r="AV632" s="14">
        <f t="shared" si="11806"/>
        <v>5907</v>
      </c>
      <c r="AW632" s="1">
        <f t="shared" si="11806"/>
        <v>4138</v>
      </c>
      <c r="AX632" s="14">
        <f t="shared" si="11806"/>
        <v>858</v>
      </c>
      <c r="AY632" s="1">
        <f t="shared" si="11806"/>
        <v>3315</v>
      </c>
      <c r="AZ632" s="14">
        <f t="shared" si="11806"/>
        <v>2762</v>
      </c>
      <c r="BA632" s="1">
        <f t="shared" si="11806"/>
        <v>6714</v>
      </c>
      <c r="BB632" s="14">
        <f t="shared" si="11806"/>
        <v>3615</v>
      </c>
      <c r="BC632" s="1">
        <f t="shared" si="11806"/>
        <v>3854</v>
      </c>
      <c r="BD632" s="14">
        <f t="shared" si="11806"/>
        <v>9209</v>
      </c>
      <c r="BE632" s="1">
        <f t="shared" si="11806"/>
        <v>6926</v>
      </c>
      <c r="BF632" s="166">
        <f t="shared" si="11806"/>
        <v>58854</v>
      </c>
      <c r="BG632" s="167">
        <f t="shared" si="11806"/>
        <v>61338</v>
      </c>
      <c r="BI632" s="131" t="s">
        <v>19</v>
      </c>
      <c r="BJ632" s="123">
        <f>B632/B653</f>
        <v>9.6830580983485903E-2</v>
      </c>
      <c r="BK632" s="124">
        <f t="shared" ref="BK632" si="11807">C632/C653</f>
        <v>3.7155873420201824E-2</v>
      </c>
      <c r="BL632" s="125">
        <f t="shared" ref="BL632" si="11808">D632/D653</f>
        <v>8.0970276733857191E-2</v>
      </c>
      <c r="BM632" s="126">
        <f t="shared" ref="BM632" si="11809">E632/E653</f>
        <v>6.2017789571969135E-2</v>
      </c>
      <c r="BN632" s="123">
        <f t="shared" ref="BN632" si="11810">F632/F653</f>
        <v>0.10716506061548026</v>
      </c>
      <c r="BO632" s="124">
        <f t="shared" ref="BO632" si="11811">G632/G653</f>
        <v>4.8395455451465022E-2</v>
      </c>
      <c r="BP632" s="125">
        <f t="shared" ref="BP632" si="11812">H632/H653</f>
        <v>7.5308616447137156E-2</v>
      </c>
      <c r="BQ632" s="126">
        <f t="shared" ref="BQ632" si="11813">I632/I653</f>
        <v>4.2511860734431618E-2</v>
      </c>
      <c r="BR632" s="123">
        <f t="shared" ref="BR632" si="11814">J632/J653</f>
        <v>2.4662901924628326E-2</v>
      </c>
      <c r="BS632" s="124">
        <f t="shared" ref="BS632" si="11815">K632/K653</f>
        <v>8.0553738827120122E-2</v>
      </c>
      <c r="BT632" s="125">
        <f t="shared" ref="BT632" si="11816">L632/L653</f>
        <v>4.1338650945032078E-2</v>
      </c>
      <c r="BU632" s="123">
        <f t="shared" ref="BU632" si="11817">M632/M653</f>
        <v>8.3899943858773626E-2</v>
      </c>
      <c r="BV632" s="127">
        <f t="shared" ref="BV632" si="11818">N632/N653</f>
        <v>6.0949153943100347E-2</v>
      </c>
      <c r="BW632" s="128">
        <f t="shared" ref="BW632" si="11819">O632/O653</f>
        <v>6.8437035074489977E-2</v>
      </c>
      <c r="BX632" s="123">
        <f t="shared" ref="BX632" si="11820">P632/P653</f>
        <v>7.0880361173814896E-2</v>
      </c>
      <c r="BY632" s="124">
        <f t="shared" ref="BY632" si="11821">Q632/Q653</f>
        <v>6.7791177531151089E-2</v>
      </c>
      <c r="BZ632" s="125">
        <f t="shared" ref="BZ632" si="11822">R632/R653</f>
        <v>6.8381912984015733E-2</v>
      </c>
      <c r="CA632" s="126">
        <f t="shared" ref="CA632" si="11823">S632/S653</f>
        <v>5.4649289793527601E-2</v>
      </c>
      <c r="CB632" s="123">
        <f t="shared" ref="CB632" si="11824">T632/T653</f>
        <v>3.4110958635561656E-2</v>
      </c>
      <c r="CC632" s="124">
        <f t="shared" ref="CC632" si="11825">U632/U653</f>
        <v>0.12762690720660205</v>
      </c>
      <c r="CD632" s="125">
        <f t="shared" ref="CD632" si="11826">V632/V653</f>
        <v>4.3748722291989138E-2</v>
      </c>
      <c r="CE632" s="126">
        <f t="shared" ref="CE632" si="11827">W632/W653</f>
        <v>6.9457425352944066E-2</v>
      </c>
      <c r="CF632" s="123">
        <f t="shared" ref="CF632" si="11828">X632/X653</f>
        <v>6.5627054269227963E-2</v>
      </c>
      <c r="CG632" s="124">
        <f t="shared" ref="CG632" si="11829">Y632/Y653</f>
        <v>8.8178475727550318E-2</v>
      </c>
      <c r="CH632" s="125">
        <f t="shared" ref="CH632" si="11830">Z632/Z653</f>
        <v>6.3715854402494401E-2</v>
      </c>
      <c r="CI632" s="123">
        <f t="shared" ref="CI632" si="11831">AA632/AA653</f>
        <v>4.808142822522013E-2</v>
      </c>
      <c r="CJ632" s="129">
        <f t="shared" ref="CJ632" si="11832">AB632/AB653</f>
        <v>6.8068132507426965E-2</v>
      </c>
      <c r="CK632" s="130">
        <f t="shared" ref="CK632" si="11833">AC632/AC653</f>
        <v>6.0156182751991735E-2</v>
      </c>
    </row>
    <row r="633" spans="1:89" ht="13.8" thickTop="1" x14ac:dyDescent="0.25">
      <c r="A633" s="139" t="s">
        <v>20</v>
      </c>
      <c r="B633" s="266">
        <v>4518</v>
      </c>
      <c r="C633" s="267">
        <v>1921</v>
      </c>
      <c r="D633" s="268">
        <v>2183</v>
      </c>
      <c r="E633" s="269">
        <v>1559</v>
      </c>
      <c r="F633" s="266">
        <v>2584</v>
      </c>
      <c r="G633" s="270">
        <v>1378</v>
      </c>
      <c r="H633" s="268">
        <v>3665</v>
      </c>
      <c r="I633" s="269">
        <v>2531</v>
      </c>
      <c r="J633" s="266">
        <v>305</v>
      </c>
      <c r="K633" s="270">
        <v>1167</v>
      </c>
      <c r="L633" s="268">
        <v>1209</v>
      </c>
      <c r="M633" s="266">
        <v>4118</v>
      </c>
      <c r="N633" s="271">
        <v>3410</v>
      </c>
      <c r="O633" s="272">
        <v>4629</v>
      </c>
      <c r="P633" s="266">
        <v>2355</v>
      </c>
      <c r="Q633" s="270">
        <v>2088</v>
      </c>
      <c r="R633" s="268">
        <v>3173</v>
      </c>
      <c r="S633" s="269">
        <v>2318</v>
      </c>
      <c r="T633" s="266">
        <v>489</v>
      </c>
      <c r="U633" s="270">
        <v>1940</v>
      </c>
      <c r="V633" s="268">
        <v>1567</v>
      </c>
      <c r="W633" s="269">
        <v>3604</v>
      </c>
      <c r="X633" s="266">
        <v>1928</v>
      </c>
      <c r="Y633" s="270">
        <v>1986</v>
      </c>
      <c r="Z633" s="268">
        <v>4878</v>
      </c>
      <c r="AA633" s="266">
        <v>3448</v>
      </c>
      <c r="AB633" s="162">
        <v>32264</v>
      </c>
      <c r="AC633" s="165">
        <f t="shared" si="11751"/>
        <v>32687</v>
      </c>
      <c r="BI633" s="139" t="s">
        <v>20</v>
      </c>
      <c r="BJ633" s="123">
        <f>B633/B653</f>
        <v>0.10391462348774093</v>
      </c>
      <c r="BK633" s="124">
        <f t="shared" ref="BK633" si="11834">C633/C653</f>
        <v>4.7051043401587146E-2</v>
      </c>
      <c r="BL633" s="125">
        <f t="shared" ref="BL633" si="11835">D633/D653</f>
        <v>9.3226853433549708E-2</v>
      </c>
      <c r="BM633" s="126">
        <f t="shared" ref="BM633" si="11836">E633/E653</f>
        <v>7.6613101380903242E-2</v>
      </c>
      <c r="BN633" s="123">
        <f t="shared" ref="BN633" si="11837">F633/F653</f>
        <v>0.10040410320174076</v>
      </c>
      <c r="BO633" s="124">
        <f t="shared" ref="BO633" si="11838">G633/G653</f>
        <v>5.4933227028104444E-2</v>
      </c>
      <c r="BP633" s="125">
        <f t="shared" ref="BP633" si="11839">H633/H653</f>
        <v>7.5784206281921382E-2</v>
      </c>
      <c r="BQ633" s="126">
        <f t="shared" ref="BQ633" si="11840">I633/I653</f>
        <v>4.7274832829018641E-2</v>
      </c>
      <c r="BR633" s="123">
        <f t="shared" ref="BR633" si="11841">J633/J653</f>
        <v>3.5150397602858131E-2</v>
      </c>
      <c r="BS633" s="124">
        <f t="shared" ref="BS633" si="11842">K633/K653</f>
        <v>0.12720732504905166</v>
      </c>
      <c r="BT633" s="125">
        <f t="shared" ref="BT633" si="11843">L633/L653</f>
        <v>4.1928212242066935E-2</v>
      </c>
      <c r="BU633" s="123">
        <f t="shared" ref="BU633" si="11844">M633/M653</f>
        <v>0.1284386501154014</v>
      </c>
      <c r="BV633" s="127">
        <f t="shared" ref="BV633" si="11845">N633/N653</f>
        <v>7.0453089812193961E-2</v>
      </c>
      <c r="BW633" s="128">
        <f t="shared" ref="BW633" si="11846">O633/O653</f>
        <v>9.4340391709295451E-2</v>
      </c>
      <c r="BX633" s="123">
        <f t="shared" ref="BX633" si="11847">P633/P653</f>
        <v>8.8600451467268623E-2</v>
      </c>
      <c r="BY633" s="124">
        <f t="shared" ref="BY633" si="11848">Q633/Q653</f>
        <v>8.3657197804399216E-2</v>
      </c>
      <c r="BZ633" s="125">
        <f t="shared" ref="BZ633" si="11849">R633/R653</f>
        <v>9.0406587457617454E-2</v>
      </c>
      <c r="CA633" s="126">
        <f t="shared" ref="CA633" si="11850">S633/S653</f>
        <v>6.7886952701713285E-2</v>
      </c>
      <c r="CB633" s="123">
        <f t="shared" ref="CB633" si="11851">T633/T653</f>
        <v>4.7931778082728874E-2</v>
      </c>
      <c r="CC633" s="124">
        <f t="shared" ref="CC633" si="11852">U633/U653</f>
        <v>0.18616255637654736</v>
      </c>
      <c r="CD633" s="125">
        <f t="shared" ref="CD633" si="11853">V633/V653</f>
        <v>4.5763850354837765E-2</v>
      </c>
      <c r="CE633" s="126">
        <f t="shared" ref="CE633" si="11854">W633/W653</f>
        <v>8.8641841703969701E-2</v>
      </c>
      <c r="CF633" s="123">
        <f t="shared" ref="CF633" si="11855">X633/X653</f>
        <v>7.0411219049010293E-2</v>
      </c>
      <c r="CG633" s="124">
        <f t="shared" ref="CG633" si="11856">Y633/Y653</f>
        <v>0.12376145073845579</v>
      </c>
      <c r="CH633" s="125">
        <f t="shared" ref="CH633" si="11857">Z633/Z653</f>
        <v>8.2661153663661627E-2</v>
      </c>
      <c r="CI633" s="123">
        <f t="shared" ref="CI633" si="11858">AA633/AA653</f>
        <v>5.5707246142660961E-2</v>
      </c>
      <c r="CJ633" s="129">
        <f t="shared" ref="CJ633" si="11859">AB633/AB653</f>
        <v>7.6925644583685004E-2</v>
      </c>
      <c r="CK633" s="130">
        <f t="shared" ref="CK633" si="11860">AC633/AC653</f>
        <v>7.8155934083801185E-2</v>
      </c>
    </row>
    <row r="634" spans="1:89" ht="13.8" thickBot="1" x14ac:dyDescent="0.3">
      <c r="A634" s="131" t="s">
        <v>21</v>
      </c>
      <c r="B634" s="273">
        <v>3571</v>
      </c>
      <c r="C634" s="274">
        <v>1525</v>
      </c>
      <c r="D634" s="275">
        <v>1694</v>
      </c>
      <c r="E634" s="276">
        <v>1338</v>
      </c>
      <c r="F634" s="273">
        <v>1886</v>
      </c>
      <c r="G634" s="277">
        <v>1236</v>
      </c>
      <c r="H634" s="275">
        <v>3364</v>
      </c>
      <c r="I634" s="276">
        <v>2510</v>
      </c>
      <c r="J634" s="273">
        <v>284</v>
      </c>
      <c r="K634" s="277">
        <v>989</v>
      </c>
      <c r="L634" s="275">
        <v>1041</v>
      </c>
      <c r="M634" s="273">
        <v>3649</v>
      </c>
      <c r="N634" s="278">
        <v>2500</v>
      </c>
      <c r="O634" s="279">
        <v>3912</v>
      </c>
      <c r="P634" s="273">
        <v>1934</v>
      </c>
      <c r="Q634" s="277">
        <v>1841</v>
      </c>
      <c r="R634" s="275">
        <v>2734</v>
      </c>
      <c r="S634" s="276">
        <v>1820</v>
      </c>
      <c r="T634" s="273">
        <v>369</v>
      </c>
      <c r="U634" s="277">
        <v>1375</v>
      </c>
      <c r="V634" s="275">
        <v>1195</v>
      </c>
      <c r="W634" s="276">
        <v>3110</v>
      </c>
      <c r="X634" s="273">
        <v>1687</v>
      </c>
      <c r="Y634" s="277">
        <v>1868</v>
      </c>
      <c r="Z634" s="275">
        <v>4331</v>
      </c>
      <c r="AA634" s="273">
        <v>3478</v>
      </c>
      <c r="AB634" s="162">
        <v>26590</v>
      </c>
      <c r="AC634" s="165">
        <f t="shared" si="11751"/>
        <v>28651</v>
      </c>
      <c r="AE634" t="s">
        <v>85</v>
      </c>
      <c r="BI634" s="131" t="s">
        <v>21</v>
      </c>
      <c r="BJ634" s="123">
        <f>B634/B653</f>
        <v>8.2133492800956803E-2</v>
      </c>
      <c r="BK634" s="124">
        <f t="shared" ref="BK634" si="11861">C634/C653</f>
        <v>3.7351817380229253E-2</v>
      </c>
      <c r="BL634" s="125">
        <f t="shared" ref="BL634" si="11862">D634/D653</f>
        <v>7.2343696617697295E-2</v>
      </c>
      <c r="BM634" s="126">
        <f t="shared" ref="BM634" si="11863">E634/E653</f>
        <v>6.5752616836208172E-2</v>
      </c>
      <c r="BN634" s="123">
        <f t="shared" ref="BN634" si="11864">F634/F653</f>
        <v>7.3282561392601808E-2</v>
      </c>
      <c r="BO634" s="124">
        <f t="shared" ref="BO634" si="11865">G634/G653</f>
        <v>4.9272473589794696E-2</v>
      </c>
      <c r="BP634" s="125">
        <f t="shared" ref="BP634" si="11866">H634/H653</f>
        <v>6.9560182791919112E-2</v>
      </c>
      <c r="BQ634" s="126">
        <f t="shared" ref="BQ634" si="11867">I634/I653</f>
        <v>4.6882588068287948E-2</v>
      </c>
      <c r="BR634" s="123">
        <f t="shared" ref="BR634" si="11868">J634/J653</f>
        <v>3.2730206292497406E-2</v>
      </c>
      <c r="BS634" s="124">
        <f t="shared" ref="BS634" si="11869">K634/K653</f>
        <v>0.1078046653586222</v>
      </c>
      <c r="BT634" s="125">
        <f t="shared" ref="BT634" si="11870">L634/L653</f>
        <v>3.6101959424310735E-2</v>
      </c>
      <c r="BU634" s="123">
        <f t="shared" ref="BU634" si="11871">M634/M653</f>
        <v>0.11381074168797954</v>
      </c>
      <c r="BV634" s="127">
        <f t="shared" ref="BV634" si="11872">N634/N653</f>
        <v>5.1651825375508768E-2</v>
      </c>
      <c r="BW634" s="128">
        <f t="shared" ref="BW634" si="11873">O634/O653</f>
        <v>7.9727719241037762E-2</v>
      </c>
      <c r="BX634" s="123">
        <f t="shared" ref="BX634" si="11874">P634/P653</f>
        <v>7.2761474793077499E-2</v>
      </c>
      <c r="BY634" s="124">
        <f t="shared" ref="BY634" si="11875">Q634/Q653</f>
        <v>7.3760967987499496E-2</v>
      </c>
      <c r="BZ634" s="125">
        <f t="shared" ref="BZ634" si="11876">R634/R653</f>
        <v>7.7898395874291246E-2</v>
      </c>
      <c r="CA634" s="126">
        <f t="shared" ref="CA634" si="11877">S634/S653</f>
        <v>5.3302094010836139E-2</v>
      </c>
      <c r="CB634" s="123">
        <f t="shared" ref="CB634" si="11878">T634/T653</f>
        <v>3.6169378553224857E-2</v>
      </c>
      <c r="CC634" s="124">
        <f t="shared" ref="CC634" si="11879">U634/U653</f>
        <v>0.1319451108338931</v>
      </c>
      <c r="CD634" s="125">
        <f t="shared" ref="CD634" si="11880">V634/V653</f>
        <v>3.4899681668175579E-2</v>
      </c>
      <c r="CE634" s="126">
        <f t="shared" ref="CE634" si="11881">W634/W653</f>
        <v>7.6491711348320141E-2</v>
      </c>
      <c r="CF634" s="123">
        <f t="shared" ref="CF634" si="11882">X634/X653</f>
        <v>6.160981666788401E-2</v>
      </c>
      <c r="CG634" s="124">
        <f t="shared" ref="CG634" si="11883">Y634/Y653</f>
        <v>0.11640805134916184</v>
      </c>
      <c r="CH634" s="125">
        <f t="shared" ref="CH634" si="11884">Z634/Z653</f>
        <v>7.3391852504575347E-2</v>
      </c>
      <c r="CI634" s="123">
        <f t="shared" ref="CI634" si="11885">AA634/AA653</f>
        <v>5.6191937959447449E-2</v>
      </c>
      <c r="CJ634" s="129">
        <f t="shared" ref="CJ634" si="11886">AB634/AB653</f>
        <v>6.3397374456985636E-2</v>
      </c>
      <c r="CK634" s="130">
        <f t="shared" ref="CK634" si="11887">AC634/AC653</f>
        <v>6.8505695457979854E-2</v>
      </c>
    </row>
    <row r="635" spans="1:89" ht="14.4" thickTop="1" thickBot="1" x14ac:dyDescent="0.3">
      <c r="A635" s="139" t="s">
        <v>22</v>
      </c>
      <c r="B635" s="187">
        <v>2696</v>
      </c>
      <c r="C635" s="188">
        <v>1393</v>
      </c>
      <c r="D635" s="189">
        <v>1414</v>
      </c>
      <c r="E635" s="190">
        <v>901</v>
      </c>
      <c r="F635" s="187">
        <v>1579</v>
      </c>
      <c r="G635" s="191">
        <v>968</v>
      </c>
      <c r="H635" s="189">
        <v>2873</v>
      </c>
      <c r="I635" s="190">
        <v>2291</v>
      </c>
      <c r="J635" s="187">
        <v>298</v>
      </c>
      <c r="K635" s="191">
        <v>827</v>
      </c>
      <c r="L635" s="189">
        <v>880</v>
      </c>
      <c r="M635" s="187">
        <v>2373</v>
      </c>
      <c r="N635" s="192">
        <v>2192</v>
      </c>
      <c r="O635" s="193">
        <v>3407</v>
      </c>
      <c r="P635" s="187">
        <v>1329</v>
      </c>
      <c r="Q635" s="191">
        <v>1234</v>
      </c>
      <c r="R635" s="189">
        <v>2115</v>
      </c>
      <c r="S635" s="190">
        <v>1592</v>
      </c>
      <c r="T635" s="187">
        <v>213</v>
      </c>
      <c r="U635" s="191">
        <v>677</v>
      </c>
      <c r="V635" s="189">
        <v>1025</v>
      </c>
      <c r="W635" s="190">
        <v>2646</v>
      </c>
      <c r="X635" s="187">
        <v>1409</v>
      </c>
      <c r="Y635" s="191">
        <v>1030</v>
      </c>
      <c r="Z635" s="189">
        <v>3524</v>
      </c>
      <c r="AA635" s="187">
        <v>2859</v>
      </c>
      <c r="AB635" s="162">
        <v>21547</v>
      </c>
      <c r="AC635" s="165">
        <f t="shared" si="11751"/>
        <v>22198</v>
      </c>
      <c r="AE635" s="290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39" t="s">
        <v>22</v>
      </c>
      <c r="BJ635" s="123">
        <f>B635/B653</f>
        <v>6.2008372050232304E-2</v>
      </c>
      <c r="BK635" s="124">
        <f t="shared" ref="BK635" si="11888">C635/C653</f>
        <v>3.4118742039776627E-2</v>
      </c>
      <c r="BL635" s="125">
        <f t="shared" ref="BL635" si="11889">D635/D653</f>
        <v>6.0386060813119237E-2</v>
      </c>
      <c r="BM635" s="126">
        <f t="shared" ref="BM635" si="11890">E635/E653</f>
        <v>4.4277360066833749E-2</v>
      </c>
      <c r="BN635" s="123">
        <f t="shared" ref="BN635" si="11891">F635/F653</f>
        <v>6.1353745725831521E-2</v>
      </c>
      <c r="BO635" s="124">
        <f t="shared" ref="BO635" si="11892">G635/G653</f>
        <v>3.8588798086505879E-2</v>
      </c>
      <c r="BP635" s="125">
        <f t="shared" ref="BP635" si="11893">H635/H653</f>
        <v>5.9407373710221048E-2</v>
      </c>
      <c r="BQ635" s="126">
        <f t="shared" ref="BQ635" si="11894">I635/I653</f>
        <v>4.2792035563524976E-2</v>
      </c>
      <c r="BR635" s="123">
        <f t="shared" ref="BR635" si="11895">J635/J653</f>
        <v>3.4343667166071221E-2</v>
      </c>
      <c r="BS635" s="124">
        <f t="shared" ref="BS635" si="11896">K635/K653</f>
        <v>9.0146064966208847E-2</v>
      </c>
      <c r="BT635" s="125">
        <f t="shared" ref="BT635" si="11897">L635/L653</f>
        <v>3.0518467140627708E-2</v>
      </c>
      <c r="BU635" s="123">
        <f t="shared" ref="BU635" si="11898">M635/M653</f>
        <v>7.4012850102925576E-2</v>
      </c>
      <c r="BV635" s="127">
        <f t="shared" ref="BV635" si="11899">N635/N653</f>
        <v>4.5288320489246088E-2</v>
      </c>
      <c r="BW635" s="128">
        <f t="shared" ref="BW635" si="11900">O635/O653</f>
        <v>6.9435669594635901E-2</v>
      </c>
      <c r="BX635" s="123">
        <f t="shared" ref="BX635" si="11901">P635/P653</f>
        <v>0.05</v>
      </c>
      <c r="BY635" s="124">
        <f t="shared" ref="BY635" si="11902">Q635/Q653</f>
        <v>4.9441083376737853E-2</v>
      </c>
      <c r="BZ635" s="125">
        <f t="shared" ref="BZ635" si="11903">R635/R653</f>
        <v>6.0261560817163863E-2</v>
      </c>
      <c r="CA635" s="126">
        <f t="shared" ref="CA635" si="11904">S635/S653</f>
        <v>4.6624688827061063E-2</v>
      </c>
      <c r="CB635" s="123">
        <f t="shared" ref="CB635" si="11905">T635/T653</f>
        <v>2.0878259164869635E-2</v>
      </c>
      <c r="CC635" s="124">
        <f t="shared" ref="CC635" si="11906">U635/U653</f>
        <v>6.4964974570578635E-2</v>
      </c>
      <c r="CD635" s="125">
        <f t="shared" ref="CD635" si="11907">V635/V653</f>
        <v>2.9934873397389095E-2</v>
      </c>
      <c r="CE635" s="126">
        <f t="shared" ref="CE635" si="11908">W635/W653</f>
        <v>6.5079443160017708E-2</v>
      </c>
      <c r="CF635" s="123">
        <f t="shared" ref="CF635" si="11909">X635/X653</f>
        <v>5.1457161639032939E-2</v>
      </c>
      <c r="CG635" s="124">
        <f t="shared" ref="CG635" si="11910">Y635/Y653</f>
        <v>6.4186452296379384E-2</v>
      </c>
      <c r="CH635" s="125">
        <f t="shared" ref="CH635" si="11911">Z635/Z653</f>
        <v>5.97166677963804E-2</v>
      </c>
      <c r="CI635" s="123">
        <f t="shared" ref="CI635" si="11912">AA635/AA653</f>
        <v>4.619113013975281E-2</v>
      </c>
      <c r="CJ635" s="129">
        <f t="shared" ref="CJ635" si="11913">AB635/AB653</f>
        <v>5.1373570042296708E-2</v>
      </c>
      <c r="CK635" s="130">
        <f t="shared" ref="CK635" si="11914">AC635/AC653</f>
        <v>5.307631244201727E-2</v>
      </c>
    </row>
    <row r="636" spans="1:89" ht="15" thickTop="1" thickBot="1" x14ac:dyDescent="0.35">
      <c r="A636" s="131" t="s">
        <v>23</v>
      </c>
      <c r="B636" s="180">
        <v>2251</v>
      </c>
      <c r="C636" s="181">
        <v>1732</v>
      </c>
      <c r="D636" s="182">
        <v>1375</v>
      </c>
      <c r="E636" s="183">
        <v>771</v>
      </c>
      <c r="F636" s="180">
        <v>1597</v>
      </c>
      <c r="G636" s="184">
        <v>799</v>
      </c>
      <c r="H636" s="182">
        <v>2763</v>
      </c>
      <c r="I636" s="183">
        <v>2167</v>
      </c>
      <c r="J636" s="180">
        <v>333</v>
      </c>
      <c r="K636" s="184">
        <v>820</v>
      </c>
      <c r="L636" s="182">
        <v>805</v>
      </c>
      <c r="M636" s="180">
        <v>2067</v>
      </c>
      <c r="N636" s="185">
        <v>2086</v>
      </c>
      <c r="O636" s="186">
        <v>2841</v>
      </c>
      <c r="P636" s="180">
        <v>1253</v>
      </c>
      <c r="Q636" s="184">
        <v>996</v>
      </c>
      <c r="R636" s="182">
        <v>2103</v>
      </c>
      <c r="S636" s="183">
        <v>1351</v>
      </c>
      <c r="T636" s="180">
        <v>278</v>
      </c>
      <c r="U636" s="184">
        <v>486</v>
      </c>
      <c r="V636" s="182">
        <v>826</v>
      </c>
      <c r="W636" s="183">
        <v>3073</v>
      </c>
      <c r="X636" s="180">
        <v>1405</v>
      </c>
      <c r="Y636" s="184">
        <v>801</v>
      </c>
      <c r="Z636" s="182">
        <v>3422</v>
      </c>
      <c r="AA636" s="180">
        <v>3021</v>
      </c>
      <c r="AB636" s="162">
        <v>20497</v>
      </c>
      <c r="AC636" s="165">
        <f t="shared" si="11751"/>
        <v>20925</v>
      </c>
      <c r="AE636" s="291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68" t="s">
        <v>14</v>
      </c>
      <c r="BG636" s="169" t="s">
        <v>15</v>
      </c>
      <c r="BI636" s="131" t="s">
        <v>23</v>
      </c>
      <c r="BJ636" s="123">
        <f>B636/B653</f>
        <v>5.1773310639863838E-2</v>
      </c>
      <c r="BK636" s="124">
        <f t="shared" ref="BK636" si="11915">C636/C653</f>
        <v>4.2421867345939064E-2</v>
      </c>
      <c r="BL636" s="125">
        <f t="shared" ref="BL636" si="11916">D636/D653</f>
        <v>5.8720532968910145E-2</v>
      </c>
      <c r="BM636" s="126">
        <f t="shared" ref="BM636" si="11917">E636/E653</f>
        <v>3.7888839746424888E-2</v>
      </c>
      <c r="BN636" s="123">
        <f t="shared" ref="BN636" si="11918">F636/F653</f>
        <v>6.2053155113459747E-2</v>
      </c>
      <c r="BO636" s="124">
        <f t="shared" ref="BO636" si="11919">G636/G653</f>
        <v>3.1851704205700618E-2</v>
      </c>
      <c r="BP636" s="125">
        <f t="shared" ref="BP636" si="11920">H636/H653</f>
        <v>5.7132813630818222E-2</v>
      </c>
      <c r="BQ636" s="126">
        <f t="shared" ref="BQ636" si="11921">I636/I653</f>
        <v>4.0475923643019912E-2</v>
      </c>
      <c r="BR636" s="123">
        <f t="shared" ref="BR636" si="11922">J636/J653</f>
        <v>3.8377319350005761E-2</v>
      </c>
      <c r="BS636" s="124">
        <f t="shared" ref="BS636" si="11923">K636/K653</f>
        <v>8.9383039023326796E-2</v>
      </c>
      <c r="BT636" s="125">
        <f t="shared" ref="BT636" si="11924">L636/L653</f>
        <v>2.791746141841512E-2</v>
      </c>
      <c r="BU636" s="123">
        <f t="shared" ref="BU636" si="11925">M636/M653</f>
        <v>6.4468841619362491E-2</v>
      </c>
      <c r="BV636" s="127">
        <f t="shared" ref="BV636" si="11926">N636/N653</f>
        <v>4.3098283093324516E-2</v>
      </c>
      <c r="BW636" s="128">
        <f t="shared" ref="BW636" si="11927">O636/O653</f>
        <v>5.7900421872134018E-2</v>
      </c>
      <c r="BX636" s="123">
        <f t="shared" ref="BX636" si="11928">P636/P653</f>
        <v>4.7140707298720844E-2</v>
      </c>
      <c r="BY636" s="124">
        <f t="shared" ref="BY636" si="11929">Q636/Q653</f>
        <v>3.9905444929684682E-2</v>
      </c>
      <c r="BZ636" s="125">
        <f t="shared" ref="BZ636" si="11930">R636/R653</f>
        <v>5.9919651252243779E-2</v>
      </c>
      <c r="CA636" s="126">
        <f t="shared" ref="CA636" si="11931">S636/S653</f>
        <v>3.9566554400351443E-2</v>
      </c>
      <c r="CB636" s="123">
        <f t="shared" ref="CB636" si="11932">T636/T653</f>
        <v>2.7249558910017645E-2</v>
      </c>
      <c r="CC636" s="124">
        <f t="shared" ref="CC636" si="11933">U636/U653</f>
        <v>4.6636599174743304E-2</v>
      </c>
      <c r="CD636" s="125">
        <f t="shared" ref="CD636" si="11934">V636/V653</f>
        <v>2.4123127245115505E-2</v>
      </c>
      <c r="CE636" s="126">
        <f t="shared" ref="CE636" si="11935">W636/W653</f>
        <v>7.5581681341925333E-2</v>
      </c>
      <c r="CF636" s="123">
        <f t="shared" ref="CF636" si="11936">X636/X653</f>
        <v>5.1311080271711343E-2</v>
      </c>
      <c r="CG636" s="124">
        <f t="shared" ref="CG636" si="11937">Y636/Y653</f>
        <v>4.9915872125630957E-2</v>
      </c>
      <c r="CH636" s="125">
        <f t="shared" ref="CH636" si="11938">Z636/Z653</f>
        <v>5.7988205788653158E-2</v>
      </c>
      <c r="CI636" s="123">
        <f t="shared" ref="CI636" si="11939">AA636/AA653</f>
        <v>4.8808465950399872E-2</v>
      </c>
      <c r="CJ636" s="129">
        <f t="shared" ref="CJ636" si="11940">AB636/AB653</f>
        <v>4.8870100949410848E-2</v>
      </c>
      <c r="CK636" s="130">
        <f t="shared" ref="CK636" si="11941">AC636/AC653</f>
        <v>5.0032518147995829E-2</v>
      </c>
    </row>
    <row r="637" spans="1:89" ht="13.8" thickTop="1" x14ac:dyDescent="0.25">
      <c r="A637" s="139" t="s">
        <v>24</v>
      </c>
      <c r="B637" s="194">
        <v>2150</v>
      </c>
      <c r="C637" s="188">
        <v>1704</v>
      </c>
      <c r="D637" s="189">
        <v>1210</v>
      </c>
      <c r="E637" s="190">
        <v>751</v>
      </c>
      <c r="F637" s="187">
        <v>1448</v>
      </c>
      <c r="G637" s="191">
        <v>761</v>
      </c>
      <c r="H637" s="189">
        <v>2697</v>
      </c>
      <c r="I637" s="190">
        <v>2197</v>
      </c>
      <c r="J637" s="187">
        <v>324</v>
      </c>
      <c r="K637" s="191">
        <v>699</v>
      </c>
      <c r="L637" s="189">
        <v>734</v>
      </c>
      <c r="M637" s="187">
        <v>1813</v>
      </c>
      <c r="N637" s="192">
        <v>1749</v>
      </c>
      <c r="O637" s="195">
        <v>2463</v>
      </c>
      <c r="P637" s="187">
        <v>1312</v>
      </c>
      <c r="Q637" s="191">
        <v>878</v>
      </c>
      <c r="R637" s="189">
        <v>1869</v>
      </c>
      <c r="S637" s="190">
        <v>1282</v>
      </c>
      <c r="T637" s="187">
        <v>289</v>
      </c>
      <c r="U637" s="191">
        <v>402</v>
      </c>
      <c r="V637" s="189">
        <v>878</v>
      </c>
      <c r="W637" s="196">
        <v>2393</v>
      </c>
      <c r="X637" s="187">
        <v>1191</v>
      </c>
      <c r="Y637" s="191">
        <v>672</v>
      </c>
      <c r="Z637" s="189">
        <v>3169</v>
      </c>
      <c r="AA637" s="187">
        <v>2937</v>
      </c>
      <c r="AB637" s="162">
        <v>19020</v>
      </c>
      <c r="AC637" s="165">
        <f t="shared" si="11751"/>
        <v>18952</v>
      </c>
      <c r="AE637" s="254" t="str">
        <f>$AE$17</f>
        <v>17:00 - 17:59</v>
      </c>
      <c r="AF637" s="120">
        <f t="shared" ref="AF637:AO639" si="11942">SUMIF($A$9:$A$32,$AE637,B$629:B$652)</f>
        <v>2390</v>
      </c>
      <c r="AG637" s="177">
        <f t="shared" si="11942"/>
        <v>4572</v>
      </c>
      <c r="AH637" s="121">
        <f t="shared" si="11942"/>
        <v>1745</v>
      </c>
      <c r="AI637" s="172">
        <f t="shared" si="11942"/>
        <v>1674</v>
      </c>
      <c r="AJ637" s="120">
        <f t="shared" si="11942"/>
        <v>1604</v>
      </c>
      <c r="AK637" s="122">
        <f t="shared" si="11942"/>
        <v>2708</v>
      </c>
      <c r="AL637" s="121">
        <f t="shared" si="11942"/>
        <v>3171</v>
      </c>
      <c r="AM637" s="172">
        <f t="shared" si="11942"/>
        <v>5306</v>
      </c>
      <c r="AN637" s="120">
        <f t="shared" si="11942"/>
        <v>1161</v>
      </c>
      <c r="AO637" s="122">
        <f t="shared" si="11942"/>
        <v>407</v>
      </c>
      <c r="AP637" s="121">
        <f t="shared" ref="AP637:AY639" si="11943">SUMIF($A$9:$A$32,$AE637,L$629:L$652)</f>
        <v>3448</v>
      </c>
      <c r="AQ637" s="120">
        <f t="shared" si="11943"/>
        <v>1289</v>
      </c>
      <c r="AR637" s="171">
        <f t="shared" si="11943"/>
        <v>4367</v>
      </c>
      <c r="AS637" s="173">
        <f t="shared" si="11943"/>
        <v>3138</v>
      </c>
      <c r="AT637" s="120">
        <f t="shared" si="11943"/>
        <v>2264</v>
      </c>
      <c r="AU637" s="122">
        <f t="shared" si="11943"/>
        <v>1840</v>
      </c>
      <c r="AV637" s="121">
        <f t="shared" si="11943"/>
        <v>2381</v>
      </c>
      <c r="AW637" s="172">
        <f t="shared" si="11943"/>
        <v>2940</v>
      </c>
      <c r="AX637" s="120">
        <f t="shared" si="11943"/>
        <v>1577</v>
      </c>
      <c r="AY637" s="122">
        <f t="shared" si="11943"/>
        <v>341</v>
      </c>
      <c r="AZ637" s="121">
        <f t="shared" ref="AZ637:BE639" si="11944">SUMIF($A$9:$A$32,$AE637,V$629:V$652)</f>
        <v>3519</v>
      </c>
      <c r="BA637" s="172">
        <f t="shared" si="11944"/>
        <v>2416</v>
      </c>
      <c r="BB637" s="120">
        <f t="shared" si="11944"/>
        <v>2792</v>
      </c>
      <c r="BC637" s="122">
        <f t="shared" si="11944"/>
        <v>947</v>
      </c>
      <c r="BD637" s="21">
        <f t="shared" si="11944"/>
        <v>3962</v>
      </c>
      <c r="BE637" s="176">
        <f t="shared" si="11944"/>
        <v>5342</v>
      </c>
      <c r="BF637" s="162">
        <f>AF637+AH637+AJ637+AL637+AN637+AP637+AR637+AT637+AV637+AX637+AZ637+BB637+BD637</f>
        <v>34381</v>
      </c>
      <c r="BG637" s="163">
        <f>AG637+AI637+AK637+AM637+AO637+AQ637+AS637+AU637+AW637+AY637+BA637+BC637+BE637</f>
        <v>32920</v>
      </c>
      <c r="BI637" s="139" t="s">
        <v>24</v>
      </c>
      <c r="BJ637" s="123">
        <f>B637/B653</f>
        <v>4.9450296701780208E-2</v>
      </c>
      <c r="BK637" s="124">
        <f t="shared" ref="BK637" si="11945">C637/C653</f>
        <v>4.173606348584305E-2</v>
      </c>
      <c r="BL637" s="125">
        <f t="shared" ref="BL637" si="11946">D637/D653</f>
        <v>5.1674069012640926E-2</v>
      </c>
      <c r="BM637" s="126">
        <f t="shared" ref="BM637" si="11947">E637/E653</f>
        <v>3.6905990466361983E-2</v>
      </c>
      <c r="BN637" s="123">
        <f t="shared" ref="BN637" si="11948">F637/F653</f>
        <v>5.6263599626981659E-2</v>
      </c>
      <c r="BO637" s="124">
        <f t="shared" ref="BO637" si="11949">G637/G653</f>
        <v>3.0336854694040263E-2</v>
      </c>
      <c r="BP637" s="125">
        <f t="shared" ref="BP637" si="11950">H637/H653</f>
        <v>5.5768077583176527E-2</v>
      </c>
      <c r="BQ637" s="126">
        <f t="shared" ref="BQ637" si="11951">I637/I653</f>
        <v>4.103627330120662E-2</v>
      </c>
      <c r="BR637" s="123">
        <f t="shared" ref="BR637" si="11952">J637/J653</f>
        <v>3.734009450270831E-2</v>
      </c>
      <c r="BS637" s="124">
        <f t="shared" ref="BS637" si="11953">K637/K653</f>
        <v>7.6193590582079793E-2</v>
      </c>
      <c r="BT637" s="125">
        <f t="shared" ref="BT637" si="11954">L637/L653</f>
        <v>2.5455176001387202E-2</v>
      </c>
      <c r="BU637" s="123">
        <f t="shared" ref="BU637" si="11955">M637/M653</f>
        <v>5.6546690786600962E-2</v>
      </c>
      <c r="BV637" s="127">
        <f t="shared" ref="BV637" si="11956">N637/N653</f>
        <v>3.6135617032705937E-2</v>
      </c>
      <c r="BW637" s="128">
        <f t="shared" ref="BW637" si="11957">O637/O653</f>
        <v>5.0196669859579761E-2</v>
      </c>
      <c r="BX637" s="123">
        <f t="shared" ref="BX637" si="11958">P637/P653</f>
        <v>4.9360421369450715E-2</v>
      </c>
      <c r="BY637" s="124">
        <f t="shared" ref="BY637" si="11959">Q637/Q653</f>
        <v>3.5177691413918827E-2</v>
      </c>
      <c r="BZ637" s="125">
        <f t="shared" ref="BZ637" si="11960">R637/R653</f>
        <v>5.3252414736302246E-2</v>
      </c>
      <c r="CA637" s="126">
        <f t="shared" ref="CA637" si="11961">S637/S653</f>
        <v>3.7545760726314249E-2</v>
      </c>
      <c r="CB637" s="123">
        <f t="shared" ref="CB637" si="11962">T637/T653</f>
        <v>2.8327778866888847E-2</v>
      </c>
      <c r="CC637" s="124">
        <f t="shared" ref="CC637" si="11963">U637/U653</f>
        <v>3.8575952403800018E-2</v>
      </c>
      <c r="CD637" s="125">
        <f t="shared" ref="CD637" si="11964">V637/V653</f>
        <v>2.5641774480885487E-2</v>
      </c>
      <c r="CE637" s="126">
        <f t="shared" ref="CE637" si="11965">W637/W653</f>
        <v>5.8856805548723495E-2</v>
      </c>
      <c r="CF637" s="123">
        <f t="shared" ref="CF637" si="11966">X637/X653</f>
        <v>4.3495727120005843E-2</v>
      </c>
      <c r="CG637" s="124">
        <f t="shared" ref="CG637" si="11967">Y637/Y653</f>
        <v>4.1876986352589268E-2</v>
      </c>
      <c r="CH637" s="125">
        <f t="shared" ref="CH637" si="11968">Z637/Z653</f>
        <v>5.3700942181251272E-2</v>
      </c>
      <c r="CI637" s="123">
        <f t="shared" ref="CI637" si="11969">AA637/AA653</f>
        <v>4.7451328863397688E-2</v>
      </c>
      <c r="CJ637" s="129">
        <f t="shared" ref="CJ637" si="11970">AB637/AB653</f>
        <v>4.5348554425418082E-2</v>
      </c>
      <c r="CK637" s="130">
        <f t="shared" ref="CK637" si="11971">AC637/AC653</f>
        <v>4.5314995648306662E-2</v>
      </c>
    </row>
    <row r="638" spans="1:89" x14ac:dyDescent="0.25">
      <c r="A638" s="131" t="s">
        <v>25</v>
      </c>
      <c r="B638" s="197">
        <v>2111</v>
      </c>
      <c r="C638" s="181">
        <v>1705</v>
      </c>
      <c r="D638" s="182">
        <v>1149</v>
      </c>
      <c r="E638" s="183">
        <v>674</v>
      </c>
      <c r="F638" s="180">
        <v>1398</v>
      </c>
      <c r="G638" s="184">
        <v>779</v>
      </c>
      <c r="H638" s="182">
        <v>2593</v>
      </c>
      <c r="I638" s="183">
        <v>2298</v>
      </c>
      <c r="J638" s="180">
        <v>436</v>
      </c>
      <c r="K638" s="181">
        <v>557</v>
      </c>
      <c r="L638" s="182">
        <v>849</v>
      </c>
      <c r="M638" s="180">
        <v>1775</v>
      </c>
      <c r="N638" s="185">
        <v>1910</v>
      </c>
      <c r="O638" s="198">
        <v>2649</v>
      </c>
      <c r="P638" s="180">
        <v>1263</v>
      </c>
      <c r="Q638" s="181">
        <v>912</v>
      </c>
      <c r="R638" s="182">
        <v>1849</v>
      </c>
      <c r="S638" s="183">
        <v>1327</v>
      </c>
      <c r="T638" s="189">
        <v>327</v>
      </c>
      <c r="U638" s="180">
        <v>412</v>
      </c>
      <c r="V638" s="182">
        <v>1098</v>
      </c>
      <c r="W638" s="199">
        <v>2604</v>
      </c>
      <c r="X638" s="180">
        <v>1390</v>
      </c>
      <c r="Y638" s="184">
        <v>677</v>
      </c>
      <c r="Z638" s="182">
        <v>3112</v>
      </c>
      <c r="AA638" s="180">
        <v>3165</v>
      </c>
      <c r="AB638" s="162">
        <v>19485</v>
      </c>
      <c r="AC638" s="165">
        <f t="shared" si="11751"/>
        <v>19534</v>
      </c>
      <c r="AE638" s="256" t="str">
        <f>$AE$18</f>
        <v>18:00 - 18:59</v>
      </c>
      <c r="AF638" s="120">
        <f t="shared" si="11942"/>
        <v>2076</v>
      </c>
      <c r="AG638" s="181">
        <f t="shared" si="11942"/>
        <v>4351</v>
      </c>
      <c r="AH638" s="182">
        <f t="shared" si="11942"/>
        <v>1317</v>
      </c>
      <c r="AI638" s="183">
        <f t="shared" si="11942"/>
        <v>1807</v>
      </c>
      <c r="AJ638" s="180">
        <f t="shared" si="11942"/>
        <v>1182</v>
      </c>
      <c r="AK638" s="184">
        <f t="shared" si="11942"/>
        <v>2751</v>
      </c>
      <c r="AL638" s="182">
        <f t="shared" si="11942"/>
        <v>2912</v>
      </c>
      <c r="AM638" s="183">
        <f t="shared" si="11942"/>
        <v>5794</v>
      </c>
      <c r="AN638" s="180">
        <f t="shared" si="11942"/>
        <v>936</v>
      </c>
      <c r="AO638" s="184">
        <f t="shared" si="11942"/>
        <v>308</v>
      </c>
      <c r="AP638" s="182">
        <f t="shared" si="11943"/>
        <v>3539</v>
      </c>
      <c r="AQ638" s="180">
        <f t="shared" si="11943"/>
        <v>1195</v>
      </c>
      <c r="AR638" s="185">
        <f t="shared" si="11943"/>
        <v>4256</v>
      </c>
      <c r="AS638" s="186">
        <f t="shared" si="11943"/>
        <v>2976</v>
      </c>
      <c r="AT638" s="180">
        <f t="shared" si="11943"/>
        <v>2241</v>
      </c>
      <c r="AU638" s="184">
        <f t="shared" si="11943"/>
        <v>2098</v>
      </c>
      <c r="AV638" s="182">
        <f t="shared" si="11943"/>
        <v>2370</v>
      </c>
      <c r="AW638" s="183">
        <f t="shared" si="11943"/>
        <v>3318</v>
      </c>
      <c r="AX638" s="180">
        <f t="shared" si="11943"/>
        <v>1542</v>
      </c>
      <c r="AY638" s="184">
        <f t="shared" si="11943"/>
        <v>333</v>
      </c>
      <c r="AZ638" s="182">
        <f t="shared" si="11944"/>
        <v>3827</v>
      </c>
      <c r="BA638" s="183">
        <f t="shared" si="11944"/>
        <v>2343</v>
      </c>
      <c r="BB638" s="180">
        <f t="shared" si="11944"/>
        <v>2731</v>
      </c>
      <c r="BC638" s="184">
        <f t="shared" si="11944"/>
        <v>833</v>
      </c>
      <c r="BD638" s="182">
        <f t="shared" si="11944"/>
        <v>3714</v>
      </c>
      <c r="BE638" s="180">
        <f t="shared" si="11944"/>
        <v>5730</v>
      </c>
      <c r="BF638" s="164">
        <f>SUM(AF638,AH638,AJ638,AL638,AN638,AP638,AR638,AT638,AV638,AX638,AZ638,BB638,BD638)</f>
        <v>32643</v>
      </c>
      <c r="BG638" s="165">
        <f>SUM(AG638,AI638,AK638,AM638,AO638,AQ638,AS638,AU638,AW638,AY638,BA638,BC638,BE638)</f>
        <v>33837</v>
      </c>
      <c r="BI638" s="131" t="s">
        <v>25</v>
      </c>
      <c r="BJ638" s="123">
        <f>B638/B653</f>
        <v>4.8553291319747921E-2</v>
      </c>
      <c r="BK638" s="124">
        <f t="shared" ref="BK638" si="11972">C638/C653</f>
        <v>4.1760556480846478E-2</v>
      </c>
      <c r="BL638" s="125">
        <f t="shared" ref="BL638" si="11973">D638/D653</f>
        <v>4.9069012640929277E-2</v>
      </c>
      <c r="BM638" s="126">
        <f t="shared" ref="BM638" si="11974">E638/E653</f>
        <v>3.312202073811981E-2</v>
      </c>
      <c r="BN638" s="123">
        <f t="shared" ref="BN638" si="11975">F638/F653</f>
        <v>5.432079577245881E-2</v>
      </c>
      <c r="BO638" s="124">
        <f t="shared" ref="BO638" si="11976">G638/G653</f>
        <v>3.1054414989037275E-2</v>
      </c>
      <c r="BP638" s="125">
        <f t="shared" ref="BP638" si="11977">H638/H653</f>
        <v>5.3617584417195677E-2</v>
      </c>
      <c r="BQ638" s="126">
        <f t="shared" ref="BQ638" si="11978">I638/I653</f>
        <v>4.2922783817101871E-2</v>
      </c>
      <c r="BR638" s="123">
        <f t="shared" ref="BR638" si="11979">J638/J653</f>
        <v>5.0247781491298833E-2</v>
      </c>
      <c r="BS638" s="124">
        <f t="shared" ref="BS638" si="11980">K638/K653</f>
        <v>6.0715064312186616E-2</v>
      </c>
      <c r="BT638" s="125">
        <f t="shared" ref="BT638" si="11981">L638/L653</f>
        <v>2.9443384775446505E-2</v>
      </c>
      <c r="BU638" s="123">
        <f t="shared" ref="BU638" si="11982">M638/M653</f>
        <v>5.5361487118707503E-2</v>
      </c>
      <c r="BV638" s="127">
        <f t="shared" ref="BV638" si="11983">N638/N653</f>
        <v>3.9461994586888698E-2</v>
      </c>
      <c r="BW638" s="128">
        <f t="shared" ref="BW638" si="11984">O638/O653</f>
        <v>5.3987404976868367E-2</v>
      </c>
      <c r="BX638" s="123">
        <f t="shared" ref="BX638" si="11985">P638/P653</f>
        <v>4.7516930022573366E-2</v>
      </c>
      <c r="BY638" s="124">
        <f t="shared" ref="BY638" si="11986">Q638/Q653</f>
        <v>3.6539925477783564E-2</v>
      </c>
      <c r="BZ638" s="125">
        <f t="shared" ref="BZ638" si="11987">R638/R653</f>
        <v>5.2682565461435453E-2</v>
      </c>
      <c r="CA638" s="126">
        <f t="shared" ref="CA638" si="11988">S638/S653</f>
        <v>3.8863669644164593E-2</v>
      </c>
      <c r="CB638" s="123">
        <f t="shared" ref="CB638" si="11989">T638/T653</f>
        <v>3.2052538717898454E-2</v>
      </c>
      <c r="CC638" s="124">
        <f t="shared" ref="CC638" si="11990">U638/U653</f>
        <v>3.9535553209864696E-2</v>
      </c>
      <c r="CD638" s="125">
        <f t="shared" ref="CD638" si="11991">V638/V653</f>
        <v>3.2066820478373878E-2</v>
      </c>
      <c r="CE638" s="126">
        <f t="shared" ref="CE638" si="11992">W638/W653</f>
        <v>6.4046436125731715E-2</v>
      </c>
      <c r="CF638" s="123">
        <f t="shared" ref="CF638" si="11993">X638/X653</f>
        <v>5.0763275144255347E-2</v>
      </c>
      <c r="CG638" s="124">
        <f t="shared" ref="CG638" si="11994">Y638/Y653</f>
        <v>4.2188571072474604E-2</v>
      </c>
      <c r="CH638" s="125">
        <f t="shared" ref="CH638" si="11995">Z638/Z653</f>
        <v>5.2735036941638988E-2</v>
      </c>
      <c r="CI638" s="123">
        <f t="shared" ref="CI638" si="11996">AA638/AA653</f>
        <v>5.113498667097504E-2</v>
      </c>
      <c r="CJ638" s="129">
        <f t="shared" ref="CJ638" si="11997">AB638/AB653</f>
        <v>4.6457233595124672E-2</v>
      </c>
      <c r="CK638" s="130">
        <f t="shared" ref="CK638" si="11998">AC638/AC653</f>
        <v>4.6706581099304686E-2</v>
      </c>
    </row>
    <row r="639" spans="1:89" ht="13.8" thickBot="1" x14ac:dyDescent="0.3">
      <c r="A639" s="139" t="s">
        <v>26</v>
      </c>
      <c r="B639" s="194">
        <v>2034</v>
      </c>
      <c r="C639" s="188">
        <v>1680</v>
      </c>
      <c r="D639" s="189">
        <v>1141</v>
      </c>
      <c r="E639" s="190">
        <v>822</v>
      </c>
      <c r="F639" s="187">
        <v>1224</v>
      </c>
      <c r="G639" s="191">
        <v>822</v>
      </c>
      <c r="H639" s="189">
        <v>2702</v>
      </c>
      <c r="I639" s="190">
        <v>2182</v>
      </c>
      <c r="J639" s="187">
        <v>368</v>
      </c>
      <c r="K639" s="188">
        <v>480</v>
      </c>
      <c r="L639" s="189">
        <v>947</v>
      </c>
      <c r="M639" s="187">
        <v>1554</v>
      </c>
      <c r="N639" s="192">
        <v>2027</v>
      </c>
      <c r="O639" s="195">
        <v>2253</v>
      </c>
      <c r="P639" s="187">
        <v>1187</v>
      </c>
      <c r="Q639" s="188">
        <v>1119</v>
      </c>
      <c r="R639" s="189">
        <v>1677</v>
      </c>
      <c r="S639" s="190">
        <v>1497</v>
      </c>
      <c r="T639" s="187">
        <v>273</v>
      </c>
      <c r="U639" s="191">
        <v>431</v>
      </c>
      <c r="V639" s="189">
        <v>1208</v>
      </c>
      <c r="W639" s="196">
        <v>2254</v>
      </c>
      <c r="X639" s="187">
        <v>1367</v>
      </c>
      <c r="Y639" s="191">
        <v>633</v>
      </c>
      <c r="Z639" s="189">
        <v>3081</v>
      </c>
      <c r="AA639" s="187">
        <v>3142</v>
      </c>
      <c r="AB639" s="162">
        <v>19236</v>
      </c>
      <c r="AC639" s="165">
        <f t="shared" si="11751"/>
        <v>18869</v>
      </c>
      <c r="AE639" s="254">
        <f>$AE$19</f>
        <v>0</v>
      </c>
      <c r="AF639" s="120">
        <f t="shared" si="11942"/>
        <v>0</v>
      </c>
      <c r="AG639" s="188">
        <f t="shared" si="11942"/>
        <v>0</v>
      </c>
      <c r="AH639" s="189">
        <f t="shared" si="11942"/>
        <v>0</v>
      </c>
      <c r="AI639" s="190">
        <f t="shared" si="11942"/>
        <v>0</v>
      </c>
      <c r="AJ639" s="187">
        <f t="shared" si="11942"/>
        <v>0</v>
      </c>
      <c r="AK639" s="191">
        <f t="shared" si="11942"/>
        <v>0</v>
      </c>
      <c r="AL639" s="189">
        <f t="shared" si="11942"/>
        <v>0</v>
      </c>
      <c r="AM639" s="190">
        <f t="shared" si="11942"/>
        <v>0</v>
      </c>
      <c r="AN639" s="187">
        <f t="shared" si="11942"/>
        <v>0</v>
      </c>
      <c r="AO639" s="191">
        <f t="shared" si="11942"/>
        <v>0</v>
      </c>
      <c r="AP639" s="189">
        <f t="shared" si="11943"/>
        <v>0</v>
      </c>
      <c r="AQ639" s="187">
        <f t="shared" si="11943"/>
        <v>0</v>
      </c>
      <c r="AR639" s="192">
        <f t="shared" si="11943"/>
        <v>0</v>
      </c>
      <c r="AS639" s="193">
        <f t="shared" si="11943"/>
        <v>0</v>
      </c>
      <c r="AT639" s="187">
        <f t="shared" si="11943"/>
        <v>0</v>
      </c>
      <c r="AU639" s="191">
        <f t="shared" si="11943"/>
        <v>0</v>
      </c>
      <c r="AV639" s="189">
        <f t="shared" si="11943"/>
        <v>0</v>
      </c>
      <c r="AW639" s="190">
        <f t="shared" si="11943"/>
        <v>0</v>
      </c>
      <c r="AX639" s="187">
        <f t="shared" si="11943"/>
        <v>0</v>
      </c>
      <c r="AY639" s="191">
        <f t="shared" si="11943"/>
        <v>0</v>
      </c>
      <c r="AZ639" s="189">
        <f t="shared" si="11944"/>
        <v>0</v>
      </c>
      <c r="BA639" s="190">
        <f t="shared" si="11944"/>
        <v>0</v>
      </c>
      <c r="BB639" s="187">
        <f t="shared" si="11944"/>
        <v>0</v>
      </c>
      <c r="BC639" s="191">
        <f t="shared" si="11944"/>
        <v>0</v>
      </c>
      <c r="BD639" s="189">
        <f t="shared" si="11944"/>
        <v>0</v>
      </c>
      <c r="BE639" s="187">
        <f t="shared" si="11944"/>
        <v>0</v>
      </c>
      <c r="BF639" s="164">
        <f>SUM(AF639,AH639,AJ639,AL639,AN639,AP639,AR639,AT639,AV639,AX639,AZ639,BB639,BD639)</f>
        <v>0</v>
      </c>
      <c r="BG639" s="165">
        <f>SUM(AG639,AI639,AK639,AM639,AO639,AQ639,AS639,AU639,AW639,AY639,BA639,BC639,BE639)</f>
        <v>0</v>
      </c>
      <c r="BI639" s="139" t="s">
        <v>26</v>
      </c>
      <c r="BJ639" s="123">
        <f>B639/B653</f>
        <v>4.6782280693684161E-2</v>
      </c>
      <c r="BK639" s="124">
        <f t="shared" ref="BK639" si="11999">C639/C653</f>
        <v>4.1148231605760754E-2</v>
      </c>
      <c r="BL639" s="125">
        <f t="shared" ref="BL639" si="12000">D639/D653</f>
        <v>4.8727365903655617E-2</v>
      </c>
      <c r="BM639" s="126">
        <f t="shared" ref="BM639" si="12001">E639/E653</f>
        <v>4.0395105410585289E-2</v>
      </c>
      <c r="BN639" s="123">
        <f t="shared" ref="BN639" si="12002">F639/F653</f>
        <v>4.7559838358719304E-2</v>
      </c>
      <c r="BO639" s="124">
        <f t="shared" ref="BO639" si="12003">G639/G653</f>
        <v>3.2768586804863463E-2</v>
      </c>
      <c r="BP639" s="125">
        <f t="shared" ref="BP639" si="12004">H639/H653</f>
        <v>5.5871466677694839E-2</v>
      </c>
      <c r="BQ639" s="126">
        <f t="shared" ref="BQ639" si="12005">I639/I653</f>
        <v>4.0756098472113263E-2</v>
      </c>
      <c r="BR639" s="123">
        <f t="shared" ref="BR639" si="12006">J639/J653</f>
        <v>4.24109715339403E-2</v>
      </c>
      <c r="BS639" s="124">
        <f t="shared" ref="BS639" si="12007">K639/K653</f>
        <v>5.2321778940483975E-2</v>
      </c>
      <c r="BT639" s="125">
        <f t="shared" ref="BT639" si="12008">L639/L653</f>
        <v>3.2842032252470954E-2</v>
      </c>
      <c r="BU639" s="123">
        <f t="shared" ref="BU639" si="12009">M639/M653</f>
        <v>4.8468592102800821E-2</v>
      </c>
      <c r="BV639" s="127">
        <f t="shared" ref="BV639" si="12010">N639/N653</f>
        <v>4.1879300014462509E-2</v>
      </c>
      <c r="BW639" s="128">
        <f t="shared" ref="BW639" si="12011">O639/O653</f>
        <v>4.5916807630382944E-2</v>
      </c>
      <c r="BX639" s="123">
        <f t="shared" ref="BX639" si="12012">P639/P653</f>
        <v>4.4657637321294207E-2</v>
      </c>
      <c r="BY639" s="124">
        <f t="shared" ref="BY639" si="12013">Q639/Q653</f>
        <v>4.4833526984254177E-2</v>
      </c>
      <c r="BZ639" s="125">
        <f t="shared" ref="BZ639" si="12014">R639/R653</f>
        <v>4.7781861697580988E-2</v>
      </c>
      <c r="CA639" s="126">
        <f t="shared" ref="CA639" si="12015">S639/S653</f>
        <v>4.3842436667154781E-2</v>
      </c>
      <c r="CB639" s="123">
        <f t="shared" ref="CB639" si="12016">T639/T653</f>
        <v>2.6759458929621643E-2</v>
      </c>
      <c r="CC639" s="124">
        <f t="shared" ref="CC639" si="12017">U639/U653</f>
        <v>4.1358794741387581E-2</v>
      </c>
      <c r="CD639" s="125">
        <f t="shared" ref="CD639" si="12018">V639/V653</f>
        <v>3.5279343477118072E-2</v>
      </c>
      <c r="CE639" s="126">
        <f t="shared" ref="CE639" si="12019">W639/W653</f>
        <v>5.5438044173348418E-2</v>
      </c>
      <c r="CF639" s="123">
        <f t="shared" ref="CF639" si="12020">X639/X653</f>
        <v>4.992330728215616E-2</v>
      </c>
      <c r="CG639" s="124">
        <f t="shared" ref="CG639" si="12021">Y639/Y653</f>
        <v>3.944662553748364E-2</v>
      </c>
      <c r="CH639" s="125">
        <f t="shared" ref="CH639" si="12022">Z639/Z653</f>
        <v>5.2209720056937574E-2</v>
      </c>
      <c r="CI639" s="123">
        <f t="shared" ref="CI639" si="12023">AA639/AA653</f>
        <v>5.0763389611438725E-2</v>
      </c>
      <c r="CJ639" s="129">
        <f t="shared" ref="CJ639" si="12024">AB639/AB653</f>
        <v>4.5863553781668884E-2</v>
      </c>
      <c r="CK639" s="130">
        <f t="shared" ref="CK639" si="12025">AC639/AC653</f>
        <v>4.5116539303920351E-2</v>
      </c>
    </row>
    <row r="640" spans="1:89" ht="14.4" thickTop="1" thickBot="1" x14ac:dyDescent="0.3">
      <c r="A640" s="131" t="s">
        <v>27</v>
      </c>
      <c r="B640" s="197">
        <v>1934</v>
      </c>
      <c r="C640" s="181">
        <v>1964</v>
      </c>
      <c r="D640" s="182">
        <v>1021</v>
      </c>
      <c r="E640" s="183">
        <v>913</v>
      </c>
      <c r="F640" s="180">
        <v>1239</v>
      </c>
      <c r="G640" s="184">
        <v>1043</v>
      </c>
      <c r="H640" s="182">
        <v>2600</v>
      </c>
      <c r="I640" s="183">
        <v>2633</v>
      </c>
      <c r="J640" s="180">
        <v>442</v>
      </c>
      <c r="K640" s="181">
        <v>420</v>
      </c>
      <c r="L640" s="182">
        <v>1277</v>
      </c>
      <c r="M640" s="180">
        <v>1552</v>
      </c>
      <c r="N640" s="185">
        <v>2140</v>
      </c>
      <c r="O640" s="198">
        <v>2121</v>
      </c>
      <c r="P640" s="180">
        <v>1414</v>
      </c>
      <c r="Q640" s="181">
        <v>995</v>
      </c>
      <c r="R640" s="182">
        <v>1773</v>
      </c>
      <c r="S640" s="183">
        <v>1467</v>
      </c>
      <c r="T640" s="180">
        <v>427</v>
      </c>
      <c r="U640" s="184">
        <v>353</v>
      </c>
      <c r="V640" s="182">
        <v>1448</v>
      </c>
      <c r="W640" s="199">
        <v>2045</v>
      </c>
      <c r="X640" s="180">
        <v>1368</v>
      </c>
      <c r="Y640" s="184">
        <v>617</v>
      </c>
      <c r="Z640" s="182">
        <v>2974</v>
      </c>
      <c r="AA640" s="180">
        <v>3405</v>
      </c>
      <c r="AB640" s="162">
        <v>20057</v>
      </c>
      <c r="AC640" s="165">
        <f t="shared" si="11751"/>
        <v>19528</v>
      </c>
      <c r="AE640" s="251" t="s">
        <v>13</v>
      </c>
      <c r="AF640" s="14">
        <f t="shared" ref="AF640:BG640" si="12026">SUM(AF637:AF639)</f>
        <v>4466</v>
      </c>
      <c r="AG640" s="1">
        <f t="shared" si="12026"/>
        <v>8923</v>
      </c>
      <c r="AH640" s="14">
        <f t="shared" si="12026"/>
        <v>3062</v>
      </c>
      <c r="AI640" s="1">
        <f t="shared" si="12026"/>
        <v>3481</v>
      </c>
      <c r="AJ640" s="14">
        <f t="shared" si="12026"/>
        <v>2786</v>
      </c>
      <c r="AK640" s="1">
        <f t="shared" si="12026"/>
        <v>5459</v>
      </c>
      <c r="AL640" s="14">
        <f t="shared" si="12026"/>
        <v>6083</v>
      </c>
      <c r="AM640" s="1">
        <f t="shared" si="12026"/>
        <v>11100</v>
      </c>
      <c r="AN640" s="14">
        <f t="shared" si="12026"/>
        <v>2097</v>
      </c>
      <c r="AO640" s="1">
        <f t="shared" si="12026"/>
        <v>715</v>
      </c>
      <c r="AP640" s="14">
        <f t="shared" si="12026"/>
        <v>6987</v>
      </c>
      <c r="AQ640" s="1">
        <f t="shared" si="12026"/>
        <v>2484</v>
      </c>
      <c r="AR640" s="14">
        <f t="shared" si="12026"/>
        <v>8623</v>
      </c>
      <c r="AS640" s="1">
        <f t="shared" si="12026"/>
        <v>6114</v>
      </c>
      <c r="AT640" s="14">
        <f t="shared" si="12026"/>
        <v>4505</v>
      </c>
      <c r="AU640" s="1">
        <f t="shared" si="12026"/>
        <v>3938</v>
      </c>
      <c r="AV640" s="14">
        <f t="shared" si="12026"/>
        <v>4751</v>
      </c>
      <c r="AW640" s="1">
        <f t="shared" si="12026"/>
        <v>6258</v>
      </c>
      <c r="AX640" s="14">
        <f t="shared" si="12026"/>
        <v>3119</v>
      </c>
      <c r="AY640" s="1">
        <f t="shared" si="12026"/>
        <v>674</v>
      </c>
      <c r="AZ640" s="14">
        <f t="shared" si="12026"/>
        <v>7346</v>
      </c>
      <c r="BA640" s="1">
        <f t="shared" si="12026"/>
        <v>4759</v>
      </c>
      <c r="BB640" s="14">
        <f t="shared" si="12026"/>
        <v>5523</v>
      </c>
      <c r="BC640" s="1">
        <f t="shared" si="12026"/>
        <v>1780</v>
      </c>
      <c r="BD640" s="14">
        <f t="shared" si="12026"/>
        <v>7676</v>
      </c>
      <c r="BE640" s="1">
        <f t="shared" si="12026"/>
        <v>11072</v>
      </c>
      <c r="BF640" s="166">
        <f t="shared" si="12026"/>
        <v>67024</v>
      </c>
      <c r="BG640" s="167">
        <f t="shared" si="12026"/>
        <v>66757</v>
      </c>
      <c r="BI640" s="131" t="s">
        <v>27</v>
      </c>
      <c r="BJ640" s="123">
        <f>B640/B653</f>
        <v>4.4482266893601359E-2</v>
      </c>
      <c r="BK640" s="124">
        <f t="shared" ref="BK640" si="12027">C640/C653</f>
        <v>4.8104242186734592E-2</v>
      </c>
      <c r="BL640" s="125">
        <f t="shared" ref="BL640" si="12028">D640/D653</f>
        <v>4.3602664844550734E-2</v>
      </c>
      <c r="BM640" s="126">
        <f t="shared" ref="BM640" si="12029">E640/E653</f>
        <v>4.4867069634871491E-2</v>
      </c>
      <c r="BN640" s="123">
        <f t="shared" ref="BN640" si="12030">F640/F653</f>
        <v>4.8142679515076156E-2</v>
      </c>
      <c r="BO640" s="124">
        <f t="shared" ref="BO640" si="12031">G640/G653</f>
        <v>4.1578632648993426E-2</v>
      </c>
      <c r="BP640" s="125">
        <f t="shared" ref="BP640" si="12032">H640/H653</f>
        <v>5.376232914952131E-2</v>
      </c>
      <c r="BQ640" s="126">
        <f t="shared" ref="BQ640" si="12033">I640/I653</f>
        <v>4.9180021666853452E-2</v>
      </c>
      <c r="BR640" s="123">
        <f t="shared" ref="BR640" si="12034">J640/J653</f>
        <v>5.0939264722830474E-2</v>
      </c>
      <c r="BS640" s="124">
        <f t="shared" ref="BS640" si="12035">K640/K653</f>
        <v>4.5781556572923481E-2</v>
      </c>
      <c r="BT640" s="125">
        <f t="shared" ref="BT640" si="12036">L640/L653</f>
        <v>4.4286457430206344E-2</v>
      </c>
      <c r="BU640" s="123">
        <f t="shared" ref="BU640" si="12037">M640/M653</f>
        <v>4.8406212962385377E-2</v>
      </c>
      <c r="BV640" s="127">
        <f t="shared" ref="BV640" si="12038">N640/N653</f>
        <v>4.4213962521435508E-2</v>
      </c>
      <c r="BW640" s="128">
        <f t="shared" ref="BW640" si="12039">O640/O653</f>
        <v>4.3226608514887806E-2</v>
      </c>
      <c r="BX640" s="123">
        <f t="shared" ref="BX640" si="12040">P640/P653</f>
        <v>5.3197893152746423E-2</v>
      </c>
      <c r="BY640" s="124">
        <f t="shared" ref="BY640" si="12041">Q640/Q653</f>
        <v>3.9865379221923958E-2</v>
      </c>
      <c r="BZ640" s="125">
        <f t="shared" ref="BZ640" si="12042">R640/R653</f>
        <v>5.0517138216941621E-2</v>
      </c>
      <c r="CA640" s="126">
        <f t="shared" ref="CA640" si="12043">S640/S653</f>
        <v>4.2963830721921219E-2</v>
      </c>
      <c r="CB640" s="123">
        <f t="shared" ref="CB640" si="12044">T640/T653</f>
        <v>4.1854538325818466E-2</v>
      </c>
      <c r="CC640" s="124">
        <f t="shared" ref="CC640" si="12045">U640/U653</f>
        <v>3.3873908454083099E-2</v>
      </c>
      <c r="CD640" s="125">
        <f t="shared" ref="CD640" si="12046">V640/V653</f>
        <v>4.2288484565287228E-2</v>
      </c>
      <c r="CE640" s="126">
        <f t="shared" ref="CE640" si="12047">W640/W653</f>
        <v>5.0297604407496678E-2</v>
      </c>
      <c r="CF640" s="123">
        <f t="shared" ref="CF640" si="12048">X640/X653</f>
        <v>4.9959827623986562E-2</v>
      </c>
      <c r="CG640" s="124">
        <f t="shared" ref="CG640" si="12049">Y640/Y653</f>
        <v>3.8449554433850563E-2</v>
      </c>
      <c r="CH640" s="125">
        <f t="shared" ref="CH640" si="12050">Z640/Z653</f>
        <v>5.039652951941978E-2</v>
      </c>
      <c r="CI640" s="123">
        <f t="shared" ref="CI640" si="12051">AA640/AA653</f>
        <v>5.5012521205266986E-2</v>
      </c>
      <c r="CJ640" s="129">
        <f t="shared" ref="CJ640" si="12052">AB640/AB653</f>
        <v>4.782102818667773E-2</v>
      </c>
      <c r="CK640" s="130">
        <f t="shared" ref="CK640" si="12053">AC640/AC653</f>
        <v>4.6692234857541821E-2</v>
      </c>
    </row>
    <row r="641" spans="1:89" ht="13.8" thickTop="1" x14ac:dyDescent="0.25">
      <c r="A641" s="139" t="s">
        <v>28</v>
      </c>
      <c r="B641" s="194">
        <v>1902</v>
      </c>
      <c r="C641" s="188">
        <v>2519</v>
      </c>
      <c r="D641" s="189">
        <v>1060</v>
      </c>
      <c r="E641" s="190">
        <v>938</v>
      </c>
      <c r="F641" s="187">
        <v>1048</v>
      </c>
      <c r="G641" s="191">
        <v>1294</v>
      </c>
      <c r="H641" s="189">
        <v>2588</v>
      </c>
      <c r="I641" s="190">
        <v>3187</v>
      </c>
      <c r="J641" s="187">
        <v>578</v>
      </c>
      <c r="K641" s="188">
        <v>435</v>
      </c>
      <c r="L641" s="189">
        <v>1990</v>
      </c>
      <c r="M641" s="187">
        <v>1372</v>
      </c>
      <c r="N641" s="192">
        <v>2848</v>
      </c>
      <c r="O641" s="195">
        <v>2212</v>
      </c>
      <c r="P641" s="187">
        <v>1482</v>
      </c>
      <c r="Q641" s="188">
        <v>1148</v>
      </c>
      <c r="R641" s="189">
        <v>1744</v>
      </c>
      <c r="S641" s="190">
        <v>1841</v>
      </c>
      <c r="T641" s="187">
        <v>663</v>
      </c>
      <c r="U641" s="191">
        <v>313</v>
      </c>
      <c r="V641" s="189">
        <v>2189</v>
      </c>
      <c r="W641" s="196">
        <v>1770</v>
      </c>
      <c r="X641" s="187">
        <v>1477</v>
      </c>
      <c r="Y641" s="191">
        <v>689</v>
      </c>
      <c r="Z641" s="189">
        <v>3119</v>
      </c>
      <c r="AA641" s="187">
        <v>4036</v>
      </c>
      <c r="AB641" s="162">
        <v>22688</v>
      </c>
      <c r="AC641" s="165">
        <f t="shared" si="11751"/>
        <v>21754</v>
      </c>
      <c r="BI641" s="139" t="s">
        <v>28</v>
      </c>
      <c r="BJ641" s="123">
        <f>B641/B653</f>
        <v>4.3746262477574863E-2</v>
      </c>
      <c r="BK641" s="124">
        <f t="shared" ref="BK641" si="12054">C641/C653</f>
        <v>6.1697854413637697E-2</v>
      </c>
      <c r="BL641" s="125">
        <f t="shared" ref="BL641" si="12055">D641/D653</f>
        <v>4.5268192688759826E-2</v>
      </c>
      <c r="BM641" s="126">
        <f t="shared" ref="BM641" si="12056">E641/E653</f>
        <v>4.609563123495012E-2</v>
      </c>
      <c r="BN641" s="123">
        <f t="shared" ref="BN641" si="12057">F641/F653</f>
        <v>4.072116879079888E-2</v>
      </c>
      <c r="BO641" s="124">
        <f t="shared" ref="BO641" si="12058">G641/G653</f>
        <v>5.1584612318118395E-2</v>
      </c>
      <c r="BP641" s="125">
        <f t="shared" ref="BP641" si="12059">H641/H653</f>
        <v>5.3514195322677365E-2</v>
      </c>
      <c r="BQ641" s="126">
        <f t="shared" ref="BQ641" si="12060">I641/I653</f>
        <v>5.9527812021367997E-2</v>
      </c>
      <c r="BR641" s="123">
        <f t="shared" ref="BR641" si="12061">J641/J653</f>
        <v>6.661288463754754E-2</v>
      </c>
      <c r="BS641" s="124">
        <f t="shared" ref="BS641" si="12062">K641/K653</f>
        <v>4.7416612164813604E-2</v>
      </c>
      <c r="BT641" s="125">
        <f t="shared" ref="BT641" si="12063">L641/L653</f>
        <v>6.9013351829374028E-2</v>
      </c>
      <c r="BU641" s="123">
        <f t="shared" ref="BU641" si="12064">M641/M653</f>
        <v>4.279209032499532E-2</v>
      </c>
      <c r="BV641" s="127">
        <f t="shared" ref="BV641" si="12065">N641/N653</f>
        <v>5.8841759467779593E-2</v>
      </c>
      <c r="BW641" s="128">
        <f t="shared" ref="BW641" si="12066">O641/O653</f>
        <v>4.5081215480873092E-2</v>
      </c>
      <c r="BX641" s="123">
        <f t="shared" ref="BX641" si="12067">P641/P653</f>
        <v>5.5756207674943568E-2</v>
      </c>
      <c r="BY641" s="124">
        <f t="shared" ref="BY641" si="12068">Q641/Q653</f>
        <v>4.599543250931528E-2</v>
      </c>
      <c r="BZ641" s="125">
        <f t="shared" ref="BZ641" si="12069">R641/R653</f>
        <v>4.9690856768384764E-2</v>
      </c>
      <c r="CA641" s="126">
        <f t="shared" ref="CA641" si="12070">S641/S653</f>
        <v>5.3917118172499633E-2</v>
      </c>
      <c r="CB641" s="123">
        <f t="shared" ref="CB641" si="12071">T641/T653</f>
        <v>6.4987257400509701E-2</v>
      </c>
      <c r="CC641" s="124">
        <f t="shared" ref="CC641" si="12072">U641/U653</f>
        <v>3.0035505229824393E-2</v>
      </c>
      <c r="CD641" s="125">
        <f t="shared" ref="CD641" si="12073">V641/V653</f>
        <v>6.3929207675009495E-2</v>
      </c>
      <c r="CE641" s="126">
        <f t="shared" ref="CE641" si="12074">W641/W653</f>
        <v>4.3533867873481236E-2</v>
      </c>
      <c r="CF641" s="123">
        <f t="shared" ref="CF641" si="12075">X641/X653</f>
        <v>5.3940544883500106E-2</v>
      </c>
      <c r="CG641" s="124">
        <f t="shared" ref="CG641" si="12076">Y641/Y653</f>
        <v>4.2936374400199415E-2</v>
      </c>
      <c r="CH641" s="125">
        <f t="shared" ref="CH641" si="12077">Z641/Z653</f>
        <v>5.2853656883345763E-2</v>
      </c>
      <c r="CI641" s="123">
        <f t="shared" ref="CI641" si="12078">AA641/AA653</f>
        <v>6.5207205751676225E-2</v>
      </c>
      <c r="CJ641" s="129">
        <f t="shared" ref="CJ641" si="12079">AB641/AB653</f>
        <v>5.4094006456566E-2</v>
      </c>
      <c r="CK641" s="130">
        <f t="shared" ref="CK641" si="12080">AC641/AC653</f>
        <v>5.2014690551565178E-2</v>
      </c>
    </row>
    <row r="642" spans="1:89" x14ac:dyDescent="0.25">
      <c r="A642" s="131" t="s">
        <v>29</v>
      </c>
      <c r="B642" s="197">
        <v>2218</v>
      </c>
      <c r="C642" s="181">
        <v>3216</v>
      </c>
      <c r="D642" s="182">
        <v>1515</v>
      </c>
      <c r="E642" s="183">
        <v>1405</v>
      </c>
      <c r="F642" s="180">
        <v>1401</v>
      </c>
      <c r="G642" s="184">
        <v>2033</v>
      </c>
      <c r="H642" s="182">
        <v>2873</v>
      </c>
      <c r="I642" s="183">
        <v>4017</v>
      </c>
      <c r="J642" s="180">
        <v>938</v>
      </c>
      <c r="K642" s="181">
        <v>378</v>
      </c>
      <c r="L642" s="182">
        <v>2640</v>
      </c>
      <c r="M642" s="180">
        <v>1300</v>
      </c>
      <c r="N642" s="185">
        <v>3670</v>
      </c>
      <c r="O642" s="198">
        <v>2542</v>
      </c>
      <c r="P642" s="180">
        <v>1842</v>
      </c>
      <c r="Q642" s="181">
        <v>1362</v>
      </c>
      <c r="R642" s="182">
        <v>2089</v>
      </c>
      <c r="S642" s="183">
        <v>2623</v>
      </c>
      <c r="T642" s="180">
        <v>1210</v>
      </c>
      <c r="U642" s="184">
        <v>342</v>
      </c>
      <c r="V642" s="182">
        <v>2882</v>
      </c>
      <c r="W642" s="199">
        <v>2090</v>
      </c>
      <c r="X642" s="180">
        <v>1944</v>
      </c>
      <c r="Y642" s="184">
        <v>702</v>
      </c>
      <c r="Z642" s="182">
        <v>3546</v>
      </c>
      <c r="AA642" s="180">
        <v>4389</v>
      </c>
      <c r="AB642" s="162">
        <v>28768</v>
      </c>
      <c r="AC642" s="165">
        <f t="shared" si="11751"/>
        <v>26399</v>
      </c>
      <c r="BI642" s="131" t="s">
        <v>29</v>
      </c>
      <c r="BJ642" s="123">
        <f>B642/B653</f>
        <v>5.1014306085836514E-2</v>
      </c>
      <c r="BK642" s="124">
        <f t="shared" ref="BK642" si="12081">C642/C653</f>
        <v>7.8769471931027721E-2</v>
      </c>
      <c r="BL642" s="125">
        <f t="shared" ref="BL642" si="12082">D642/D653</f>
        <v>6.4699350871199185E-2</v>
      </c>
      <c r="BM642" s="126">
        <f t="shared" ref="BM642" si="12083">E642/E653</f>
        <v>6.9045161924418896E-2</v>
      </c>
      <c r="BN642" s="123">
        <f t="shared" ref="BN642" si="12084">F642/F653</f>
        <v>5.4437364003730185E-2</v>
      </c>
      <c r="BO642" s="124">
        <f t="shared" ref="BO642" si="12085">G642/G653</f>
        <v>8.1044448873828986E-2</v>
      </c>
      <c r="BP642" s="125">
        <f t="shared" ref="BP642" si="12086">H642/H653</f>
        <v>5.9407373710221048E-2</v>
      </c>
      <c r="BQ642" s="126">
        <f t="shared" ref="BQ642" si="12087">I642/I653</f>
        <v>7.5030819231200266E-2</v>
      </c>
      <c r="BR642" s="123">
        <f t="shared" ref="BR642" si="12088">J642/J653</f>
        <v>0.10810187852944567</v>
      </c>
      <c r="BS642" s="124">
        <f t="shared" ref="BS642" si="12089">K642/K653</f>
        <v>4.1203400915631135E-2</v>
      </c>
      <c r="BT642" s="125">
        <f t="shared" ref="BT642" si="12090">L642/L653</f>
        <v>9.1555401421883134E-2</v>
      </c>
      <c r="BU642" s="123">
        <f t="shared" ref="BU642" si="12091">M642/M653</f>
        <v>4.0546441270039299E-2</v>
      </c>
      <c r="BV642" s="127">
        <f t="shared" ref="BV642" si="12092">N642/N653</f>
        <v>7.5824879651246874E-2</v>
      </c>
      <c r="BW642" s="128">
        <f t="shared" ref="BW642" si="12093">O642/O653</f>
        <v>5.1806713269610942E-2</v>
      </c>
      <c r="BX642" s="123">
        <f t="shared" ref="BX642" si="12094">P642/P653</f>
        <v>6.9300225733634313E-2</v>
      </c>
      <c r="BY642" s="124">
        <f t="shared" ref="BY642" si="12095">Q642/Q653</f>
        <v>5.4569493970110981E-2</v>
      </c>
      <c r="BZ642" s="125">
        <f t="shared" ref="BZ642" si="12096">R642/R653</f>
        <v>5.9520756759837021E-2</v>
      </c>
      <c r="CA642" s="126">
        <f t="shared" ref="CA642" si="12097">S642/S653</f>
        <v>7.6819446478254505E-2</v>
      </c>
      <c r="CB642" s="123">
        <f t="shared" ref="CB642" si="12098">T642/T653</f>
        <v>0.11860419525583218</v>
      </c>
      <c r="CC642" s="124">
        <f t="shared" ref="CC642" si="12099">U642/U653</f>
        <v>3.2818347567411955E-2</v>
      </c>
      <c r="CD642" s="125">
        <f t="shared" ref="CD642" si="12100">V642/V653</f>
        <v>8.4168102567097919E-2</v>
      </c>
      <c r="CE642" s="126">
        <f t="shared" ref="CE642" si="12101">W642/W653</f>
        <v>5.1404397658517391E-2</v>
      </c>
      <c r="CF642" s="123">
        <f t="shared" ref="CF642" si="12102">X642/X653</f>
        <v>7.0995544518296691E-2</v>
      </c>
      <c r="CG642" s="124">
        <f t="shared" ref="CG642" si="12103">Y642/Y653</f>
        <v>4.3746494671901288E-2</v>
      </c>
      <c r="CH642" s="125">
        <f t="shared" ref="CH642" si="12104">Z642/Z653</f>
        <v>6.0089473327458821E-2</v>
      </c>
      <c r="CI642" s="123">
        <f t="shared" ref="CI642" si="12105">AA642/AA653</f>
        <v>7.0910412795863964E-2</v>
      </c>
      <c r="CJ642" s="129">
        <f t="shared" ref="CJ642" si="12106">AB642/AB653</f>
        <v>6.8590284632514584E-2</v>
      </c>
      <c r="CK642" s="130">
        <f t="shared" ref="CK642" si="12107">AC642/AC653</f>
        <v>6.3121072716317408E-2</v>
      </c>
    </row>
    <row r="643" spans="1:89" x14ac:dyDescent="0.25">
      <c r="A643" s="139" t="s">
        <v>30</v>
      </c>
      <c r="B643" s="280">
        <v>2390</v>
      </c>
      <c r="C643" s="267">
        <v>4572</v>
      </c>
      <c r="D643" s="268">
        <v>1745</v>
      </c>
      <c r="E643" s="269">
        <v>1674</v>
      </c>
      <c r="F643" s="266">
        <v>1604</v>
      </c>
      <c r="G643" s="270">
        <v>2708</v>
      </c>
      <c r="H643" s="268">
        <v>3171</v>
      </c>
      <c r="I643" s="269">
        <v>5306</v>
      </c>
      <c r="J643" s="266">
        <v>1161</v>
      </c>
      <c r="K643" s="267">
        <v>407</v>
      </c>
      <c r="L643" s="268">
        <v>3448</v>
      </c>
      <c r="M643" s="266">
        <v>1289</v>
      </c>
      <c r="N643" s="271">
        <v>4367</v>
      </c>
      <c r="O643" s="281">
        <v>3138</v>
      </c>
      <c r="P643" s="266">
        <v>2264</v>
      </c>
      <c r="Q643" s="267">
        <v>1840</v>
      </c>
      <c r="R643" s="268">
        <v>2381</v>
      </c>
      <c r="S643" s="269">
        <v>2940</v>
      </c>
      <c r="T643" s="266">
        <v>1577</v>
      </c>
      <c r="U643" s="270">
        <v>341</v>
      </c>
      <c r="V643" s="268">
        <v>3519</v>
      </c>
      <c r="W643" s="282">
        <v>2416</v>
      </c>
      <c r="X643" s="266">
        <v>2792</v>
      </c>
      <c r="Y643" s="270">
        <v>947</v>
      </c>
      <c r="Z643" s="268">
        <v>3962</v>
      </c>
      <c r="AA643" s="266">
        <v>5342</v>
      </c>
      <c r="AB643" s="162">
        <v>34381</v>
      </c>
      <c r="AC643" s="165">
        <f t="shared" si="11751"/>
        <v>32920</v>
      </c>
      <c r="BI643" s="139" t="s">
        <v>30</v>
      </c>
      <c r="BJ643" s="123">
        <f>B643/B653</f>
        <v>5.4970329821978935E-2</v>
      </c>
      <c r="BK643" s="124">
        <f t="shared" ref="BK643" si="12108">C643/C653</f>
        <v>0.11198197315567747</v>
      </c>
      <c r="BL643" s="125">
        <f t="shared" ref="BL643" si="12109">D643/D653</f>
        <v>7.4521694567816876E-2</v>
      </c>
      <c r="BM643" s="126">
        <f t="shared" ref="BM643" si="12110">E643/E653</f>
        <v>8.2264484741264923E-2</v>
      </c>
      <c r="BN643" s="123">
        <f t="shared" ref="BN643" si="12111">F643/F653</f>
        <v>6.2325147653092945E-2</v>
      </c>
      <c r="BO643" s="124">
        <f t="shared" ref="BO643" si="12112">G643/G653</f>
        <v>0.10795295993621687</v>
      </c>
      <c r="BP643" s="125">
        <f t="shared" ref="BP643" si="12113">H643/H653</f>
        <v>6.5569363743512341E-2</v>
      </c>
      <c r="BQ643" s="126">
        <f t="shared" ref="BQ643" si="12114">I643/I653</f>
        <v>9.9107176211289172E-2</v>
      </c>
      <c r="BR643" s="123">
        <f t="shared" ref="BR643" si="12115">J643/J653</f>
        <v>0.13380200530137143</v>
      </c>
      <c r="BS643" s="124">
        <f t="shared" ref="BS643" si="12116">K643/K653</f>
        <v>4.4364508393285373E-2</v>
      </c>
      <c r="BT643" s="125">
        <f t="shared" ref="BT643" si="12117">L643/L653</f>
        <v>0.11957690306918675</v>
      </c>
      <c r="BU643" s="123">
        <f t="shared" ref="BU643" si="12118">M643/M653</f>
        <v>4.0203355997754348E-2</v>
      </c>
      <c r="BV643" s="127">
        <f t="shared" ref="BV643" si="12119">N643/N653</f>
        <v>9.0225408565938719E-2</v>
      </c>
      <c r="BW643" s="128">
        <f t="shared" ref="BW643" si="12120">O643/O653</f>
        <v>6.3953369881998082E-2</v>
      </c>
      <c r="BX643" s="123">
        <f t="shared" ref="BX643" si="12121">P643/P653</f>
        <v>8.5176824680210692E-2</v>
      </c>
      <c r="BY643" s="124">
        <f t="shared" ref="BY643" si="12122">Q643/Q653</f>
        <v>7.3720902279738765E-2</v>
      </c>
      <c r="BZ643" s="125">
        <f t="shared" ref="BZ643" si="12123">R643/R653</f>
        <v>6.7840556172892266E-2</v>
      </c>
      <c r="CA643" s="126">
        <f t="shared" ref="CA643" si="12124">S643/S653</f>
        <v>8.610338263288915E-2</v>
      </c>
      <c r="CB643" s="123">
        <f t="shared" ref="CB643" si="12125">T643/T653</f>
        <v>0.15457753381689865</v>
      </c>
      <c r="CC643" s="124">
        <f t="shared" ref="CC643" si="12126">U643/U653</f>
        <v>3.272238748680549E-2</v>
      </c>
      <c r="CD643" s="125">
        <f t="shared" ref="CD643" si="12127">V643/V653</f>
        <v>0.10277153120528022</v>
      </c>
      <c r="CE643" s="126">
        <f t="shared" ref="CE643" si="12128">W643/W653</f>
        <v>5.9422499877022972E-2</v>
      </c>
      <c r="CF643" s="123">
        <f t="shared" ref="CF643" si="12129">X643/X653</f>
        <v>0.1019647943904755</v>
      </c>
      <c r="CG643" s="124">
        <f t="shared" ref="CG643" si="12130">Y643/Y653</f>
        <v>5.9014145946282792E-2</v>
      </c>
      <c r="CH643" s="125">
        <f t="shared" ref="CH643" si="12131">Z643/Z653</f>
        <v>6.7138887006032669E-2</v>
      </c>
      <c r="CI643" s="123">
        <f t="shared" ref="CI643" si="12132">AA643/AA653</f>
        <v>8.6307456175781561E-2</v>
      </c>
      <c r="CJ643" s="129">
        <f t="shared" ref="CJ643" si="12133">AB643/AB653</f>
        <v>8.197311512619869E-2</v>
      </c>
      <c r="CK643" s="130">
        <f t="shared" ref="CK643" si="12134">AC643/AC653</f>
        <v>7.8713046472259157E-2</v>
      </c>
    </row>
    <row r="644" spans="1:89" x14ac:dyDescent="0.25">
      <c r="A644" s="131" t="s">
        <v>31</v>
      </c>
      <c r="B644" s="283">
        <v>2076</v>
      </c>
      <c r="C644" s="274">
        <v>4351</v>
      </c>
      <c r="D644" s="275">
        <v>1317</v>
      </c>
      <c r="E644" s="276">
        <v>1807</v>
      </c>
      <c r="F644" s="273">
        <v>1182</v>
      </c>
      <c r="G644" s="277">
        <v>2751</v>
      </c>
      <c r="H644" s="275">
        <v>2912</v>
      </c>
      <c r="I644" s="276">
        <v>5794</v>
      </c>
      <c r="J644" s="273">
        <v>936</v>
      </c>
      <c r="K644" s="274">
        <v>308</v>
      </c>
      <c r="L644" s="275">
        <v>3539</v>
      </c>
      <c r="M644" s="273">
        <v>1195</v>
      </c>
      <c r="N644" s="278">
        <v>4256</v>
      </c>
      <c r="O644" s="284">
        <v>2976</v>
      </c>
      <c r="P644" s="273">
        <v>2241</v>
      </c>
      <c r="Q644" s="274">
        <v>2098</v>
      </c>
      <c r="R644" s="275">
        <v>2370</v>
      </c>
      <c r="S644" s="276">
        <v>3318</v>
      </c>
      <c r="T644" s="273">
        <v>1542</v>
      </c>
      <c r="U644" s="277">
        <v>333</v>
      </c>
      <c r="V644" s="275">
        <v>3827</v>
      </c>
      <c r="W644" s="285">
        <v>2343</v>
      </c>
      <c r="X644" s="273">
        <v>2731</v>
      </c>
      <c r="Y644" s="277">
        <v>833</v>
      </c>
      <c r="Z644" s="275">
        <v>3714</v>
      </c>
      <c r="AA644" s="273">
        <v>5730</v>
      </c>
      <c r="AB644" s="162">
        <v>32643</v>
      </c>
      <c r="AC644" s="165">
        <f t="shared" si="11751"/>
        <v>33837</v>
      </c>
      <c r="BI644" s="131" t="s">
        <v>31</v>
      </c>
      <c r="BJ644" s="123">
        <f>B644/B653</f>
        <v>4.774828648971894E-2</v>
      </c>
      <c r="BK644" s="124">
        <f t="shared" ref="BK644" si="12135">C644/C653</f>
        <v>0.10656902125991967</v>
      </c>
      <c r="BL644" s="125">
        <f t="shared" ref="BL644" si="12136">D644/D653</f>
        <v>5.6243594123676119E-2</v>
      </c>
      <c r="BM644" s="126">
        <f t="shared" ref="BM644" si="12137">E644/E653</f>
        <v>8.8800432453683228E-2</v>
      </c>
      <c r="BN644" s="123">
        <f t="shared" ref="BN644" si="12138">F644/F653</f>
        <v>4.592788312092011E-2</v>
      </c>
      <c r="BO644" s="124">
        <f t="shared" ref="BO644" si="12139">G644/G653</f>
        <v>0.10966713175204305</v>
      </c>
      <c r="BP644" s="125">
        <f t="shared" ref="BP644" si="12140">H644/H653</f>
        <v>6.0213808647463868E-2</v>
      </c>
      <c r="BQ644" s="126">
        <f t="shared" ref="BQ644" si="12141">I644/I653</f>
        <v>0.10822219731779296</v>
      </c>
      <c r="BR644" s="123">
        <f t="shared" ref="BR644" si="12142">J644/J653</f>
        <v>0.10787138411893511</v>
      </c>
      <c r="BS644" s="124">
        <f t="shared" ref="BS644" si="12143">K644/K653</f>
        <v>3.3573141486810551E-2</v>
      </c>
      <c r="BT644" s="125">
        <f t="shared" ref="BT644" si="12144">L644/L653</f>
        <v>0.12273279001213802</v>
      </c>
      <c r="BU644" s="123">
        <f t="shared" ref="BU644" si="12145">M644/M653</f>
        <v>3.727153639822843E-2</v>
      </c>
      <c r="BV644" s="127">
        <f t="shared" ref="BV644" si="12146">N644/N653</f>
        <v>8.7932067519266133E-2</v>
      </c>
      <c r="BW644" s="128">
        <f t="shared" ref="BW644" si="12147">O644/O653</f>
        <v>6.0651761876617687E-2</v>
      </c>
      <c r="BX644" s="123">
        <f t="shared" ref="BX644" si="12148">P644/P653</f>
        <v>8.4311512415349885E-2</v>
      </c>
      <c r="BY644" s="124">
        <f t="shared" ref="BY644" si="12149">Q644/Q653</f>
        <v>8.4057854882006497E-2</v>
      </c>
      <c r="BZ644" s="125">
        <f t="shared" ref="BZ644" si="12150">R644/R653</f>
        <v>6.7527139071715536E-2</v>
      </c>
      <c r="CA644" s="126">
        <f t="shared" ref="CA644" si="12151">S644/S653</f>
        <v>9.7173817542832039E-2</v>
      </c>
      <c r="CB644" s="123">
        <f t="shared" ref="CB644" si="12152">T644/T653</f>
        <v>0.15114683395412665</v>
      </c>
      <c r="CC644" s="124">
        <f t="shared" ref="CC644" si="12153">U644/U653</f>
        <v>3.1954706841953749E-2</v>
      </c>
      <c r="CD644" s="125">
        <f t="shared" ref="CD644" si="12154">V644/V653</f>
        <v>0.11176659560176397</v>
      </c>
      <c r="CE644" s="126">
        <f t="shared" ref="CE644" si="12155">W644/W653</f>
        <v>5.7627035269811597E-2</v>
      </c>
      <c r="CF644" s="123">
        <f t="shared" ref="CF644" si="12156">X644/X653</f>
        <v>9.9737053538821119E-2</v>
      </c>
      <c r="CG644" s="124">
        <f t="shared" ref="CG644" si="12157">Y644/Y653</f>
        <v>5.1910014332897117E-2</v>
      </c>
      <c r="CH644" s="125">
        <f t="shared" ref="CH644" si="12158">Z644/Z653</f>
        <v>6.2936351928421341E-2</v>
      </c>
      <c r="CI644" s="123">
        <f t="shared" ref="CI644" si="12159">AA644/AA653</f>
        <v>9.2576137006220208E-2</v>
      </c>
      <c r="CJ644" s="129">
        <f t="shared" ref="CJ644" si="12160">AB644/AB653</f>
        <v>7.7829277713402853E-2</v>
      </c>
      <c r="CK644" s="130">
        <f t="shared" ref="CK644" si="12161">AC644/AC653</f>
        <v>8.0905630421683861E-2</v>
      </c>
    </row>
    <row r="645" spans="1:89" x14ac:dyDescent="0.25">
      <c r="A645" s="139" t="s">
        <v>32</v>
      </c>
      <c r="B645" s="194">
        <v>2448</v>
      </c>
      <c r="C645" s="188">
        <v>3685</v>
      </c>
      <c r="D645" s="189">
        <v>1171</v>
      </c>
      <c r="E645" s="190">
        <v>1520</v>
      </c>
      <c r="F645" s="187">
        <v>927</v>
      </c>
      <c r="G645" s="191">
        <v>2162</v>
      </c>
      <c r="H645" s="189">
        <v>2633</v>
      </c>
      <c r="I645" s="190">
        <v>4844</v>
      </c>
      <c r="J645" s="187">
        <v>625</v>
      </c>
      <c r="K645" s="188">
        <v>258</v>
      </c>
      <c r="L645" s="189">
        <v>2667</v>
      </c>
      <c r="M645" s="187">
        <v>1229</v>
      </c>
      <c r="N645" s="192">
        <v>3703</v>
      </c>
      <c r="O645" s="195">
        <v>2760</v>
      </c>
      <c r="P645" s="187">
        <v>1430</v>
      </c>
      <c r="Q645" s="188">
        <v>1820</v>
      </c>
      <c r="R645" s="189">
        <v>1921</v>
      </c>
      <c r="S645" s="190">
        <v>2844</v>
      </c>
      <c r="T645" s="187">
        <v>988</v>
      </c>
      <c r="U645" s="191">
        <v>278</v>
      </c>
      <c r="V645" s="189">
        <v>3363</v>
      </c>
      <c r="W645" s="196">
        <v>2023</v>
      </c>
      <c r="X645" s="187">
        <v>1703</v>
      </c>
      <c r="Y645" s="191">
        <v>679</v>
      </c>
      <c r="Z645" s="189">
        <v>3585</v>
      </c>
      <c r="AA645" s="187">
        <v>4479</v>
      </c>
      <c r="AB645" s="162">
        <v>27164</v>
      </c>
      <c r="AC645" s="165">
        <f t="shared" si="11751"/>
        <v>28581</v>
      </c>
      <c r="BI645" s="139" t="s">
        <v>32</v>
      </c>
      <c r="BJ645" s="123">
        <f>B645/B653</f>
        <v>5.6304337826026958E-2</v>
      </c>
      <c r="BK645" s="124">
        <f t="shared" ref="BK645" si="12162">C645/C653</f>
        <v>9.0256686587635943E-2</v>
      </c>
      <c r="BL645" s="125">
        <f t="shared" ref="BL645" si="12163">D645/D653</f>
        <v>5.0008541168431841E-2</v>
      </c>
      <c r="BM645" s="126">
        <f t="shared" ref="BM645" si="12164">E645/E653</f>
        <v>7.4696545284780577E-2</v>
      </c>
      <c r="BN645" s="123">
        <f t="shared" ref="BN645" si="12165">F645/F653</f>
        <v>3.601958346285359E-2</v>
      </c>
      <c r="BO645" s="124">
        <f t="shared" ref="BO645" si="12166">G645/G653</f>
        <v>8.6186964321307555E-2</v>
      </c>
      <c r="BP645" s="125">
        <f t="shared" ref="BP645" si="12167">H645/H653</f>
        <v>5.4444697173342153E-2</v>
      </c>
      <c r="BQ645" s="126">
        <f t="shared" ref="BQ645" si="12168">I645/I653</f>
        <v>9.047779147521387E-2</v>
      </c>
      <c r="BR645" s="123">
        <f t="shared" ref="BR645" si="12169">J645/J653</f>
        <v>7.2029503284545354E-2</v>
      </c>
      <c r="BS645" s="124">
        <f t="shared" ref="BS645" si="12170">K645/K653</f>
        <v>2.8122956180510136E-2</v>
      </c>
      <c r="BT645" s="125">
        <f t="shared" ref="BT645" si="12171">L645/L653</f>
        <v>9.2491763481879666E-2</v>
      </c>
      <c r="BU645" s="123">
        <f t="shared" ref="BU645" si="12172">M645/M653</f>
        <v>3.8331981785291E-2</v>
      </c>
      <c r="BV645" s="127">
        <f t="shared" ref="BV645" si="12173">N645/N653</f>
        <v>7.6506683746203591E-2</v>
      </c>
      <c r="BW645" s="128">
        <f t="shared" ref="BW645" si="12174">O645/O653</f>
        <v>5.6249617869443824E-2</v>
      </c>
      <c r="BX645" s="123">
        <f t="shared" ref="BX645" si="12175">P645/P653</f>
        <v>5.3799849510910457E-2</v>
      </c>
      <c r="BY645" s="124">
        <f t="shared" ref="BY645" si="12176">Q645/Q653</f>
        <v>7.2919588124524218E-2</v>
      </c>
      <c r="BZ645" s="125">
        <f t="shared" ref="BZ645" si="12177">R645/R653</f>
        <v>5.4734022850955924E-2</v>
      </c>
      <c r="CA645" s="126">
        <f t="shared" ref="CA645" si="12178">S645/S653</f>
        <v>8.329184360814175E-2</v>
      </c>
      <c r="CB645" s="123">
        <f t="shared" ref="CB645" si="12179">T645/T653</f>
        <v>9.684375612624975E-2</v>
      </c>
      <c r="CC645" s="124">
        <f t="shared" ref="CC645" si="12180">U645/U653</f>
        <v>2.6676902408598022E-2</v>
      </c>
      <c r="CD645" s="125">
        <f t="shared" ref="CD645" si="12181">V645/V653</f>
        <v>9.8215589497970268E-2</v>
      </c>
      <c r="CE645" s="126">
        <f t="shared" ref="CE645" si="12182">W645/W653</f>
        <v>4.9756505484775441E-2</v>
      </c>
      <c r="CF645" s="123">
        <f t="shared" ref="CF645" si="12183">X645/X653</f>
        <v>6.2194142137170401E-2</v>
      </c>
      <c r="CG645" s="124">
        <f t="shared" ref="CG645" si="12184">Y645/Y653</f>
        <v>4.2313204960428744E-2</v>
      </c>
      <c r="CH645" s="125">
        <f t="shared" ref="CH645" si="12185">Z645/Z653</f>
        <v>6.075035585982512E-2</v>
      </c>
      <c r="CI645" s="123">
        <f t="shared" ref="CI645" si="12186">AA645/AA653</f>
        <v>7.2364488246223449E-2</v>
      </c>
      <c r="CJ645" s="129">
        <f t="shared" ref="CJ645" si="12187">AB645/AB653</f>
        <v>6.4765937561096568E-2</v>
      </c>
      <c r="CK645" s="130">
        <f t="shared" ref="CK645" si="12188">AC645/AC653</f>
        <v>6.8338322637413088E-2</v>
      </c>
    </row>
    <row r="646" spans="1:89" x14ac:dyDescent="0.25">
      <c r="A646" s="131" t="s">
        <v>33</v>
      </c>
      <c r="B646" s="197">
        <v>2522</v>
      </c>
      <c r="C646" s="181">
        <v>3026</v>
      </c>
      <c r="D646" s="182">
        <v>955</v>
      </c>
      <c r="E646" s="183">
        <v>1470</v>
      </c>
      <c r="F646" s="180">
        <v>854</v>
      </c>
      <c r="G646" s="184">
        <v>1914</v>
      </c>
      <c r="H646" s="182">
        <v>2456</v>
      </c>
      <c r="I646" s="183">
        <v>3704</v>
      </c>
      <c r="J646" s="180">
        <v>587</v>
      </c>
      <c r="K646" s="181">
        <v>168</v>
      </c>
      <c r="L646" s="182">
        <v>2275</v>
      </c>
      <c r="M646" s="180">
        <v>1212</v>
      </c>
      <c r="N646" s="185">
        <v>3100</v>
      </c>
      <c r="O646" s="198">
        <v>2567</v>
      </c>
      <c r="P646" s="180">
        <v>1125</v>
      </c>
      <c r="Q646" s="181">
        <v>1674</v>
      </c>
      <c r="R646" s="182">
        <v>1593</v>
      </c>
      <c r="S646" s="183">
        <v>2170</v>
      </c>
      <c r="T646" s="180">
        <v>526</v>
      </c>
      <c r="U646" s="184">
        <v>339</v>
      </c>
      <c r="V646" s="182">
        <v>2878</v>
      </c>
      <c r="W646" s="199">
        <v>1963</v>
      </c>
      <c r="X646" s="180">
        <v>1157</v>
      </c>
      <c r="Y646" s="184">
        <v>826</v>
      </c>
      <c r="Z646" s="182">
        <v>3033</v>
      </c>
      <c r="AA646" s="180">
        <v>3738</v>
      </c>
      <c r="AB646" s="162">
        <v>23061</v>
      </c>
      <c r="AC646" s="165">
        <f t="shared" si="11751"/>
        <v>24771</v>
      </c>
      <c r="BI646" s="131" t="s">
        <v>33</v>
      </c>
      <c r="BJ646" s="123">
        <f>B646/B653</f>
        <v>5.8006348038088226E-2</v>
      </c>
      <c r="BK646" s="124">
        <f t="shared" ref="BK646" si="12189">C646/C653</f>
        <v>7.4115802880376211E-2</v>
      </c>
      <c r="BL646" s="125">
        <f t="shared" ref="BL646" si="12190">D646/D653</f>
        <v>4.0784079262043048E-2</v>
      </c>
      <c r="BM646" s="126">
        <f t="shared" ref="BM646" si="12191">E646/E653</f>
        <v>7.223942208462332E-2</v>
      </c>
      <c r="BN646" s="123">
        <f t="shared" ref="BN646" si="12192">F646/F653</f>
        <v>3.3183089835250236E-2</v>
      </c>
      <c r="BO646" s="124">
        <f t="shared" ref="BO646" si="12193">G646/G653</f>
        <v>7.6300578034682084E-2</v>
      </c>
      <c r="BP646" s="125">
        <f t="shared" ref="BP646" si="12194">H646/H653</f>
        <v>5.0784723227393976E-2</v>
      </c>
      <c r="BQ646" s="126">
        <f t="shared" ref="BQ646" si="12195">I646/I653</f>
        <v>6.9184504464118945E-2</v>
      </c>
      <c r="BR646" s="123">
        <f t="shared" ref="BR646" si="12196">J646/J653</f>
        <v>6.7650109484844997E-2</v>
      </c>
      <c r="BS646" s="124">
        <f t="shared" ref="BS646" si="12197">K646/K653</f>
        <v>1.8312622629169391E-2</v>
      </c>
      <c r="BT646" s="125">
        <f t="shared" ref="BT646" si="12198">L646/L653</f>
        <v>7.8897173573781856E-2</v>
      </c>
      <c r="BU646" s="123">
        <f t="shared" ref="BU646" si="12199">M646/M653</f>
        <v>3.7801759091759715E-2</v>
      </c>
      <c r="BV646" s="127">
        <f t="shared" ref="BV646" si="12200">N646/N653</f>
        <v>6.4048263465630875E-2</v>
      </c>
      <c r="BW646" s="128">
        <f t="shared" ref="BW646" si="12201">O646/O653</f>
        <v>5.2316220677848656E-2</v>
      </c>
      <c r="BX646" s="123">
        <f t="shared" ref="BX646" si="12202">P646/P653</f>
        <v>4.232505643340858E-2</v>
      </c>
      <c r="BY646" s="124">
        <f t="shared" ref="BY646" si="12203">Q646/Q653</f>
        <v>6.706999479145799E-2</v>
      </c>
      <c r="BZ646" s="125">
        <f t="shared" ref="BZ646" si="12204">R646/R653</f>
        <v>4.538849474314044E-2</v>
      </c>
      <c r="CA646" s="126">
        <f t="shared" ref="CA646" si="12205">S646/S653</f>
        <v>6.355249670522771E-2</v>
      </c>
      <c r="CB646" s="123">
        <f t="shared" ref="CB646" si="12206">T646/T653</f>
        <v>5.1558517937659282E-2</v>
      </c>
      <c r="CC646" s="124">
        <f t="shared" ref="CC646" si="12207">U646/U653</f>
        <v>3.2530467325592553E-2</v>
      </c>
      <c r="CD646" s="125">
        <f t="shared" ref="CD646" si="12208">V646/V653</f>
        <v>8.4051283548961769E-2</v>
      </c>
      <c r="CE646" s="126">
        <f t="shared" ref="CE646" si="12209">W646/W653</f>
        <v>4.8280781150081165E-2</v>
      </c>
      <c r="CF646" s="123">
        <f t="shared" ref="CF646" si="12210">X646/X653</f>
        <v>4.2254035497772256E-2</v>
      </c>
      <c r="CG646" s="124">
        <f t="shared" ref="CG646" si="12211">Y646/Y653</f>
        <v>5.1473795725057642E-2</v>
      </c>
      <c r="CH646" s="125">
        <f t="shared" ref="CH646" si="12212">Z646/Z653</f>
        <v>5.1396326170948282E-2</v>
      </c>
      <c r="CI646" s="123">
        <f t="shared" ref="CI646" si="12213">AA646/AA653</f>
        <v>6.0392600371597056E-2</v>
      </c>
      <c r="CJ646" s="129">
        <f t="shared" ref="CJ646" si="12214">AB646/AB653</f>
        <v>5.4983334048610215E-2</v>
      </c>
      <c r="CK646" s="130">
        <f t="shared" ref="CK646" si="12215">AC646/AC653</f>
        <v>5.9228459117993057E-2</v>
      </c>
    </row>
    <row r="647" spans="1:89" x14ac:dyDescent="0.25">
      <c r="A647" s="139" t="s">
        <v>34</v>
      </c>
      <c r="B647" s="194">
        <v>1463</v>
      </c>
      <c r="C647" s="188">
        <v>2055</v>
      </c>
      <c r="D647" s="189">
        <v>659</v>
      </c>
      <c r="E647" s="190">
        <v>1104</v>
      </c>
      <c r="F647" s="187">
        <v>498</v>
      </c>
      <c r="G647" s="191">
        <v>1539</v>
      </c>
      <c r="H647" s="189">
        <v>1718</v>
      </c>
      <c r="I647" s="190">
        <v>2848</v>
      </c>
      <c r="J647" s="187">
        <v>564</v>
      </c>
      <c r="K647" s="188">
        <v>131</v>
      </c>
      <c r="L647" s="189">
        <v>1565</v>
      </c>
      <c r="M647" s="187">
        <v>973</v>
      </c>
      <c r="N647" s="192">
        <v>2401</v>
      </c>
      <c r="O647" s="195">
        <v>2201</v>
      </c>
      <c r="P647" s="187">
        <v>894</v>
      </c>
      <c r="Q647" s="188">
        <v>1579</v>
      </c>
      <c r="R647" s="189">
        <v>1239</v>
      </c>
      <c r="S647" s="190">
        <v>1951</v>
      </c>
      <c r="T647" s="187">
        <v>374</v>
      </c>
      <c r="U647" s="191">
        <v>287</v>
      </c>
      <c r="V647" s="189">
        <v>2749</v>
      </c>
      <c r="W647" s="196">
        <v>1537</v>
      </c>
      <c r="X647" s="187">
        <v>914</v>
      </c>
      <c r="Y647" s="191">
        <v>680</v>
      </c>
      <c r="Z647" s="189">
        <v>2512</v>
      </c>
      <c r="AA647" s="187">
        <v>2875</v>
      </c>
      <c r="AB647" s="162">
        <v>17550</v>
      </c>
      <c r="AC647" s="165">
        <f t="shared" si="11751"/>
        <v>19760</v>
      </c>
      <c r="BI647" s="139" t="s">
        <v>34</v>
      </c>
      <c r="BJ647" s="123">
        <f>B647/B653</f>
        <v>3.3649201895211374E-2</v>
      </c>
      <c r="BK647" s="124">
        <f t="shared" ref="BK647" si="12216">C647/C653</f>
        <v>5.0333104732046635E-2</v>
      </c>
      <c r="BL647" s="125">
        <f t="shared" ref="BL647" si="12217">D647/D653</f>
        <v>2.8143149982917663E-2</v>
      </c>
      <c r="BM647" s="126">
        <f t="shared" ref="BM647" si="12218">E647/E653</f>
        <v>5.4253280259472209E-2</v>
      </c>
      <c r="BN647" s="123">
        <f t="shared" ref="BN647" si="12219">F647/F653</f>
        <v>1.935032639104756E-2</v>
      </c>
      <c r="BO647" s="124">
        <f t="shared" ref="BO647" si="12220">G647/G653</f>
        <v>6.1351405222244366E-2</v>
      </c>
      <c r="BP647" s="125">
        <f t="shared" ref="BP647" si="12221">H647/H653</f>
        <v>3.5524492876491391E-2</v>
      </c>
      <c r="BQ647" s="126">
        <f t="shared" ref="BQ647" si="12222">I647/I653</f>
        <v>5.3195860883858193E-2</v>
      </c>
      <c r="BR647" s="123">
        <f t="shared" ref="BR647" si="12223">J647/J653</f>
        <v>6.4999423763973718E-2</v>
      </c>
      <c r="BS647" s="124">
        <f t="shared" ref="BS647" si="12224">K647/K653</f>
        <v>1.4279485502507086E-2</v>
      </c>
      <c r="BT647" s="125">
        <f t="shared" ref="BT647" si="12225">L647/L653</f>
        <v>5.4274319403502691E-2</v>
      </c>
      <c r="BU647" s="123">
        <f t="shared" ref="BU647" si="12226">M647/M653</f>
        <v>3.034745181211403E-2</v>
      </c>
      <c r="BV647" s="127">
        <f t="shared" ref="BV647" si="12227">N647/N653</f>
        <v>4.9606413090638624E-2</v>
      </c>
      <c r="BW647" s="128">
        <f t="shared" ref="BW647" si="12228">O647/O653</f>
        <v>4.4857032221248497E-2</v>
      </c>
      <c r="BX647" s="123">
        <f t="shared" ref="BX647" si="12229">P647/P653</f>
        <v>3.3634311512415353E-2</v>
      </c>
      <c r="BY647" s="124">
        <f t="shared" ref="BY647" si="12230">Q647/Q653</f>
        <v>6.3263752554188868E-2</v>
      </c>
      <c r="BZ647" s="125">
        <f t="shared" ref="BZ647" si="12231">R647/R653</f>
        <v>3.530216257799812E-2</v>
      </c>
      <c r="CA647" s="126">
        <f t="shared" ref="CA647" si="12232">S647/S653</f>
        <v>5.7138673305022696E-2</v>
      </c>
      <c r="CB647" s="123">
        <f t="shared" ref="CB647" si="12233">T647/T653</f>
        <v>3.6659478533620858E-2</v>
      </c>
      <c r="CC647" s="124">
        <f t="shared" ref="CC647" si="12234">U647/U653</f>
        <v>2.7540543134056232E-2</v>
      </c>
      <c r="CD647" s="125">
        <f t="shared" ref="CD647" si="12235">V647/V653</f>
        <v>8.0283870214070852E-2</v>
      </c>
      <c r="CE647" s="126">
        <f t="shared" ref="CE647" si="12236">W647/W653</f>
        <v>3.7803138373751786E-2</v>
      </c>
      <c r="CF647" s="123">
        <f t="shared" ref="CF647" si="12237">X647/X653</f>
        <v>3.3379592432985175E-2</v>
      </c>
      <c r="CG647" s="124">
        <f t="shared" ref="CG647" si="12238">Y647/Y653</f>
        <v>4.2375521904405807E-2</v>
      </c>
      <c r="CH647" s="125">
        <f t="shared" ref="CH647" si="12239">Z647/Z653</f>
        <v>4.2567613366772859E-2</v>
      </c>
      <c r="CI647" s="123">
        <f t="shared" ref="CI647" si="12240">AA647/AA653</f>
        <v>4.6449632442038938E-2</v>
      </c>
      <c r="CJ647" s="129">
        <f t="shared" ref="CJ647" si="12241">AB647/AB653</f>
        <v>4.1843697695377879E-2</v>
      </c>
      <c r="CK647" s="130">
        <f t="shared" ref="CK647" si="12242">AC647/AC653</f>
        <v>4.724695620570598E-2</v>
      </c>
    </row>
    <row r="648" spans="1:89" x14ac:dyDescent="0.25">
      <c r="A648" s="131" t="s">
        <v>35</v>
      </c>
      <c r="B648" s="197">
        <v>254</v>
      </c>
      <c r="C648" s="181">
        <v>1366</v>
      </c>
      <c r="D648" s="182">
        <v>98</v>
      </c>
      <c r="E648" s="183">
        <v>866</v>
      </c>
      <c r="F648" s="180">
        <v>67</v>
      </c>
      <c r="G648" s="184">
        <v>1124</v>
      </c>
      <c r="H648" s="182">
        <v>282</v>
      </c>
      <c r="I648" s="183">
        <v>1666</v>
      </c>
      <c r="J648" s="180">
        <v>160</v>
      </c>
      <c r="K648" s="181">
        <v>75</v>
      </c>
      <c r="L648" s="182">
        <v>1105</v>
      </c>
      <c r="M648" s="180">
        <v>275</v>
      </c>
      <c r="N648" s="185">
        <v>1147</v>
      </c>
      <c r="O648" s="198">
        <v>792</v>
      </c>
      <c r="P648" s="180">
        <v>313</v>
      </c>
      <c r="Q648" s="181">
        <v>628</v>
      </c>
      <c r="R648" s="182">
        <v>518</v>
      </c>
      <c r="S648" s="183">
        <v>764</v>
      </c>
      <c r="T648" s="180">
        <v>167</v>
      </c>
      <c r="U648" s="184">
        <v>96</v>
      </c>
      <c r="V648" s="182">
        <v>1414</v>
      </c>
      <c r="W648" s="199">
        <v>411</v>
      </c>
      <c r="X648" s="180">
        <v>202</v>
      </c>
      <c r="Y648" s="184">
        <v>190</v>
      </c>
      <c r="Z648" s="182">
        <v>644</v>
      </c>
      <c r="AA648" s="180">
        <v>1225</v>
      </c>
      <c r="AB648" s="162">
        <v>6371</v>
      </c>
      <c r="AC648" s="165">
        <f t="shared" si="11751"/>
        <v>9478</v>
      </c>
      <c r="BI648" s="131" t="s">
        <v>35</v>
      </c>
      <c r="BJ648" s="123">
        <f>B648/B653</f>
        <v>5.8420350522103131E-3</v>
      </c>
      <c r="BK648" s="124">
        <f t="shared" ref="BK648" si="12243">C648/C653</f>
        <v>3.3457431174684041E-2</v>
      </c>
      <c r="BL648" s="125">
        <f t="shared" ref="BL648" si="12244">D648/D653</f>
        <v>4.1851725316023229E-3</v>
      </c>
      <c r="BM648" s="126">
        <f t="shared" ref="BM648" si="12245">E648/E653</f>
        <v>4.2557373826723671E-2</v>
      </c>
      <c r="BN648" s="123">
        <f t="shared" ref="BN648" si="12246">F648/F653</f>
        <v>2.6033571650606155E-3</v>
      </c>
      <c r="BO648" s="124">
        <f t="shared" ref="BO648" si="12247">G648/G653</f>
        <v>4.4807653976479969E-2</v>
      </c>
      <c r="BP648" s="125">
        <f t="shared" ref="BP648" si="12248">H648/H653</f>
        <v>5.8311449308326956E-3</v>
      </c>
      <c r="BQ648" s="126">
        <f t="shared" ref="BQ648" si="12249">I648/I653</f>
        <v>3.1118084351301881E-2</v>
      </c>
      <c r="BR648" s="123">
        <f t="shared" ref="BR648" si="12250">J648/J653</f>
        <v>1.8439552840843608E-2</v>
      </c>
      <c r="BS648" s="124">
        <f t="shared" ref="BS648" si="12251">K648/K653</f>
        <v>8.1752779594506213E-3</v>
      </c>
      <c r="BT648" s="125">
        <f t="shared" ref="BT648" si="12252">L648/L653</f>
        <v>3.8321484307265473E-2</v>
      </c>
      <c r="BU648" s="123">
        <f t="shared" ref="BU648" si="12253">M648/M653</f>
        <v>8.5771318071236977E-3</v>
      </c>
      <c r="BV648" s="127">
        <f t="shared" ref="BV648" si="12254">N648/N653</f>
        <v>2.3697857482283424E-2</v>
      </c>
      <c r="BW648" s="128">
        <f t="shared" ref="BW648" si="12255">O648/O653</f>
        <v>1.6141194692970835E-2</v>
      </c>
      <c r="BX648" s="123">
        <f t="shared" ref="BX648" si="12256">P648/P653</f>
        <v>1.1775771256583897E-2</v>
      </c>
      <c r="BY648" s="124">
        <f t="shared" ref="BY648" si="12257">Q648/Q653</f>
        <v>2.5161264473736927E-2</v>
      </c>
      <c r="BZ648" s="125">
        <f t="shared" ref="BZ648" si="12258">R648/R653</f>
        <v>1.475909621905006E-2</v>
      </c>
      <c r="CA648" s="126">
        <f t="shared" ref="CA648" si="12259">S648/S653</f>
        <v>2.2375164738614731E-2</v>
      </c>
      <c r="CB648" s="123">
        <f t="shared" ref="CB648" si="12260">T648/T653</f>
        <v>1.6369339345226427E-2</v>
      </c>
      <c r="CC648" s="124">
        <f t="shared" ref="CC648" si="12261">U648/U653</f>
        <v>9.2121677382208996E-3</v>
      </c>
      <c r="CD648" s="125">
        <f t="shared" ref="CD648" si="12262">V648/V653</f>
        <v>4.129552291112993E-2</v>
      </c>
      <c r="CE648" s="126">
        <f t="shared" ref="CE648" si="12263">W648/W653</f>
        <v>1.0108711692655812E-2</v>
      </c>
      <c r="CF648" s="123">
        <f t="shared" ref="CF648" si="12264">X648/X653</f>
        <v>7.3771090497407052E-3</v>
      </c>
      <c r="CG648" s="124">
        <f t="shared" ref="CG648" si="12265">Y648/Y653</f>
        <v>1.1840219355642799E-2</v>
      </c>
      <c r="CH648" s="125">
        <f t="shared" ref="CH648" si="12266">Z648/Z653</f>
        <v>1.0913034637022978E-2</v>
      </c>
      <c r="CI648" s="123">
        <f t="shared" ref="CI648" si="12267">AA648/AA653</f>
        <v>1.9791582518781808E-2</v>
      </c>
      <c r="CJ648" s="129">
        <f t="shared" ref="CJ648" si="12268">AB648/AB653</f>
        <v>1.5190096753119799E-2</v>
      </c>
      <c r="CK648" s="130">
        <f t="shared" ref="CK648" si="12269">AC648/AC653</f>
        <v>2.2662279904740956E-2</v>
      </c>
    </row>
    <row r="649" spans="1:89" x14ac:dyDescent="0.25">
      <c r="A649" s="139" t="s">
        <v>36</v>
      </c>
      <c r="B649" s="194">
        <v>0</v>
      </c>
      <c r="C649" s="188">
        <v>277</v>
      </c>
      <c r="D649" s="189">
        <v>1</v>
      </c>
      <c r="E649" s="190">
        <v>176</v>
      </c>
      <c r="F649" s="187">
        <v>0</v>
      </c>
      <c r="G649" s="191">
        <v>100</v>
      </c>
      <c r="H649" s="189">
        <v>5</v>
      </c>
      <c r="I649" s="190">
        <v>208</v>
      </c>
      <c r="J649" s="187">
        <v>5</v>
      </c>
      <c r="K649" s="191">
        <v>8</v>
      </c>
      <c r="L649" s="189">
        <v>133</v>
      </c>
      <c r="M649" s="187">
        <v>23</v>
      </c>
      <c r="N649" s="192">
        <v>42</v>
      </c>
      <c r="O649" s="195">
        <v>59</v>
      </c>
      <c r="P649" s="187">
        <v>11</v>
      </c>
      <c r="Q649" s="191">
        <v>49</v>
      </c>
      <c r="R649" s="189">
        <v>54</v>
      </c>
      <c r="S649" s="190">
        <v>27</v>
      </c>
      <c r="T649" s="187">
        <v>2</v>
      </c>
      <c r="U649" s="191">
        <v>1</v>
      </c>
      <c r="V649" s="189">
        <v>40</v>
      </c>
      <c r="W649" s="190">
        <v>3</v>
      </c>
      <c r="X649" s="187">
        <v>9</v>
      </c>
      <c r="Y649" s="191">
        <v>1</v>
      </c>
      <c r="Z649" s="189">
        <v>5</v>
      </c>
      <c r="AA649" s="187">
        <v>44</v>
      </c>
      <c r="AB649" s="162">
        <v>307</v>
      </c>
      <c r="AC649" s="165">
        <f t="shared" si="11751"/>
        <v>976</v>
      </c>
      <c r="BI649" s="139" t="s">
        <v>36</v>
      </c>
      <c r="BJ649" s="123">
        <f>B649/B653</f>
        <v>0</v>
      </c>
      <c r="BK649" s="124">
        <f t="shared" ref="BK649" si="12270">C649/C653</f>
        <v>6.7845596159498388E-3</v>
      </c>
      <c r="BL649" s="125">
        <f t="shared" ref="BL649" si="12271">D649/D653</f>
        <v>4.270584215920738E-5</v>
      </c>
      <c r="BM649" s="126">
        <f t="shared" ref="BM649" si="12272">E649/E653</f>
        <v>8.6490736645535408E-3</v>
      </c>
      <c r="BN649" s="123">
        <f t="shared" ref="BN649" si="12273">F649/F653</f>
        <v>0</v>
      </c>
      <c r="BO649" s="124">
        <f t="shared" ref="BO649" si="12274">G649/G653</f>
        <v>3.9864460833167236E-3</v>
      </c>
      <c r="BP649" s="125">
        <f t="shared" ref="BP649" si="12275">H649/H653</f>
        <v>1.0338909451831021E-4</v>
      </c>
      <c r="BQ649" s="126">
        <f t="shared" ref="BQ649" si="12276">I649/I653</f>
        <v>3.8850909634278456E-3</v>
      </c>
      <c r="BR649" s="123">
        <f t="shared" ref="BR649" si="12277">J649/J653</f>
        <v>5.7623602627636275E-4</v>
      </c>
      <c r="BS649" s="124">
        <f t="shared" ref="BS649" si="12278">K649/K653</f>
        <v>8.7202964900806622E-4</v>
      </c>
      <c r="BT649" s="125">
        <f t="shared" ref="BT649" si="12279">L649/L653</f>
        <v>4.6124501473903245E-3</v>
      </c>
      <c r="BU649" s="123">
        <f t="shared" ref="BU649" si="12280">M649/M653</f>
        <v>7.173601147776184E-4</v>
      </c>
      <c r="BV649" s="127">
        <f t="shared" ref="BV649" si="12281">N649/N653</f>
        <v>8.6775066630854732E-4</v>
      </c>
      <c r="BW649" s="128">
        <f t="shared" ref="BW649" si="12282">O649/O653</f>
        <v>1.2024374834410092E-3</v>
      </c>
      <c r="BX649" s="123">
        <f t="shared" ref="BX649" si="12283">P649/P653</f>
        <v>4.1384499623777274E-4</v>
      </c>
      <c r="BY649" s="124">
        <f t="shared" ref="BY649" si="12284">Q649/Q653</f>
        <v>1.9632196802756522E-3</v>
      </c>
      <c r="BZ649" s="125">
        <f t="shared" ref="BZ649" si="12285">R649/R653</f>
        <v>1.5385930421403539E-3</v>
      </c>
      <c r="CA649" s="126">
        <f t="shared" ref="CA649" si="12286">S649/S653</f>
        <v>7.9074535071020646E-4</v>
      </c>
      <c r="CB649" s="123">
        <f t="shared" ref="CB649" si="12287">T649/T653</f>
        <v>1.9603999215840032E-4</v>
      </c>
      <c r="CC649" s="124">
        <f t="shared" ref="CC649" si="12288">U649/U653</f>
        <v>9.5960080606467704E-5</v>
      </c>
      <c r="CD649" s="125">
        <f t="shared" ref="CD649" si="12289">V649/V653</f>
        <v>1.1681901813615256E-3</v>
      </c>
      <c r="CE649" s="126">
        <f t="shared" ref="CE649" si="12290">W649/W653</f>
        <v>7.3786216734713958E-5</v>
      </c>
      <c r="CF649" s="123">
        <f t="shared" ref="CF649" si="12291">X649/X653</f>
        <v>3.2868307647359582E-4</v>
      </c>
      <c r="CG649" s="124">
        <f t="shared" ref="CG649" si="12292">Y649/Y653</f>
        <v>6.2316943977067362E-5</v>
      </c>
      <c r="CH649" s="125">
        <f t="shared" ref="CH649" si="12293">Z649/Z653</f>
        <v>8.4728529790551076E-5</v>
      </c>
      <c r="CI649" s="123">
        <f t="shared" ref="CI649" si="12294">AA649/AA653</f>
        <v>7.1088133128685679E-4</v>
      </c>
      <c r="CJ649" s="129">
        <f t="shared" ref="CJ649" si="12295">AB649/AB653</f>
        <v>7.319666776342455E-4</v>
      </c>
      <c r="CK649" s="130">
        <f t="shared" ref="CK649" si="12296">AC649/AC653</f>
        <v>2.3336553267595665E-3</v>
      </c>
    </row>
    <row r="650" spans="1:89" x14ac:dyDescent="0.25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62">
        <f t="shared" si="11720"/>
        <v>0</v>
      </c>
      <c r="AC650" s="165">
        <f t="shared" si="11751"/>
        <v>0</v>
      </c>
      <c r="BI650" s="131" t="s">
        <v>37</v>
      </c>
      <c r="BJ650" s="123">
        <f>B650/B653</f>
        <v>0</v>
      </c>
      <c r="BK650" s="124">
        <f t="shared" ref="BK650" si="12297">C650/C653</f>
        <v>0</v>
      </c>
      <c r="BL650" s="125">
        <f t="shared" ref="BL650" si="12298">D650/D653</f>
        <v>0</v>
      </c>
      <c r="BM650" s="126">
        <f t="shared" ref="BM650" si="12299">E650/E653</f>
        <v>0</v>
      </c>
      <c r="BN650" s="123">
        <f t="shared" ref="BN650" si="12300">F650/F653</f>
        <v>0</v>
      </c>
      <c r="BO650" s="124">
        <f t="shared" ref="BO650" si="12301">G650/G653</f>
        <v>0</v>
      </c>
      <c r="BP650" s="125">
        <f t="shared" ref="BP650" si="12302">H650/H653</f>
        <v>0</v>
      </c>
      <c r="BQ650" s="126">
        <f t="shared" ref="BQ650" si="12303">I650/I653</f>
        <v>0</v>
      </c>
      <c r="BR650" s="123">
        <f t="shared" ref="BR650" si="12304">J650/J653</f>
        <v>0</v>
      </c>
      <c r="BS650" s="124">
        <f t="shared" ref="BS650" si="12305">K650/K653</f>
        <v>0</v>
      </c>
      <c r="BT650" s="125">
        <f t="shared" ref="BT650" si="12306">L650/L653</f>
        <v>0</v>
      </c>
      <c r="BU650" s="123">
        <f t="shared" ref="BU650" si="12307">M650/M653</f>
        <v>0</v>
      </c>
      <c r="BV650" s="127">
        <f t="shared" ref="BV650" si="12308">N650/N653</f>
        <v>0</v>
      </c>
      <c r="BW650" s="128">
        <f t="shared" ref="BW650" si="12309">O650/O653</f>
        <v>0</v>
      </c>
      <c r="BX650" s="123">
        <f t="shared" ref="BX650" si="12310">P650/P653</f>
        <v>0</v>
      </c>
      <c r="BY650" s="124">
        <f t="shared" ref="BY650" si="12311">Q650/Q653</f>
        <v>0</v>
      </c>
      <c r="BZ650" s="125">
        <f t="shared" ref="BZ650" si="12312">R650/R653</f>
        <v>0</v>
      </c>
      <c r="CA650" s="126">
        <f t="shared" ref="CA650" si="12313">S650/S653</f>
        <v>0</v>
      </c>
      <c r="CB650" s="123">
        <f t="shared" ref="CB650" si="12314">T650/T653</f>
        <v>0</v>
      </c>
      <c r="CC650" s="124">
        <f t="shared" ref="CC650" si="12315">U650/U653</f>
        <v>0</v>
      </c>
      <c r="CD650" s="125">
        <f t="shared" ref="CD650" si="12316">V650/V653</f>
        <v>0</v>
      </c>
      <c r="CE650" s="126">
        <f t="shared" ref="CE650" si="12317">W650/W653</f>
        <v>0</v>
      </c>
      <c r="CF650" s="123">
        <f t="shared" ref="CF650" si="12318">X650/X653</f>
        <v>0</v>
      </c>
      <c r="CG650" s="124">
        <f t="shared" ref="CG650" si="12319">Y650/Y653</f>
        <v>0</v>
      </c>
      <c r="CH650" s="125">
        <f t="shared" ref="CH650" si="12320">Z650/Z653</f>
        <v>0</v>
      </c>
      <c r="CI650" s="123">
        <f t="shared" ref="CI650" si="12321">AA650/AA653</f>
        <v>0</v>
      </c>
      <c r="CJ650" s="129">
        <f t="shared" ref="CJ650" si="12322">AB650/AB653</f>
        <v>0</v>
      </c>
      <c r="CK650" s="130">
        <f t="shared" ref="CK650" si="12323">AC650/AC653</f>
        <v>0</v>
      </c>
    </row>
    <row r="651" spans="1:89" x14ac:dyDescent="0.25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62">
        <f t="shared" si="11720"/>
        <v>0</v>
      </c>
      <c r="AC651" s="165">
        <f t="shared" si="11751"/>
        <v>0</v>
      </c>
      <c r="BI651" s="139" t="s">
        <v>38</v>
      </c>
      <c r="BJ651" s="123">
        <f>B651/B653</f>
        <v>0</v>
      </c>
      <c r="BK651" s="124">
        <f t="shared" ref="BK651" si="12324">C651/C653</f>
        <v>0</v>
      </c>
      <c r="BL651" s="125">
        <f t="shared" ref="BL651" si="12325">D651/D653</f>
        <v>0</v>
      </c>
      <c r="BM651" s="126">
        <f t="shared" ref="BM651" si="12326">E651/E653</f>
        <v>0</v>
      </c>
      <c r="BN651" s="123">
        <f t="shared" ref="BN651" si="12327">F651/F653</f>
        <v>0</v>
      </c>
      <c r="BO651" s="124">
        <f t="shared" ref="BO651" si="12328">G651/G653</f>
        <v>0</v>
      </c>
      <c r="BP651" s="125">
        <f t="shared" ref="BP651" si="12329">H651/H653</f>
        <v>0</v>
      </c>
      <c r="BQ651" s="126">
        <f t="shared" ref="BQ651" si="12330">I651/I653</f>
        <v>0</v>
      </c>
      <c r="BR651" s="123">
        <f t="shared" ref="BR651" si="12331">J651/J653</f>
        <v>0</v>
      </c>
      <c r="BS651" s="124">
        <f t="shared" ref="BS651" si="12332">K651/K653</f>
        <v>0</v>
      </c>
      <c r="BT651" s="125">
        <f t="shared" ref="BT651" si="12333">L651/L653</f>
        <v>0</v>
      </c>
      <c r="BU651" s="123">
        <f t="shared" ref="BU651" si="12334">M651/M653</f>
        <v>0</v>
      </c>
      <c r="BV651" s="127">
        <f t="shared" ref="BV651" si="12335">N651/N653</f>
        <v>0</v>
      </c>
      <c r="BW651" s="128">
        <f t="shared" ref="BW651" si="12336">O651/O653</f>
        <v>0</v>
      </c>
      <c r="BX651" s="123">
        <f t="shared" ref="BX651" si="12337">P651/P653</f>
        <v>0</v>
      </c>
      <c r="BY651" s="124">
        <f t="shared" ref="BY651" si="12338">Q651/Q653</f>
        <v>0</v>
      </c>
      <c r="BZ651" s="125">
        <f t="shared" ref="BZ651" si="12339">R651/R653</f>
        <v>0</v>
      </c>
      <c r="CA651" s="126">
        <f t="shared" ref="CA651" si="12340">S651/S653</f>
        <v>0</v>
      </c>
      <c r="CB651" s="123">
        <f t="shared" ref="CB651" si="12341">T651/T653</f>
        <v>0</v>
      </c>
      <c r="CC651" s="124">
        <f t="shared" ref="CC651" si="12342">U651/U653</f>
        <v>0</v>
      </c>
      <c r="CD651" s="125">
        <f t="shared" ref="CD651" si="12343">V651/V653</f>
        <v>0</v>
      </c>
      <c r="CE651" s="126">
        <f t="shared" ref="CE651" si="12344">W651/W653</f>
        <v>0</v>
      </c>
      <c r="CF651" s="123">
        <f t="shared" ref="CF651" si="12345">X651/X653</f>
        <v>0</v>
      </c>
      <c r="CG651" s="124">
        <f t="shared" ref="CG651" si="12346">Y651/Y653</f>
        <v>0</v>
      </c>
      <c r="CH651" s="125">
        <f t="shared" ref="CH651" si="12347">Z651/Z653</f>
        <v>0</v>
      </c>
      <c r="CI651" s="123">
        <f t="shared" ref="CI651" si="12348">AA651/AA653</f>
        <v>0</v>
      </c>
      <c r="CJ651" s="129">
        <f t="shared" ref="CJ651" si="12349">AB651/AB653</f>
        <v>0</v>
      </c>
      <c r="CK651" s="130">
        <f t="shared" ref="CK651" si="12350">AC651/AC653</f>
        <v>0</v>
      </c>
    </row>
    <row r="652" spans="1:89" ht="13.8" thickBot="1" x14ac:dyDescent="0.3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62">
        <f t="shared" si="11720"/>
        <v>0</v>
      </c>
      <c r="AC652" s="165">
        <f t="shared" si="11751"/>
        <v>0</v>
      </c>
      <c r="BI652" s="131" t="s">
        <v>39</v>
      </c>
      <c r="BJ652" s="123">
        <f>B652/B653</f>
        <v>0</v>
      </c>
      <c r="BK652" s="124">
        <f t="shared" ref="BK652" si="12351">C652/C653</f>
        <v>0</v>
      </c>
      <c r="BL652" s="125">
        <f t="shared" ref="BL652" si="12352">D652/D653</f>
        <v>0</v>
      </c>
      <c r="BM652" s="126">
        <f t="shared" ref="BM652" si="12353">E652/E653</f>
        <v>0</v>
      </c>
      <c r="BN652" s="123">
        <f t="shared" ref="BN652" si="12354">F652/F653</f>
        <v>0</v>
      </c>
      <c r="BO652" s="124">
        <f t="shared" ref="BO652" si="12355">G652/G653</f>
        <v>0</v>
      </c>
      <c r="BP652" s="125">
        <f t="shared" ref="BP652" si="12356">H652/H653</f>
        <v>0</v>
      </c>
      <c r="BQ652" s="126">
        <f t="shared" ref="BQ652" si="12357">I652/I653</f>
        <v>0</v>
      </c>
      <c r="BR652" s="123">
        <f t="shared" ref="BR652" si="12358">J652/J653</f>
        <v>0</v>
      </c>
      <c r="BS652" s="124">
        <f t="shared" ref="BS652" si="12359">K652/K653</f>
        <v>0</v>
      </c>
      <c r="BT652" s="125">
        <f t="shared" ref="BT652" si="12360">L652/L653</f>
        <v>0</v>
      </c>
      <c r="BU652" s="123">
        <f t="shared" ref="BU652" si="12361">M652/M653</f>
        <v>0</v>
      </c>
      <c r="BV652" s="127">
        <f t="shared" ref="BV652" si="12362">N652/N653</f>
        <v>0</v>
      </c>
      <c r="BW652" s="128">
        <f t="shared" ref="BW652" si="12363">O652/O653</f>
        <v>0</v>
      </c>
      <c r="BX652" s="123">
        <f t="shared" ref="BX652" si="12364">P652/P653</f>
        <v>0</v>
      </c>
      <c r="BY652" s="124">
        <f t="shared" ref="BY652" si="12365">Q652/Q653</f>
        <v>0</v>
      </c>
      <c r="BZ652" s="125">
        <f t="shared" ref="BZ652" si="12366">R652/R653</f>
        <v>0</v>
      </c>
      <c r="CA652" s="126">
        <f t="shared" ref="CA652" si="12367">S652/S653</f>
        <v>0</v>
      </c>
      <c r="CB652" s="123">
        <f t="shared" ref="CB652" si="12368">T652/T653</f>
        <v>0</v>
      </c>
      <c r="CC652" s="124">
        <f t="shared" ref="CC652" si="12369">U652/U653</f>
        <v>0</v>
      </c>
      <c r="CD652" s="125">
        <f t="shared" ref="CD652" si="12370">V652/V653</f>
        <v>0</v>
      </c>
      <c r="CE652" s="126">
        <f t="shared" ref="CE652" si="12371">W652/W653</f>
        <v>0</v>
      </c>
      <c r="CF652" s="123">
        <f t="shared" ref="CF652" si="12372">X652/X653</f>
        <v>0</v>
      </c>
      <c r="CG652" s="124">
        <f t="shared" ref="CG652" si="12373">Y652/Y653</f>
        <v>0</v>
      </c>
      <c r="CH652" s="125">
        <f t="shared" ref="CH652" si="12374">Z652/Z653</f>
        <v>0</v>
      </c>
      <c r="CI652" s="123">
        <f t="shared" ref="CI652" si="12375">AA652/AA653</f>
        <v>0</v>
      </c>
      <c r="CJ652" s="129">
        <f t="shared" ref="CJ652" si="12376">AB652/AB653</f>
        <v>0</v>
      </c>
      <c r="CK652" s="130">
        <f t="shared" ref="CK652" si="12377">AC652/AC653</f>
        <v>0</v>
      </c>
    </row>
    <row r="653" spans="1:89" ht="14.4" thickTop="1" thickBot="1" x14ac:dyDescent="0.3">
      <c r="A653" s="251" t="s">
        <v>13</v>
      </c>
      <c r="B653" s="14">
        <f>SUM(B630:B652)</f>
        <v>43478</v>
      </c>
      <c r="C653" s="1">
        <f t="shared" ref="C653:AA653" si="12378">SUM(C630:C652)</f>
        <v>40828</v>
      </c>
      <c r="D653" s="14">
        <f t="shared" si="12378"/>
        <v>23416</v>
      </c>
      <c r="E653" s="1">
        <f t="shared" si="12378"/>
        <v>20349</v>
      </c>
      <c r="F653" s="14">
        <f t="shared" si="12378"/>
        <v>25736</v>
      </c>
      <c r="G653" s="1">
        <f t="shared" si="12378"/>
        <v>25085</v>
      </c>
      <c r="H653" s="14">
        <f t="shared" si="12378"/>
        <v>48361</v>
      </c>
      <c r="I653" s="1">
        <f t="shared" si="12378"/>
        <v>53538</v>
      </c>
      <c r="J653" s="14">
        <f t="shared" si="12378"/>
        <v>8677</v>
      </c>
      <c r="K653" s="1">
        <f t="shared" si="12378"/>
        <v>9174</v>
      </c>
      <c r="L653" s="14">
        <f t="shared" si="12378"/>
        <v>28835</v>
      </c>
      <c r="M653" s="1">
        <f t="shared" si="12378"/>
        <v>32062</v>
      </c>
      <c r="N653" s="14">
        <f t="shared" si="12378"/>
        <v>48401</v>
      </c>
      <c r="O653" s="1">
        <f t="shared" si="12378"/>
        <v>49067</v>
      </c>
      <c r="P653" s="14">
        <f t="shared" si="12378"/>
        <v>26580</v>
      </c>
      <c r="Q653" s="1">
        <f t="shared" si="12378"/>
        <v>24959</v>
      </c>
      <c r="R653" s="14">
        <f t="shared" si="12378"/>
        <v>35097</v>
      </c>
      <c r="S653" s="1">
        <f t="shared" si="12378"/>
        <v>34145</v>
      </c>
      <c r="T653" s="14">
        <f t="shared" si="12378"/>
        <v>10202</v>
      </c>
      <c r="U653" s="1">
        <f t="shared" si="12378"/>
        <v>10421</v>
      </c>
      <c r="V653" s="14">
        <f t="shared" si="12378"/>
        <v>34241</v>
      </c>
      <c r="W653" s="1">
        <f t="shared" si="12378"/>
        <v>40658</v>
      </c>
      <c r="X653" s="14">
        <f t="shared" si="12378"/>
        <v>27382</v>
      </c>
      <c r="Y653" s="1">
        <f t="shared" si="12378"/>
        <v>16047</v>
      </c>
      <c r="Z653" s="14">
        <f t="shared" si="12378"/>
        <v>59012</v>
      </c>
      <c r="AA653" s="1">
        <f t="shared" si="12378"/>
        <v>61895</v>
      </c>
      <c r="AB653" s="166">
        <f t="shared" ref="AB653:AC653" si="12379">SUM(AB629:AB652)</f>
        <v>419418</v>
      </c>
      <c r="AC653" s="167">
        <f t="shared" si="12379"/>
        <v>418228</v>
      </c>
      <c r="BI653" s="251" t="s">
        <v>13</v>
      </c>
      <c r="BJ653" s="147">
        <f>SUM(BJ629:BJ652)</f>
        <v>1.0000000000000002</v>
      </c>
      <c r="BK653" s="148">
        <f t="shared" ref="BK653:CK653" si="12380">SUM(BK629:BK652)</f>
        <v>1</v>
      </c>
      <c r="BL653" s="147">
        <f t="shared" si="12380"/>
        <v>1</v>
      </c>
      <c r="BM653" s="148">
        <f t="shared" si="12380"/>
        <v>0.99999999999999989</v>
      </c>
      <c r="BN653" s="147">
        <f t="shared" si="12380"/>
        <v>1.0000000000000002</v>
      </c>
      <c r="BO653" s="148">
        <f t="shared" si="12380"/>
        <v>1</v>
      </c>
      <c r="BP653" s="147">
        <f t="shared" si="12380"/>
        <v>1</v>
      </c>
      <c r="BQ653" s="148">
        <f t="shared" si="12380"/>
        <v>0.99999999999999989</v>
      </c>
      <c r="BR653" s="147">
        <f t="shared" si="12380"/>
        <v>1</v>
      </c>
      <c r="BS653" s="148">
        <f t="shared" si="12380"/>
        <v>1</v>
      </c>
      <c r="BT653" s="147">
        <f t="shared" si="12380"/>
        <v>1</v>
      </c>
      <c r="BU653" s="148">
        <f t="shared" si="12380"/>
        <v>1</v>
      </c>
      <c r="BV653" s="147">
        <f t="shared" si="12380"/>
        <v>0.99999999999999989</v>
      </c>
      <c r="BW653" s="148">
        <f t="shared" si="12380"/>
        <v>1</v>
      </c>
      <c r="BX653" s="147">
        <f t="shared" si="12380"/>
        <v>1.0000000000000002</v>
      </c>
      <c r="BY653" s="148">
        <f t="shared" si="12380"/>
        <v>1.0000000000000002</v>
      </c>
      <c r="BZ653" s="147">
        <f t="shared" si="12380"/>
        <v>1.0000000000000002</v>
      </c>
      <c r="CA653" s="148">
        <f t="shared" si="12380"/>
        <v>1</v>
      </c>
      <c r="CB653" s="147">
        <f t="shared" si="12380"/>
        <v>1</v>
      </c>
      <c r="CC653" s="148">
        <f t="shared" si="12380"/>
        <v>0.99999999999999967</v>
      </c>
      <c r="CD653" s="147">
        <f t="shared" si="12380"/>
        <v>1</v>
      </c>
      <c r="CE653" s="148">
        <f t="shared" si="12380"/>
        <v>0.99999999999999989</v>
      </c>
      <c r="CF653" s="147">
        <f t="shared" si="12380"/>
        <v>1</v>
      </c>
      <c r="CG653" s="148">
        <f t="shared" si="12380"/>
        <v>1.0000000000000002</v>
      </c>
      <c r="CH653" s="147">
        <f t="shared" si="12380"/>
        <v>0.99999999999999989</v>
      </c>
      <c r="CI653" s="148">
        <f t="shared" si="12380"/>
        <v>1</v>
      </c>
      <c r="CJ653" s="147">
        <f t="shared" si="12380"/>
        <v>1</v>
      </c>
      <c r="CK653" s="148">
        <f t="shared" si="12380"/>
        <v>0.99999999999999989</v>
      </c>
    </row>
    <row r="654" spans="1:89" ht="13.8" thickTop="1" x14ac:dyDescent="0.25">
      <c r="A654" s="178"/>
    </row>
    <row r="656" spans="1:89" x14ac:dyDescent="0.25">
      <c r="A656" s="299">
        <f>+A625+1</f>
        <v>45282</v>
      </c>
      <c r="B656" s="299"/>
      <c r="C656" s="299"/>
      <c r="D656" s="299"/>
      <c r="BI656" s="298">
        <f>+BI594+2</f>
        <v>45282</v>
      </c>
      <c r="BJ656" s="298"/>
      <c r="BK656" s="298"/>
      <c r="BL656" s="298"/>
    </row>
    <row r="657" spans="1:89" ht="13.8" thickBot="1" x14ac:dyDescent="0.3">
      <c r="AE657" t="s">
        <v>84</v>
      </c>
    </row>
    <row r="658" spans="1:89" ht="14.4" thickTop="1" thickBot="1" x14ac:dyDescent="0.3">
      <c r="A658" s="290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0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0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35">
      <c r="A659" s="291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68" t="s">
        <v>14</v>
      </c>
      <c r="AC659" s="169" t="s">
        <v>15</v>
      </c>
      <c r="AE659" s="291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68" t="s">
        <v>14</v>
      </c>
      <c r="BG659" s="169" t="s">
        <v>15</v>
      </c>
      <c r="BI659" s="291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8" thickTop="1" x14ac:dyDescent="0.25">
      <c r="A660" s="119" t="s">
        <v>16</v>
      </c>
      <c r="B660" s="120"/>
      <c r="C660" s="177"/>
      <c r="D660" s="121"/>
      <c r="E660" s="172"/>
      <c r="F660" s="120"/>
      <c r="G660" s="122"/>
      <c r="H660" s="121"/>
      <c r="I660" s="172"/>
      <c r="J660" s="120"/>
      <c r="K660" s="122"/>
      <c r="L660" s="121"/>
      <c r="M660" s="120"/>
      <c r="N660" s="171"/>
      <c r="O660" s="173"/>
      <c r="P660" s="120"/>
      <c r="Q660" s="122"/>
      <c r="R660" s="121"/>
      <c r="S660" s="172"/>
      <c r="T660" s="120"/>
      <c r="U660" s="122"/>
      <c r="V660" s="121"/>
      <c r="W660" s="172"/>
      <c r="X660" s="120"/>
      <c r="Y660" s="122"/>
      <c r="Z660" s="21"/>
      <c r="AA660" s="176"/>
      <c r="AB660" s="162">
        <f t="shared" ref="AB660:AB683" si="12381">B660+D660+F660+H660+J660+L660+N660+P660+R660+T660+V660+X660+Z660</f>
        <v>0</v>
      </c>
      <c r="AC660" s="163">
        <f>C660+E660+G660+I660+K660+M660+O660+Q660+S660+U660+W660+Y660+AA660</f>
        <v>0</v>
      </c>
      <c r="AE660" s="254" t="str">
        <f>$AE$9</f>
        <v>07:00 - 07:59</v>
      </c>
      <c r="AF660" s="120">
        <f t="shared" ref="AF660:AO662" si="12382">SUMIF($A$9:$A$32,$AE660,B$660:B$683)</f>
        <v>4177</v>
      </c>
      <c r="AG660" s="177">
        <f t="shared" si="12382"/>
        <v>1746</v>
      </c>
      <c r="AH660" s="121">
        <f t="shared" si="12382"/>
        <v>1986</v>
      </c>
      <c r="AI660" s="172">
        <f t="shared" si="12382"/>
        <v>1419</v>
      </c>
      <c r="AJ660" s="120">
        <f t="shared" si="12382"/>
        <v>2525</v>
      </c>
      <c r="AK660" s="122">
        <f t="shared" si="12382"/>
        <v>1360</v>
      </c>
      <c r="AL660" s="121">
        <f t="shared" si="12382"/>
        <v>3733</v>
      </c>
      <c r="AM660" s="172">
        <f t="shared" si="12382"/>
        <v>2622</v>
      </c>
      <c r="AN660" s="120">
        <f t="shared" si="12382"/>
        <v>280</v>
      </c>
      <c r="AO660" s="122">
        <f t="shared" si="12382"/>
        <v>1122</v>
      </c>
      <c r="AP660" s="121">
        <f t="shared" ref="AP660:AY662" si="12383">SUMIF($A$9:$A$32,$AE660,L$660:L$683)</f>
        <v>1107</v>
      </c>
      <c r="AQ660" s="120">
        <f t="shared" si="12383"/>
        <v>3659</v>
      </c>
      <c r="AR660" s="171">
        <f t="shared" si="12383"/>
        <v>3307</v>
      </c>
      <c r="AS660" s="173">
        <f t="shared" si="12383"/>
        <v>4134</v>
      </c>
      <c r="AT660" s="120">
        <f t="shared" si="12383"/>
        <v>2397</v>
      </c>
      <c r="AU660" s="122">
        <f t="shared" si="12383"/>
        <v>1884</v>
      </c>
      <c r="AV660" s="121">
        <f t="shared" si="12383"/>
        <v>2963</v>
      </c>
      <c r="AW660" s="172">
        <f t="shared" si="12383"/>
        <v>2091</v>
      </c>
      <c r="AX660" s="120">
        <f t="shared" si="12383"/>
        <v>454</v>
      </c>
      <c r="AY660" s="122">
        <f t="shared" si="12383"/>
        <v>1634</v>
      </c>
      <c r="AZ660" s="121">
        <f t="shared" ref="AZ660:BE662" si="12384">SUMIF($A$9:$A$32,$AE660,V$660:V$683)</f>
        <v>1513</v>
      </c>
      <c r="BA660" s="172">
        <f t="shared" si="12384"/>
        <v>3410</v>
      </c>
      <c r="BB660" s="120">
        <f t="shared" si="12384"/>
        <v>1906</v>
      </c>
      <c r="BC660" s="122">
        <f t="shared" si="12384"/>
        <v>1857</v>
      </c>
      <c r="BD660" s="21">
        <f t="shared" si="12384"/>
        <v>4338</v>
      </c>
      <c r="BE660" s="176">
        <f t="shared" si="12384"/>
        <v>3512</v>
      </c>
      <c r="BF660" s="162">
        <f>AF660+AH660+AJ660+AL660+AN660+AP660+AR660+AT660+AV660+AX660+AZ660+BB660+BD660</f>
        <v>30686</v>
      </c>
      <c r="BG660" s="163">
        <f>AG660+AI660+AK660+AM660+AO660+AQ660+AS660+AU660+AW660+AY660+BA660+BC660+BE660</f>
        <v>30450</v>
      </c>
      <c r="BI660" s="119" t="s">
        <v>16</v>
      </c>
      <c r="BJ660" s="123">
        <f>B660/B684</f>
        <v>0</v>
      </c>
      <c r="BK660" s="124">
        <f t="shared" ref="BK660" si="12385">C660/C684</f>
        <v>0</v>
      </c>
      <c r="BL660" s="125">
        <f t="shared" ref="BL660" si="12386">D660/D684</f>
        <v>0</v>
      </c>
      <c r="BM660" s="126">
        <f t="shared" ref="BM660" si="12387">E660/E684</f>
        <v>0</v>
      </c>
      <c r="BN660" s="123">
        <f t="shared" ref="BN660" si="12388">F660/F684</f>
        <v>0</v>
      </c>
      <c r="BO660" s="124">
        <f t="shared" ref="BO660" si="12389">G660/G684</f>
        <v>0</v>
      </c>
      <c r="BP660" s="125">
        <f t="shared" ref="BP660" si="12390">H660/H684</f>
        <v>0</v>
      </c>
      <c r="BQ660" s="126">
        <f t="shared" ref="BQ660" si="12391">I660/I684</f>
        <v>0</v>
      </c>
      <c r="BR660" s="123">
        <f t="shared" ref="BR660" si="12392">J660/J684</f>
        <v>0</v>
      </c>
      <c r="BS660" s="124">
        <f t="shared" ref="BS660" si="12393">K660/K684</f>
        <v>0</v>
      </c>
      <c r="BT660" s="125">
        <f t="shared" ref="BT660" si="12394">L660/L684</f>
        <v>0</v>
      </c>
      <c r="BU660" s="123">
        <f t="shared" ref="BU660" si="12395">M660/M684</f>
        <v>0</v>
      </c>
      <c r="BV660" s="127">
        <f t="shared" ref="BV660" si="12396">N660/N684</f>
        <v>0</v>
      </c>
      <c r="BW660" s="128">
        <f t="shared" ref="BW660" si="12397">O660/O684</f>
        <v>0</v>
      </c>
      <c r="BX660" s="123">
        <f t="shared" ref="BX660" si="12398">P660/P684</f>
        <v>0</v>
      </c>
      <c r="BY660" s="124">
        <f t="shared" ref="BY660" si="12399">Q660/Q684</f>
        <v>0</v>
      </c>
      <c r="BZ660" s="125">
        <f t="shared" ref="BZ660" si="12400">R660/R684</f>
        <v>0</v>
      </c>
      <c r="CA660" s="126">
        <f t="shared" ref="CA660" si="12401">S660/S684</f>
        <v>0</v>
      </c>
      <c r="CB660" s="123">
        <f t="shared" ref="CB660" si="12402">T660/T684</f>
        <v>0</v>
      </c>
      <c r="CC660" s="124">
        <f t="shared" ref="CC660" si="12403">U660/U684</f>
        <v>0</v>
      </c>
      <c r="CD660" s="125">
        <f t="shared" ref="CD660" si="12404">V660/V684</f>
        <v>0</v>
      </c>
      <c r="CE660" s="126">
        <f t="shared" ref="CE660" si="12405">W660/W684</f>
        <v>0</v>
      </c>
      <c r="CF660" s="123">
        <f t="shared" ref="CF660" si="12406">X660/X684</f>
        <v>0</v>
      </c>
      <c r="CG660" s="124">
        <f t="shared" ref="CG660" si="12407">Y660/Y684</f>
        <v>0</v>
      </c>
      <c r="CH660" s="125">
        <f t="shared" ref="CH660" si="12408">Z660/Z684</f>
        <v>0</v>
      </c>
      <c r="CI660" s="123">
        <f t="shared" ref="CI660" si="12409">AA660/AA684</f>
        <v>0</v>
      </c>
      <c r="CJ660" s="129">
        <f t="shared" ref="CJ660" si="12410">AB660/AB684</f>
        <v>0</v>
      </c>
      <c r="CK660" s="130">
        <f t="shared" ref="CK660" si="12411">AC660/AC684</f>
        <v>0</v>
      </c>
    </row>
    <row r="661" spans="1:89" x14ac:dyDescent="0.25">
      <c r="A661" s="131" t="s">
        <v>17</v>
      </c>
      <c r="B661" s="180">
        <v>444</v>
      </c>
      <c r="C661" s="181">
        <v>0</v>
      </c>
      <c r="D661" s="182">
        <v>409</v>
      </c>
      <c r="E661" s="183">
        <v>1</v>
      </c>
      <c r="F661" s="180">
        <v>562</v>
      </c>
      <c r="G661" s="184">
        <v>8</v>
      </c>
      <c r="H661" s="182">
        <v>505</v>
      </c>
      <c r="I661" s="183">
        <v>38</v>
      </c>
      <c r="J661" s="180">
        <v>11</v>
      </c>
      <c r="K661" s="184">
        <v>34</v>
      </c>
      <c r="L661" s="182">
        <v>43</v>
      </c>
      <c r="M661" s="180">
        <v>103</v>
      </c>
      <c r="N661" s="185">
        <v>227</v>
      </c>
      <c r="O661" s="186">
        <v>203</v>
      </c>
      <c r="P661" s="180">
        <v>86</v>
      </c>
      <c r="Q661" s="184">
        <v>90</v>
      </c>
      <c r="R661" s="182">
        <v>63</v>
      </c>
      <c r="S661" s="183">
        <v>109</v>
      </c>
      <c r="T661" s="180">
        <v>6</v>
      </c>
      <c r="U661" s="184">
        <v>53</v>
      </c>
      <c r="V661" s="182">
        <v>19</v>
      </c>
      <c r="W661" s="183">
        <v>108</v>
      </c>
      <c r="X661" s="180">
        <v>4</v>
      </c>
      <c r="Y661" s="184">
        <v>64</v>
      </c>
      <c r="Z661" s="182">
        <v>1</v>
      </c>
      <c r="AA661" s="180">
        <v>162</v>
      </c>
      <c r="AB661" s="162">
        <f t="shared" si="12381"/>
        <v>2380</v>
      </c>
      <c r="AC661" s="165">
        <f t="shared" ref="AC661:AC683" si="12412">SUM(C661,E661,G661,I661,K661,M661,O661,Q661,S661,U661,W661,Y661,AA661)</f>
        <v>973</v>
      </c>
      <c r="AE661" s="256" t="str">
        <f>$AE$10</f>
        <v>08:00 - 08:59</v>
      </c>
      <c r="AF661" s="120">
        <f t="shared" si="12382"/>
        <v>3175</v>
      </c>
      <c r="AG661" s="181">
        <f t="shared" si="12382"/>
        <v>1473</v>
      </c>
      <c r="AH661" s="182">
        <f t="shared" si="12382"/>
        <v>1614</v>
      </c>
      <c r="AI661" s="183">
        <f t="shared" si="12382"/>
        <v>1276</v>
      </c>
      <c r="AJ661" s="180">
        <f t="shared" si="12382"/>
        <v>1789</v>
      </c>
      <c r="AK661" s="184">
        <f t="shared" si="12382"/>
        <v>1121</v>
      </c>
      <c r="AL661" s="182">
        <f t="shared" si="12382"/>
        <v>3251</v>
      </c>
      <c r="AM661" s="183">
        <f t="shared" si="12382"/>
        <v>2459</v>
      </c>
      <c r="AN661" s="180">
        <f t="shared" si="12382"/>
        <v>242</v>
      </c>
      <c r="AO661" s="184">
        <f t="shared" si="12382"/>
        <v>956</v>
      </c>
      <c r="AP661" s="182">
        <f t="shared" si="12383"/>
        <v>982</v>
      </c>
      <c r="AQ661" s="180">
        <f t="shared" si="12383"/>
        <v>3345</v>
      </c>
      <c r="AR661" s="185">
        <f t="shared" si="12383"/>
        <v>2620</v>
      </c>
      <c r="AS661" s="186">
        <f t="shared" si="12383"/>
        <v>3796</v>
      </c>
      <c r="AT661" s="180">
        <f t="shared" si="12383"/>
        <v>1952</v>
      </c>
      <c r="AU661" s="184">
        <f t="shared" si="12383"/>
        <v>1858</v>
      </c>
      <c r="AV661" s="182">
        <f t="shared" si="12383"/>
        <v>2721</v>
      </c>
      <c r="AW661" s="183">
        <f t="shared" si="12383"/>
        <v>1810</v>
      </c>
      <c r="AX661" s="180">
        <f t="shared" si="12383"/>
        <v>343</v>
      </c>
      <c r="AY661" s="184">
        <f t="shared" si="12383"/>
        <v>1300</v>
      </c>
      <c r="AZ661" s="182">
        <f t="shared" si="12384"/>
        <v>1203</v>
      </c>
      <c r="BA661" s="183">
        <f t="shared" si="12384"/>
        <v>2900</v>
      </c>
      <c r="BB661" s="180">
        <f t="shared" si="12384"/>
        <v>1689</v>
      </c>
      <c r="BC661" s="184">
        <f t="shared" si="12384"/>
        <v>1787</v>
      </c>
      <c r="BD661" s="182">
        <f t="shared" si="12384"/>
        <v>4348</v>
      </c>
      <c r="BE661" s="180">
        <f t="shared" si="12384"/>
        <v>3132</v>
      </c>
      <c r="BF661" s="164">
        <f>SUM(AF661,AH661,AJ661,AL661,AN661,AP661,AR661,AT661,AV661,AX661,AZ661,BB661,BD661)</f>
        <v>25929</v>
      </c>
      <c r="BG661" s="165">
        <f>SUM(AG661,AI661,AK661,AM661,AO661,AQ661,AS661,AU661,AW661,AY661,BA661,BC661,BE661)</f>
        <v>27213</v>
      </c>
      <c r="BI661" s="131" t="s">
        <v>17</v>
      </c>
      <c r="BJ661" s="123">
        <f>B661/B684</f>
        <v>1.0561621351602084E-2</v>
      </c>
      <c r="BK661" s="124">
        <f t="shared" ref="BK661" si="12413">C661/C684</f>
        <v>0</v>
      </c>
      <c r="BL661" s="125">
        <f t="shared" ref="BL661" si="12414">D661/D684</f>
        <v>1.7674257810811979E-2</v>
      </c>
      <c r="BM661" s="126">
        <f t="shared" ref="BM661" si="12415">E661/E684</f>
        <v>4.9292650465815544E-5</v>
      </c>
      <c r="BN661" s="123">
        <f t="shared" ref="BN661" si="12416">F661/F684</f>
        <v>2.1769445305237063E-2</v>
      </c>
      <c r="BO661" s="124">
        <f t="shared" ref="BO661" si="12417">G661/G684</f>
        <v>3.1073994950475822E-4</v>
      </c>
      <c r="BP661" s="125">
        <f t="shared" ref="BP661" si="12418">H661/H684</f>
        <v>1.0484791861310081E-2</v>
      </c>
      <c r="BQ661" s="126">
        <f t="shared" ref="BQ661" si="12419">I661/I684</f>
        <v>6.7815968876039552E-4</v>
      </c>
      <c r="BR661" s="123">
        <f t="shared" ref="BR661" si="12420">J661/J684</f>
        <v>1.2453300124533001E-3</v>
      </c>
      <c r="BS661" s="124">
        <f t="shared" ref="BS661" si="12421">K661/K684</f>
        <v>3.743668795419511E-3</v>
      </c>
      <c r="BT661" s="125">
        <f t="shared" ref="BT661" si="12422">L661/L684</f>
        <v>1.562329687897395E-3</v>
      </c>
      <c r="BU661" s="123">
        <f t="shared" ref="BU661" si="12423">M661/M684</f>
        <v>3.3196893028652466E-3</v>
      </c>
      <c r="BV661" s="127">
        <f t="shared" ref="BV661" si="12424">N661/N684</f>
        <v>4.5879903793681915E-3</v>
      </c>
      <c r="BW661" s="128">
        <f t="shared" ref="BW661" si="12425">O661/O684</f>
        <v>4.1215763506791464E-3</v>
      </c>
      <c r="BX661" s="123">
        <f t="shared" ref="BX661" si="12426">P661/P684</f>
        <v>3.1529549787358852E-3</v>
      </c>
      <c r="BY661" s="124">
        <f t="shared" ref="BY661" si="12427">Q661/Q684</f>
        <v>3.7907505686125853E-3</v>
      </c>
      <c r="BZ661" s="125">
        <f t="shared" ref="BZ661" si="12428">R661/R684</f>
        <v>1.711863485680126E-3</v>
      </c>
      <c r="CA661" s="126">
        <f t="shared" ref="CA661" si="12429">S661/S684</f>
        <v>3.2785899055525476E-3</v>
      </c>
      <c r="CB661" s="123">
        <f t="shared" ref="CB661" si="12430">T661/T684</f>
        <v>6.2041153965463757E-4</v>
      </c>
      <c r="CC661" s="124">
        <f t="shared" ref="CC661" si="12431">U661/U684</f>
        <v>5.3513731825525039E-3</v>
      </c>
      <c r="CD661" s="125">
        <f t="shared" ref="CD661" si="12432">V661/V684</f>
        <v>5.6942488087032093E-4</v>
      </c>
      <c r="CE661" s="126">
        <f t="shared" ref="CE661" si="12433">W661/W684</f>
        <v>2.6814976661038831E-3</v>
      </c>
      <c r="CF661" s="123">
        <f t="shared" ref="CF661" si="12434">X661/X684</f>
        <v>1.426126640045636E-4</v>
      </c>
      <c r="CG661" s="124">
        <f t="shared" ref="CG661" si="12435">Y661/Y684</f>
        <v>4.1967213114754102E-3</v>
      </c>
      <c r="CH661" s="125">
        <f t="shared" ref="CH661" si="12436">Z661/Z684</f>
        <v>1.6902741624691524E-5</v>
      </c>
      <c r="CI661" s="123">
        <f t="shared" ref="CI661" si="12437">AA661/AA684</f>
        <v>2.567801042971041E-3</v>
      </c>
      <c r="CJ661" s="129">
        <f t="shared" ref="CJ661" si="12438">AB661/AB684</f>
        <v>5.6758561480492221E-3</v>
      </c>
      <c r="CK661" s="130">
        <f t="shared" ref="CK661" si="12439">AC661/AC684</f>
        <v>2.3287985984126831E-3</v>
      </c>
    </row>
    <row r="662" spans="1:89" ht="13.8" thickBot="1" x14ac:dyDescent="0.3">
      <c r="A662" s="139" t="s">
        <v>18</v>
      </c>
      <c r="B662" s="187">
        <v>1759</v>
      </c>
      <c r="C662" s="188">
        <v>491</v>
      </c>
      <c r="D662" s="189">
        <v>1288</v>
      </c>
      <c r="E662" s="190">
        <v>307</v>
      </c>
      <c r="F662" s="187">
        <v>1767</v>
      </c>
      <c r="G662" s="191">
        <v>396</v>
      </c>
      <c r="H662" s="189">
        <v>2131</v>
      </c>
      <c r="I662" s="190">
        <v>841</v>
      </c>
      <c r="J662" s="187">
        <v>82</v>
      </c>
      <c r="K662" s="191">
        <v>261</v>
      </c>
      <c r="L662" s="189">
        <v>429</v>
      </c>
      <c r="M662" s="187">
        <v>1212</v>
      </c>
      <c r="N662" s="192">
        <v>1475</v>
      </c>
      <c r="O662" s="193">
        <v>1796</v>
      </c>
      <c r="P662" s="187">
        <v>821</v>
      </c>
      <c r="Q662" s="191">
        <v>842</v>
      </c>
      <c r="R662" s="189">
        <v>1284</v>
      </c>
      <c r="S662" s="190">
        <v>936</v>
      </c>
      <c r="T662" s="187">
        <v>114</v>
      </c>
      <c r="U662" s="191">
        <v>558</v>
      </c>
      <c r="V662" s="189">
        <v>517</v>
      </c>
      <c r="W662" s="190">
        <v>1258</v>
      </c>
      <c r="X662" s="187">
        <v>760</v>
      </c>
      <c r="Y662" s="191">
        <v>672</v>
      </c>
      <c r="Z662" s="189">
        <v>2215</v>
      </c>
      <c r="AA662" s="187">
        <v>1426</v>
      </c>
      <c r="AB662" s="162">
        <f t="shared" si="12381"/>
        <v>14642</v>
      </c>
      <c r="AC662" s="165">
        <f t="shared" si="12412"/>
        <v>10996</v>
      </c>
      <c r="AE662" s="254">
        <f>$AE$11</f>
        <v>0</v>
      </c>
      <c r="AF662" s="120">
        <f t="shared" si="12382"/>
        <v>0</v>
      </c>
      <c r="AG662" s="188">
        <f t="shared" si="12382"/>
        <v>0</v>
      </c>
      <c r="AH662" s="189">
        <f t="shared" si="12382"/>
        <v>0</v>
      </c>
      <c r="AI662" s="190">
        <f t="shared" si="12382"/>
        <v>0</v>
      </c>
      <c r="AJ662" s="187">
        <f t="shared" si="12382"/>
        <v>0</v>
      </c>
      <c r="AK662" s="191">
        <f t="shared" si="12382"/>
        <v>0</v>
      </c>
      <c r="AL662" s="189">
        <f t="shared" si="12382"/>
        <v>0</v>
      </c>
      <c r="AM662" s="190">
        <f t="shared" si="12382"/>
        <v>0</v>
      </c>
      <c r="AN662" s="187">
        <f t="shared" si="12382"/>
        <v>0</v>
      </c>
      <c r="AO662" s="191">
        <f t="shared" si="12382"/>
        <v>0</v>
      </c>
      <c r="AP662" s="189">
        <f t="shared" si="12383"/>
        <v>0</v>
      </c>
      <c r="AQ662" s="187">
        <f t="shared" si="12383"/>
        <v>0</v>
      </c>
      <c r="AR662" s="192">
        <f t="shared" si="12383"/>
        <v>0</v>
      </c>
      <c r="AS662" s="193">
        <f t="shared" si="12383"/>
        <v>0</v>
      </c>
      <c r="AT662" s="187">
        <f t="shared" si="12383"/>
        <v>0</v>
      </c>
      <c r="AU662" s="191">
        <f t="shared" si="12383"/>
        <v>0</v>
      </c>
      <c r="AV662" s="189">
        <f t="shared" si="12383"/>
        <v>0</v>
      </c>
      <c r="AW662" s="190">
        <f t="shared" si="12383"/>
        <v>0</v>
      </c>
      <c r="AX662" s="187">
        <f t="shared" si="12383"/>
        <v>0</v>
      </c>
      <c r="AY662" s="191">
        <f t="shared" si="12383"/>
        <v>0</v>
      </c>
      <c r="AZ662" s="189">
        <f t="shared" si="12384"/>
        <v>0</v>
      </c>
      <c r="BA662" s="190">
        <f t="shared" si="12384"/>
        <v>0</v>
      </c>
      <c r="BB662" s="187">
        <f t="shared" si="12384"/>
        <v>0</v>
      </c>
      <c r="BC662" s="191">
        <f t="shared" si="12384"/>
        <v>0</v>
      </c>
      <c r="BD662" s="189">
        <f t="shared" si="12384"/>
        <v>0</v>
      </c>
      <c r="BE662" s="187">
        <f t="shared" si="12384"/>
        <v>0</v>
      </c>
      <c r="BF662" s="164">
        <f>SUM(AF662,AH662,AJ662,AL662,AN662,AP662,AR662,AT662,AV662,AX662,AZ662,BB662,BD662)</f>
        <v>0</v>
      </c>
      <c r="BG662" s="165">
        <f>SUM(AG662,AI662,AK662,AM662,AO662,AQ662,AS662,AU662,AW662,AY662,BA662,BC662,BE662)</f>
        <v>0</v>
      </c>
      <c r="BI662" s="139" t="s">
        <v>18</v>
      </c>
      <c r="BJ662" s="123">
        <f>B662/B684</f>
        <v>4.1842099003306453E-2</v>
      </c>
      <c r="BK662" s="124">
        <f t="shared" ref="BK662" si="12440">C662/C684</f>
        <v>1.2011644690168065E-2</v>
      </c>
      <c r="BL662" s="125">
        <f t="shared" ref="BL662" si="12441">D662/D684</f>
        <v>5.5658787433559481E-2</v>
      </c>
      <c r="BM662" s="126">
        <f t="shared" ref="BM662" si="12442">E662/E684</f>
        <v>1.5132843693005374E-2</v>
      </c>
      <c r="BN662" s="123">
        <f t="shared" ref="BN662" si="12443">F662/F684</f>
        <v>6.8445925007747127E-2</v>
      </c>
      <c r="BO662" s="124">
        <f t="shared" ref="BO662" si="12444">G662/G684</f>
        <v>1.5381627500485532E-2</v>
      </c>
      <c r="BP662" s="125">
        <f t="shared" ref="BP662" si="12445">H662/H684</f>
        <v>4.4243745458320355E-2</v>
      </c>
      <c r="BQ662" s="126">
        <f t="shared" ref="BQ662" si="12446">I662/I684</f>
        <v>1.500874469072349E-2</v>
      </c>
      <c r="BR662" s="123">
        <f t="shared" ref="BR662" si="12447">J662/J684</f>
        <v>9.2833691837427828E-3</v>
      </c>
      <c r="BS662" s="124">
        <f t="shared" ref="BS662" si="12448">K662/K684</f>
        <v>2.8738163400132129E-2</v>
      </c>
      <c r="BT662" s="125">
        <f t="shared" ref="BT662" si="12449">L662/L684</f>
        <v>1.5586963630418196E-2</v>
      </c>
      <c r="BU662" s="123">
        <f t="shared" ref="BU662" si="12450">M662/M684</f>
        <v>3.9062751796822122E-2</v>
      </c>
      <c r="BV662" s="127">
        <f t="shared" ref="BV662" si="12451">N662/N684</f>
        <v>2.9811831760211814E-2</v>
      </c>
      <c r="BW662" s="128">
        <f t="shared" ref="BW662" si="12452">O662/O684</f>
        <v>3.6464783871033239E-2</v>
      </c>
      <c r="BX662" s="123">
        <f t="shared" ref="BX662" si="12453">P662/P684</f>
        <v>3.0099721366769323E-2</v>
      </c>
      <c r="BY662" s="124">
        <f t="shared" ref="BY662" si="12454">Q662/Q684</f>
        <v>3.5464577541908855E-2</v>
      </c>
      <c r="BZ662" s="125">
        <f t="shared" ref="BZ662" si="12455">R662/R684</f>
        <v>3.4889408184337806E-2</v>
      </c>
      <c r="CA662" s="126">
        <f t="shared" ref="CA662" si="12456">S662/S684</f>
        <v>2.8153762858689767E-2</v>
      </c>
      <c r="CB662" s="123">
        <f t="shared" ref="CB662" si="12457">T662/T684</f>
        <v>1.1787819253438114E-2</v>
      </c>
      <c r="CC662" s="124">
        <f t="shared" ref="CC662" si="12458">U662/U684</f>
        <v>5.6340872374798061E-2</v>
      </c>
      <c r="CD662" s="125">
        <f t="shared" ref="CD662" si="12459">V662/V684</f>
        <v>1.5494350705787155E-2</v>
      </c>
      <c r="CE662" s="126">
        <f t="shared" ref="CE662" si="12460">W662/W684</f>
        <v>3.1234482073691529E-2</v>
      </c>
      <c r="CF662" s="123">
        <f t="shared" ref="CF662" si="12461">X662/X684</f>
        <v>2.7096406160867084E-2</v>
      </c>
      <c r="CG662" s="124">
        <f t="shared" ref="CG662" si="12462">Y662/Y684</f>
        <v>4.4065573770491806E-2</v>
      </c>
      <c r="CH662" s="125">
        <f t="shared" ref="CH662" si="12463">Z662/Z684</f>
        <v>3.7439572698691727E-2</v>
      </c>
      <c r="CI662" s="123">
        <f t="shared" ref="CI662" si="12464">AA662/AA684</f>
        <v>2.2602989427633977E-2</v>
      </c>
      <c r="CJ662" s="129">
        <f t="shared" ref="CJ662" si="12465">AB662/AB684</f>
        <v>3.4918439378040636E-2</v>
      </c>
      <c r="CK662" s="130">
        <f t="shared" ref="CK662" si="12466">AC662/AC684</f>
        <v>2.631805692512422E-2</v>
      </c>
    </row>
    <row r="663" spans="1:89" ht="14.4" thickTop="1" thickBot="1" x14ac:dyDescent="0.3">
      <c r="A663" s="131" t="s">
        <v>19</v>
      </c>
      <c r="B663" s="180">
        <v>3438</v>
      </c>
      <c r="C663" s="181">
        <v>1441</v>
      </c>
      <c r="D663" s="182">
        <v>1761</v>
      </c>
      <c r="E663" s="183">
        <v>1066</v>
      </c>
      <c r="F663" s="180">
        <v>2531</v>
      </c>
      <c r="G663" s="184">
        <v>1136</v>
      </c>
      <c r="H663" s="182">
        <v>3189</v>
      </c>
      <c r="I663" s="183">
        <v>1911</v>
      </c>
      <c r="J663" s="180">
        <v>207</v>
      </c>
      <c r="K663" s="184">
        <v>672</v>
      </c>
      <c r="L663" s="182">
        <v>1061</v>
      </c>
      <c r="M663" s="180">
        <v>2446</v>
      </c>
      <c r="N663" s="185">
        <v>2793</v>
      </c>
      <c r="O663" s="186">
        <v>3216</v>
      </c>
      <c r="P663" s="180">
        <v>1728</v>
      </c>
      <c r="Q663" s="184">
        <v>1529</v>
      </c>
      <c r="R663" s="182">
        <v>2261</v>
      </c>
      <c r="S663" s="183">
        <v>1721</v>
      </c>
      <c r="T663" s="180">
        <v>313</v>
      </c>
      <c r="U663" s="184">
        <v>1118</v>
      </c>
      <c r="V663" s="182">
        <v>1266</v>
      </c>
      <c r="W663" s="183">
        <v>2406</v>
      </c>
      <c r="X663" s="180">
        <v>1461</v>
      </c>
      <c r="Y663" s="184">
        <v>1188</v>
      </c>
      <c r="Z663" s="182">
        <v>3316</v>
      </c>
      <c r="AA663" s="180">
        <v>2595</v>
      </c>
      <c r="AB663" s="162">
        <f t="shared" si="12381"/>
        <v>25325</v>
      </c>
      <c r="AC663" s="165">
        <f t="shared" si="12412"/>
        <v>22445</v>
      </c>
      <c r="AE663" s="251" t="s">
        <v>13</v>
      </c>
      <c r="AF663" s="14">
        <f t="shared" ref="AF663:BG663" si="12467">SUM(AF660:AF662)</f>
        <v>7352</v>
      </c>
      <c r="AG663" s="1">
        <f t="shared" si="12467"/>
        <v>3219</v>
      </c>
      <c r="AH663" s="14">
        <f t="shared" si="12467"/>
        <v>3600</v>
      </c>
      <c r="AI663" s="1">
        <f t="shared" si="12467"/>
        <v>2695</v>
      </c>
      <c r="AJ663" s="14">
        <f t="shared" si="12467"/>
        <v>4314</v>
      </c>
      <c r="AK663" s="1">
        <f t="shared" si="12467"/>
        <v>2481</v>
      </c>
      <c r="AL663" s="14">
        <f t="shared" si="12467"/>
        <v>6984</v>
      </c>
      <c r="AM663" s="1">
        <f t="shared" si="12467"/>
        <v>5081</v>
      </c>
      <c r="AN663" s="14">
        <f t="shared" si="12467"/>
        <v>522</v>
      </c>
      <c r="AO663" s="1">
        <f t="shared" si="12467"/>
        <v>2078</v>
      </c>
      <c r="AP663" s="14">
        <f t="shared" si="12467"/>
        <v>2089</v>
      </c>
      <c r="AQ663" s="1">
        <f t="shared" si="12467"/>
        <v>7004</v>
      </c>
      <c r="AR663" s="14">
        <f t="shared" si="12467"/>
        <v>5927</v>
      </c>
      <c r="AS663" s="1">
        <f t="shared" si="12467"/>
        <v>7930</v>
      </c>
      <c r="AT663" s="14">
        <f t="shared" si="12467"/>
        <v>4349</v>
      </c>
      <c r="AU663" s="1">
        <f t="shared" si="12467"/>
        <v>3742</v>
      </c>
      <c r="AV663" s="14">
        <f t="shared" si="12467"/>
        <v>5684</v>
      </c>
      <c r="AW663" s="1">
        <f t="shared" si="12467"/>
        <v>3901</v>
      </c>
      <c r="AX663" s="14">
        <f t="shared" si="12467"/>
        <v>797</v>
      </c>
      <c r="AY663" s="1">
        <f t="shared" si="12467"/>
        <v>2934</v>
      </c>
      <c r="AZ663" s="14">
        <f t="shared" si="12467"/>
        <v>2716</v>
      </c>
      <c r="BA663" s="1">
        <f t="shared" si="12467"/>
        <v>6310</v>
      </c>
      <c r="BB663" s="14">
        <f t="shared" si="12467"/>
        <v>3595</v>
      </c>
      <c r="BC663" s="1">
        <f t="shared" si="12467"/>
        <v>3644</v>
      </c>
      <c r="BD663" s="14">
        <f t="shared" si="12467"/>
        <v>8686</v>
      </c>
      <c r="BE663" s="1">
        <f t="shared" si="12467"/>
        <v>6644</v>
      </c>
      <c r="BF663" s="166">
        <f t="shared" si="12467"/>
        <v>56615</v>
      </c>
      <c r="BG663" s="167">
        <f t="shared" si="12467"/>
        <v>57663</v>
      </c>
      <c r="BI663" s="131" t="s">
        <v>19</v>
      </c>
      <c r="BJ663" s="123">
        <f>B663/B684</f>
        <v>8.1781203168486402E-2</v>
      </c>
      <c r="BK663" s="124">
        <f t="shared" ref="BK663" si="12468">C663/C684</f>
        <v>3.525209775668469E-2</v>
      </c>
      <c r="BL663" s="125">
        <f t="shared" ref="BL663" si="12469">D663/D684</f>
        <v>7.6098699278337151E-2</v>
      </c>
      <c r="BM663" s="126">
        <f t="shared" ref="BM663" si="12470">E663/E684</f>
        <v>5.2545965396559376E-2</v>
      </c>
      <c r="BN663" s="123">
        <f t="shared" ref="BN663" si="12471">F663/F684</f>
        <v>9.8039975209172611E-2</v>
      </c>
      <c r="BO663" s="124">
        <f t="shared" ref="BO663" si="12472">G663/G684</f>
        <v>4.4125072829675663E-2</v>
      </c>
      <c r="BP663" s="125">
        <f t="shared" ref="BP663" si="12473">H663/H684</f>
        <v>6.6209903456867017E-2</v>
      </c>
      <c r="BQ663" s="126">
        <f t="shared" ref="BQ663" si="12474">I663/I684</f>
        <v>3.410429382160831E-2</v>
      </c>
      <c r="BR663" s="123">
        <f t="shared" ref="BR663" si="12475">J663/J684</f>
        <v>2.3434846597984831E-2</v>
      </c>
      <c r="BS663" s="124">
        <f t="shared" ref="BS663" si="12476">K663/K684</f>
        <v>7.3992512662409166E-2</v>
      </c>
      <c r="BT663" s="125">
        <f t="shared" ref="BT663" si="12477">L663/L684</f>
        <v>3.8549576717654327E-2</v>
      </c>
      <c r="BU663" s="123">
        <f t="shared" ref="BU663" si="12478">M663/M684</f>
        <v>7.883456344474167E-2</v>
      </c>
      <c r="BV663" s="127">
        <f t="shared" ref="BV663" si="12479">N663/N684</f>
        <v>5.6450471936455325E-2</v>
      </c>
      <c r="BW663" s="128">
        <f t="shared" ref="BW663" si="12480">O663/O684</f>
        <v>6.5295514994010512E-2</v>
      </c>
      <c r="BX663" s="123">
        <f t="shared" ref="BX663" si="12481">P663/P684</f>
        <v>6.3352397712274522E-2</v>
      </c>
      <c r="BY663" s="124">
        <f t="shared" ref="BY663" si="12482">Q663/Q684</f>
        <v>6.4400640215651589E-2</v>
      </c>
      <c r="BZ663" s="125">
        <f t="shared" ref="BZ663" si="12483">R663/R684</f>
        <v>6.1436878430520078E-2</v>
      </c>
      <c r="CA663" s="126">
        <f t="shared" ref="CA663" si="12484">S663/S684</f>
        <v>5.1765625939962701E-2</v>
      </c>
      <c r="CB663" s="123">
        <f t="shared" ref="CB663" si="12485">T663/T684</f>
        <v>3.2364801985316924E-2</v>
      </c>
      <c r="CC663" s="124">
        <f t="shared" ref="CC663" si="12486">U663/U684</f>
        <v>0.11288368336025849</v>
      </c>
      <c r="CD663" s="125">
        <f t="shared" ref="CD663" si="12487">V663/V684</f>
        <v>3.794167890430665E-2</v>
      </c>
      <c r="CE663" s="126">
        <f t="shared" ref="CE663" si="12488">W663/W684</f>
        <v>5.9737809117092068E-2</v>
      </c>
      <c r="CF663" s="123">
        <f t="shared" ref="CF663" si="12489">X663/X684</f>
        <v>5.2089275527666859E-2</v>
      </c>
      <c r="CG663" s="124">
        <f t="shared" ref="CG663" si="12490">Y663/Y684</f>
        <v>7.7901639344262294E-2</v>
      </c>
      <c r="CH663" s="125">
        <f t="shared" ref="CH663" si="12491">Z663/Z684</f>
        <v>5.60494912274771E-2</v>
      </c>
      <c r="CI663" s="123">
        <f t="shared" ref="CI663" si="12492">AA663/AA684</f>
        <v>4.1132368558702788E-2</v>
      </c>
      <c r="CJ663" s="129">
        <f t="shared" ref="CJ663" si="12493">AB663/AB684</f>
        <v>6.0395402079557375E-2</v>
      </c>
      <c r="CK663" s="130">
        <f t="shared" ref="CK663" si="12494">AC663/AC684</f>
        <v>5.3720333547145609E-2</v>
      </c>
    </row>
    <row r="664" spans="1:89" ht="13.8" thickTop="1" x14ac:dyDescent="0.25">
      <c r="A664" s="139" t="s">
        <v>20</v>
      </c>
      <c r="B664" s="266">
        <v>4177</v>
      </c>
      <c r="C664" s="267">
        <v>1746</v>
      </c>
      <c r="D664" s="268">
        <v>1986</v>
      </c>
      <c r="E664" s="269">
        <v>1419</v>
      </c>
      <c r="F664" s="266">
        <v>2525</v>
      </c>
      <c r="G664" s="270">
        <v>1360</v>
      </c>
      <c r="H664" s="268">
        <v>3733</v>
      </c>
      <c r="I664" s="269">
        <v>2622</v>
      </c>
      <c r="J664" s="266">
        <v>280</v>
      </c>
      <c r="K664" s="270">
        <v>1122</v>
      </c>
      <c r="L664" s="268">
        <v>1107</v>
      </c>
      <c r="M664" s="266">
        <v>3659</v>
      </c>
      <c r="N664" s="271">
        <v>3307</v>
      </c>
      <c r="O664" s="272">
        <v>4134</v>
      </c>
      <c r="P664" s="266">
        <v>2397</v>
      </c>
      <c r="Q664" s="270">
        <v>1884</v>
      </c>
      <c r="R664" s="268">
        <v>2963</v>
      </c>
      <c r="S664" s="269">
        <v>2091</v>
      </c>
      <c r="T664" s="266">
        <v>454</v>
      </c>
      <c r="U664" s="270">
        <v>1634</v>
      </c>
      <c r="V664" s="268">
        <v>1513</v>
      </c>
      <c r="W664" s="269">
        <v>3410</v>
      </c>
      <c r="X664" s="266">
        <v>1906</v>
      </c>
      <c r="Y664" s="270">
        <v>1857</v>
      </c>
      <c r="Z664" s="268">
        <v>4338</v>
      </c>
      <c r="AA664" s="266">
        <v>3512</v>
      </c>
      <c r="AB664" s="162">
        <f t="shared" si="12381"/>
        <v>30686</v>
      </c>
      <c r="AC664" s="165">
        <f t="shared" si="12412"/>
        <v>30450</v>
      </c>
      <c r="BI664" s="139" t="s">
        <v>20</v>
      </c>
      <c r="BJ664" s="123">
        <f>B664/B684</f>
        <v>9.9360117985679966E-2</v>
      </c>
      <c r="BK664" s="124">
        <f t="shared" ref="BK664" si="12495">C664/C684</f>
        <v>4.271350637277687E-2</v>
      </c>
      <c r="BL664" s="125">
        <f t="shared" ref="BL664" si="12496">D664/D684</f>
        <v>8.582170174149778E-2</v>
      </c>
      <c r="BM664" s="126">
        <f t="shared" ref="BM664" si="12497">E664/E684</f>
        <v>6.9946271010992267E-2</v>
      </c>
      <c r="BN664" s="123">
        <f t="shared" ref="BN664" si="12498">F664/F684</f>
        <v>9.7807561202355134E-2</v>
      </c>
      <c r="BO664" s="124">
        <f t="shared" ref="BO664" si="12499">G664/G684</f>
        <v>5.2825791415808898E-2</v>
      </c>
      <c r="BP664" s="125">
        <f t="shared" ref="BP664" si="12500">H664/H684</f>
        <v>7.7504411917367386E-2</v>
      </c>
      <c r="BQ664" s="126">
        <f t="shared" ref="BQ664" si="12501">I664/I684</f>
        <v>4.6793018524467288E-2</v>
      </c>
      <c r="BR664" s="123">
        <f t="shared" ref="BR664" si="12502">J664/J684</f>
        <v>3.1699309407902186E-2</v>
      </c>
      <c r="BS664" s="124">
        <f t="shared" ref="BS664" si="12503">K664/K684</f>
        <v>0.12354107024884387</v>
      </c>
      <c r="BT664" s="125">
        <f t="shared" ref="BT664" si="12504">L664/L684</f>
        <v>4.0220906151218982E-2</v>
      </c>
      <c r="BU664" s="123">
        <f t="shared" ref="BU664" si="12505">M664/M684</f>
        <v>0.1179295452347955</v>
      </c>
      <c r="BV664" s="127">
        <f t="shared" ref="BV664" si="12506">N664/N684</f>
        <v>6.6839137376963037E-2</v>
      </c>
      <c r="BW664" s="128">
        <f t="shared" ref="BW664" si="12507">O664/O684</f>
        <v>8.393397356506202E-2</v>
      </c>
      <c r="BX664" s="123">
        <f t="shared" ref="BX664" si="12508">P664/P684</f>
        <v>8.7879454465464149E-2</v>
      </c>
      <c r="BY664" s="124">
        <f t="shared" ref="BY664" si="12509">Q664/Q684</f>
        <v>7.9353045236290123E-2</v>
      </c>
      <c r="BZ664" s="125">
        <f t="shared" ref="BZ664" si="12510">R664/R684</f>
        <v>8.0511928699527197E-2</v>
      </c>
      <c r="CA664" s="126">
        <f t="shared" ref="CA664" si="12511">S664/S684</f>
        <v>6.2894784334957585E-2</v>
      </c>
      <c r="CB664" s="123">
        <f t="shared" ref="CB664" si="12512">T664/T684</f>
        <v>4.6944473167200913E-2</v>
      </c>
      <c r="CC664" s="124">
        <f t="shared" ref="CC664" si="12513">U664/U684</f>
        <v>0.16498384491114701</v>
      </c>
      <c r="CD664" s="125">
        <f t="shared" ref="CD664" si="12514">V664/V684</f>
        <v>4.5344202355620825E-2</v>
      </c>
      <c r="CE664" s="126">
        <f t="shared" ref="CE664" si="12515">W664/W684</f>
        <v>8.4665805939020761E-2</v>
      </c>
      <c r="CF664" s="123">
        <f t="shared" ref="CF664" si="12516">X664/X684</f>
        <v>6.7954934398174557E-2</v>
      </c>
      <c r="CG664" s="124">
        <f t="shared" ref="CG664" si="12517">Y664/Y684</f>
        <v>0.12177049180327869</v>
      </c>
      <c r="CH664" s="125">
        <f t="shared" ref="CH664" si="12518">Z664/Z684</f>
        <v>7.332409316791183E-2</v>
      </c>
      <c r="CI664" s="123">
        <f t="shared" ref="CI664" si="12519">AA664/AA684</f>
        <v>5.5667390511816642E-2</v>
      </c>
      <c r="CJ664" s="129">
        <f t="shared" ref="CJ664" si="12520">AB664/AB684</f>
        <v>7.3180387293713636E-2</v>
      </c>
      <c r="CK664" s="130">
        <f t="shared" ref="CK664" si="12521">AC664/AC684</f>
        <v>7.2879668367591161E-2</v>
      </c>
    </row>
    <row r="665" spans="1:89" ht="13.8" thickBot="1" x14ac:dyDescent="0.3">
      <c r="A665" s="131" t="s">
        <v>21</v>
      </c>
      <c r="B665" s="273">
        <v>3175</v>
      </c>
      <c r="C665" s="274">
        <v>1473</v>
      </c>
      <c r="D665" s="275">
        <v>1614</v>
      </c>
      <c r="E665" s="276">
        <v>1276</v>
      </c>
      <c r="F665" s="273">
        <v>1789</v>
      </c>
      <c r="G665" s="277">
        <v>1121</v>
      </c>
      <c r="H665" s="275">
        <v>3251</v>
      </c>
      <c r="I665" s="276">
        <v>2459</v>
      </c>
      <c r="J665" s="273">
        <v>242</v>
      </c>
      <c r="K665" s="277">
        <v>956</v>
      </c>
      <c r="L665" s="275">
        <v>982</v>
      </c>
      <c r="M665" s="273">
        <v>3345</v>
      </c>
      <c r="N665" s="278">
        <v>2620</v>
      </c>
      <c r="O665" s="279">
        <v>3796</v>
      </c>
      <c r="P665" s="273">
        <v>1952</v>
      </c>
      <c r="Q665" s="277">
        <v>1858</v>
      </c>
      <c r="R665" s="275">
        <v>2721</v>
      </c>
      <c r="S665" s="276">
        <v>1810</v>
      </c>
      <c r="T665" s="273">
        <v>343</v>
      </c>
      <c r="U665" s="277">
        <v>1300</v>
      </c>
      <c r="V665" s="275">
        <v>1203</v>
      </c>
      <c r="W665" s="276">
        <v>2900</v>
      </c>
      <c r="X665" s="273">
        <v>1689</v>
      </c>
      <c r="Y665" s="277">
        <v>1787</v>
      </c>
      <c r="Z665" s="275">
        <v>4348</v>
      </c>
      <c r="AA665" s="273">
        <v>3132</v>
      </c>
      <c r="AB665" s="162">
        <f t="shared" si="12381"/>
        <v>25929</v>
      </c>
      <c r="AC665" s="165">
        <f t="shared" si="12412"/>
        <v>27213</v>
      </c>
      <c r="AE665" t="s">
        <v>85</v>
      </c>
      <c r="BI665" s="131" t="s">
        <v>21</v>
      </c>
      <c r="BJ665" s="123">
        <f>B665/B684</f>
        <v>7.5525107638145531E-2</v>
      </c>
      <c r="BK665" s="124">
        <f t="shared" ref="BK665" si="12522">C665/C684</f>
        <v>3.6034934070504197E-2</v>
      </c>
      <c r="BL665" s="125">
        <f t="shared" ref="BL665" si="12523">D665/D684</f>
        <v>6.9746337669072206E-2</v>
      </c>
      <c r="BM665" s="126">
        <f t="shared" ref="BM665" si="12524">E665/E684</f>
        <v>6.2897421994380642E-2</v>
      </c>
      <c r="BN665" s="123">
        <f t="shared" ref="BN665" si="12525">F665/F684</f>
        <v>6.929810969941122E-2</v>
      </c>
      <c r="BO665" s="124">
        <f t="shared" ref="BO665" si="12526">G665/G684</f>
        <v>4.3542435424354244E-2</v>
      </c>
      <c r="BP665" s="125">
        <f t="shared" ref="BP665" si="12527">H665/H684</f>
        <v>6.7497145229938757E-2</v>
      </c>
      <c r="BQ665" s="126">
        <f t="shared" ref="BQ665" si="12528">I665/I684</f>
        <v>4.3884070385837172E-2</v>
      </c>
      <c r="BR665" s="123">
        <f t="shared" ref="BR665" si="12529">J665/J684</f>
        <v>2.7397260273972601E-2</v>
      </c>
      <c r="BS665" s="124">
        <f t="shared" ref="BS665" si="12530">K665/K684</f>
        <v>0.10526315789473684</v>
      </c>
      <c r="BT665" s="125">
        <f t="shared" ref="BT665" si="12531">L665/L684</f>
        <v>3.5679250081749811E-2</v>
      </c>
      <c r="BU665" s="123">
        <f t="shared" ref="BU665" si="12532">M665/M684</f>
        <v>0.10780932736004126</v>
      </c>
      <c r="BV665" s="127">
        <f t="shared" ref="BV665" si="12533">N665/N684</f>
        <v>5.2953897770681324E-2</v>
      </c>
      <c r="BW665" s="128">
        <f t="shared" ref="BW665" si="12534">O665/O684</f>
        <v>7.7071447424522363E-2</v>
      </c>
      <c r="BX665" s="123">
        <f t="shared" ref="BX665" si="12535">P665/P684</f>
        <v>7.1564745563865675E-2</v>
      </c>
      <c r="BY665" s="124">
        <f t="shared" ref="BY665" si="12536">Q665/Q684</f>
        <v>7.82579395164687E-2</v>
      </c>
      <c r="BZ665" s="125">
        <f t="shared" ref="BZ665" si="12537">R665/R684</f>
        <v>7.3936199119613064E-2</v>
      </c>
      <c r="CA665" s="126">
        <f t="shared" ref="CA665" si="12538">S665/S684</f>
        <v>5.444263971605607E-2</v>
      </c>
      <c r="CB665" s="123">
        <f t="shared" ref="CB665" si="12539">T665/T684</f>
        <v>3.5466859683590111E-2</v>
      </c>
      <c r="CC665" s="124">
        <f t="shared" ref="CC665" si="12540">U665/U684</f>
        <v>0.13126009693053312</v>
      </c>
      <c r="CD665" s="125">
        <f t="shared" ref="CD665" si="12541">V665/V684</f>
        <v>3.6053585878262955E-2</v>
      </c>
      <c r="CE665" s="126">
        <f t="shared" ref="CE665" si="12542">W665/W684</f>
        <v>7.2003178071307974E-2</v>
      </c>
      <c r="CF665" s="123">
        <f t="shared" ref="CF665" si="12543">X665/X684</f>
        <v>6.0218197375926985E-2</v>
      </c>
      <c r="CG665" s="124">
        <f t="shared" ref="CG665" si="12544">Y665/Y684</f>
        <v>0.11718032786885246</v>
      </c>
      <c r="CH665" s="125">
        <f t="shared" ref="CH665" si="12545">Z665/Z684</f>
        <v>7.3493120584158744E-2</v>
      </c>
      <c r="CI665" s="123">
        <f t="shared" ref="CI665" si="12546">AA665/AA684</f>
        <v>4.9644153497440127E-2</v>
      </c>
      <c r="CJ665" s="129">
        <f t="shared" ref="CJ665" si="12547">AB665/AB684</f>
        <v>6.1835829438137938E-2</v>
      </c>
      <c r="CK665" s="130">
        <f t="shared" ref="CK665" si="12548">AC665/AC684</f>
        <v>6.5132164705657095E-2</v>
      </c>
    </row>
    <row r="666" spans="1:89" ht="14.4" thickTop="1" thickBot="1" x14ac:dyDescent="0.3">
      <c r="A666" s="139" t="s">
        <v>22</v>
      </c>
      <c r="B666" s="187">
        <v>2673</v>
      </c>
      <c r="C666" s="188">
        <v>1593</v>
      </c>
      <c r="D666" s="189">
        <v>1514</v>
      </c>
      <c r="E666" s="190">
        <v>1026</v>
      </c>
      <c r="F666" s="187">
        <v>1818</v>
      </c>
      <c r="G666" s="191">
        <v>939</v>
      </c>
      <c r="H666" s="189">
        <v>3045</v>
      </c>
      <c r="I666" s="190">
        <v>2265</v>
      </c>
      <c r="J666" s="187">
        <v>256</v>
      </c>
      <c r="K666" s="191">
        <v>795</v>
      </c>
      <c r="L666" s="189">
        <v>895</v>
      </c>
      <c r="M666" s="187">
        <v>2405</v>
      </c>
      <c r="N666" s="192">
        <v>2259</v>
      </c>
      <c r="O666" s="193">
        <v>3290</v>
      </c>
      <c r="P666" s="187">
        <v>1457</v>
      </c>
      <c r="Q666" s="191">
        <v>1248</v>
      </c>
      <c r="R666" s="189">
        <v>2206</v>
      </c>
      <c r="S666" s="190">
        <v>1621</v>
      </c>
      <c r="T666" s="187">
        <v>294</v>
      </c>
      <c r="U666" s="191">
        <v>723</v>
      </c>
      <c r="V666" s="189">
        <v>1001</v>
      </c>
      <c r="W666" s="190">
        <v>2372</v>
      </c>
      <c r="X666" s="187">
        <v>1511</v>
      </c>
      <c r="Y666" s="191">
        <v>1055</v>
      </c>
      <c r="Z666" s="189">
        <v>3622</v>
      </c>
      <c r="AA666" s="187">
        <v>2880</v>
      </c>
      <c r="AB666" s="162">
        <f t="shared" si="12381"/>
        <v>22551</v>
      </c>
      <c r="AC666" s="165">
        <f t="shared" si="12412"/>
        <v>22212</v>
      </c>
      <c r="AE666" s="290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39" t="s">
        <v>22</v>
      </c>
      <c r="BJ666" s="123">
        <f>B666/B684</f>
        <v>6.358381502890173E-2</v>
      </c>
      <c r="BK666" s="124">
        <f t="shared" ref="BK666" si="12549">C666/C684</f>
        <v>3.8970570247327349E-2</v>
      </c>
      <c r="BL666" s="125">
        <f t="shared" ref="BL666" si="12550">D666/D684</f>
        <v>6.5425003241000826E-2</v>
      </c>
      <c r="BM666" s="126">
        <f t="shared" ref="BM666" si="12551">E666/E684</f>
        <v>5.0574259377926749E-2</v>
      </c>
      <c r="BN666" s="123">
        <f t="shared" ref="BN666" si="12552">F666/F684</f>
        <v>7.0421444065695699E-2</v>
      </c>
      <c r="BO666" s="124">
        <f t="shared" ref="BO666" si="12553">G666/G684</f>
        <v>3.6473101573120996E-2</v>
      </c>
      <c r="BP666" s="125">
        <f t="shared" ref="BP666" si="12554">H666/H684</f>
        <v>6.3220180629087505E-2</v>
      </c>
      <c r="BQ666" s="126">
        <f t="shared" ref="BQ666" si="12555">I666/I684</f>
        <v>4.0421886711639363E-2</v>
      </c>
      <c r="BR666" s="123">
        <f t="shared" ref="BR666" si="12556">J666/J684</f>
        <v>2.8982225744367714E-2</v>
      </c>
      <c r="BS666" s="124">
        <f t="shared" ref="BS666" si="12557">K666/K684</f>
        <v>8.7535785069367975E-2</v>
      </c>
      <c r="BT666" s="125">
        <f t="shared" ref="BT666" si="12558">L666/L684</f>
        <v>3.2518257457399266E-2</v>
      </c>
      <c r="BU666" s="123">
        <f t="shared" ref="BU666" si="12559">M666/M684</f>
        <v>7.7513133722241917E-2</v>
      </c>
      <c r="BV666" s="127">
        <f t="shared" ref="BV666" si="12560">N666/N684</f>
        <v>4.5657578268690505E-2</v>
      </c>
      <c r="BW666" s="128">
        <f t="shared" ref="BW666" si="12561">O666/O684</f>
        <v>6.6797961545489615E-2</v>
      </c>
      <c r="BX666" s="123">
        <f t="shared" ref="BX666" si="12562">P666/P684</f>
        <v>5.3416923302537028E-2</v>
      </c>
      <c r="BY666" s="124">
        <f t="shared" ref="BY666" si="12563">Q666/Q684</f>
        <v>5.2565074551427851E-2</v>
      </c>
      <c r="BZ666" s="125">
        <f t="shared" ref="BZ666" si="12564">R666/R684</f>
        <v>5.9942394435085047E-2</v>
      </c>
      <c r="CA666" s="126">
        <f t="shared" ref="CA666" si="12565">S666/S684</f>
        <v>4.8757745292666785E-2</v>
      </c>
      <c r="CB666" s="123">
        <f t="shared" ref="CB666" si="12566">T666/T684</f>
        <v>3.0400165443077241E-2</v>
      </c>
      <c r="CC666" s="124">
        <f t="shared" ref="CC666" si="12567">U666/U684</f>
        <v>7.3000807754442648E-2</v>
      </c>
      <c r="CD666" s="125">
        <f t="shared" ref="CD666" si="12568">V666/V684</f>
        <v>2.999970030269428E-2</v>
      </c>
      <c r="CE666" s="126">
        <f t="shared" ref="CE666" si="12569">W666/W684</f>
        <v>5.889363392591121E-2</v>
      </c>
      <c r="CF666" s="123">
        <f t="shared" ref="CF666" si="12570">X666/X684</f>
        <v>5.38719338277239E-2</v>
      </c>
      <c r="CG666" s="124">
        <f t="shared" ref="CG666" si="12571">Y666/Y684</f>
        <v>6.9180327868852462E-2</v>
      </c>
      <c r="CH666" s="125">
        <f t="shared" ref="CH666" si="12572">Z666/Z684</f>
        <v>6.1221730164632705E-2</v>
      </c>
      <c r="CI666" s="123">
        <f t="shared" ref="CI666" si="12573">AA666/AA684</f>
        <v>4.5649796319485174E-2</v>
      </c>
      <c r="CJ666" s="129">
        <f t="shared" ref="CJ666" si="12574">AB666/AB684</f>
        <v>5.3779929409520179E-2</v>
      </c>
      <c r="CK666" s="130">
        <f t="shared" ref="CK666" si="12575">AC666/AC684</f>
        <v>5.3162666462428079E-2</v>
      </c>
    </row>
    <row r="667" spans="1:89" ht="15" thickTop="1" thickBot="1" x14ac:dyDescent="0.35">
      <c r="A667" s="131" t="s">
        <v>23</v>
      </c>
      <c r="B667" s="180">
        <v>2303</v>
      </c>
      <c r="C667" s="181">
        <v>1844</v>
      </c>
      <c r="D667" s="182">
        <v>1427</v>
      </c>
      <c r="E667" s="183">
        <v>848</v>
      </c>
      <c r="F667" s="180">
        <v>1689</v>
      </c>
      <c r="G667" s="184">
        <v>812</v>
      </c>
      <c r="H667" s="182">
        <v>2847</v>
      </c>
      <c r="I667" s="183">
        <v>2416</v>
      </c>
      <c r="J667" s="180">
        <v>338</v>
      </c>
      <c r="K667" s="184">
        <v>858</v>
      </c>
      <c r="L667" s="182">
        <v>783</v>
      </c>
      <c r="M667" s="180">
        <v>2251</v>
      </c>
      <c r="N667" s="185">
        <v>2085</v>
      </c>
      <c r="O667" s="186">
        <v>3232</v>
      </c>
      <c r="P667" s="180">
        <v>1382</v>
      </c>
      <c r="Q667" s="184">
        <v>983</v>
      </c>
      <c r="R667" s="182">
        <v>2265</v>
      </c>
      <c r="S667" s="183">
        <v>1408</v>
      </c>
      <c r="T667" s="180">
        <v>280</v>
      </c>
      <c r="U667" s="184">
        <v>518</v>
      </c>
      <c r="V667" s="182">
        <v>953</v>
      </c>
      <c r="W667" s="183">
        <v>3311</v>
      </c>
      <c r="X667" s="180">
        <v>1546</v>
      </c>
      <c r="Y667" s="184">
        <v>915</v>
      </c>
      <c r="Z667" s="182">
        <v>3490</v>
      </c>
      <c r="AA667" s="180">
        <v>3104</v>
      </c>
      <c r="AB667" s="162">
        <f t="shared" si="12381"/>
        <v>21388</v>
      </c>
      <c r="AC667" s="165">
        <f t="shared" si="12412"/>
        <v>22500</v>
      </c>
      <c r="AE667" s="291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68" t="s">
        <v>14</v>
      </c>
      <c r="BG667" s="169" t="s">
        <v>15</v>
      </c>
      <c r="BI667" s="131" t="s">
        <v>23</v>
      </c>
      <c r="BJ667" s="123">
        <f>B667/B684</f>
        <v>5.4782463902566664E-2</v>
      </c>
      <c r="BK667" s="124">
        <f t="shared" ref="BK667" si="12576">C667/C684</f>
        <v>4.5110942583849109E-2</v>
      </c>
      <c r="BL667" s="125">
        <f t="shared" ref="BL667" si="12577">D667/D684</f>
        <v>6.166544228857871E-2</v>
      </c>
      <c r="BM667" s="126">
        <f t="shared" ref="BM667" si="12578">E667/E684</f>
        <v>4.1800167595011581E-2</v>
      </c>
      <c r="BN667" s="123">
        <f t="shared" ref="BN667" si="12579">F667/F684</f>
        <v>6.5424542919119921E-2</v>
      </c>
      <c r="BO667" s="124">
        <f t="shared" ref="BO667" si="12580">G667/G684</f>
        <v>3.1540104874732959E-2</v>
      </c>
      <c r="BP667" s="125">
        <f t="shared" ref="BP667" si="12581">H667/H684</f>
        <v>5.9109311740890687E-2</v>
      </c>
      <c r="BQ667" s="126">
        <f t="shared" ref="BQ667" si="12582">I667/I684</f>
        <v>4.3116679159081989E-2</v>
      </c>
      <c r="BR667" s="123">
        <f t="shared" ref="BR667" si="12583">J667/J684</f>
        <v>3.8265594928110498E-2</v>
      </c>
      <c r="BS667" s="124">
        <f t="shared" ref="BS667" si="12584">K667/K684</f>
        <v>9.4472583131468835E-2</v>
      </c>
      <c r="BT667" s="125">
        <f t="shared" ref="BT667" si="12585">L667/L684</f>
        <v>2.844893361915489E-2</v>
      </c>
      <c r="BU667" s="123">
        <f t="shared" ref="BU667" si="12586">M667/M684</f>
        <v>7.2549714764559903E-2</v>
      </c>
      <c r="BV667" s="127">
        <f t="shared" ref="BV667" si="12587">N667/N684</f>
        <v>4.2140792691553651E-2</v>
      </c>
      <c r="BW667" s="128">
        <f t="shared" ref="BW667" si="12588">O667/O684</f>
        <v>6.5620368302438434E-2</v>
      </c>
      <c r="BX667" s="123">
        <f t="shared" ref="BX667" si="12589">P667/P684</f>
        <v>5.0667253262941782E-2</v>
      </c>
      <c r="BY667" s="124">
        <f t="shared" ref="BY667" si="12590">Q667/Q684</f>
        <v>4.1403420099401907E-2</v>
      </c>
      <c r="BZ667" s="125">
        <f t="shared" ref="BZ667" si="12591">R667/R684</f>
        <v>6.1545568175642627E-2</v>
      </c>
      <c r="CA667" s="126">
        <f t="shared" ref="CA667" si="12592">S667/S684</f>
        <v>4.2350959513926485E-2</v>
      </c>
      <c r="CB667" s="123">
        <f t="shared" ref="CB667" si="12593">T667/T684</f>
        <v>2.8952538517216419E-2</v>
      </c>
      <c r="CC667" s="124">
        <f t="shared" ref="CC667" si="12594">U667/U684</f>
        <v>5.2302100161550888E-2</v>
      </c>
      <c r="CD667" s="125">
        <f t="shared" ref="CD667" si="12595">V667/V684</f>
        <v>2.8561153235232416E-2</v>
      </c>
      <c r="CE667" s="126">
        <f t="shared" ref="CE667" si="12596">W667/W684</f>
        <v>8.2207766411758865E-2</v>
      </c>
      <c r="CF667" s="123">
        <f t="shared" ref="CF667" si="12597">X667/X684</f>
        <v>5.5119794637763835E-2</v>
      </c>
      <c r="CG667" s="124">
        <f t="shared" ref="CG667" si="12598">Y667/Y684</f>
        <v>0.06</v>
      </c>
      <c r="CH667" s="125">
        <f t="shared" ref="CH667" si="12599">Z667/Z684</f>
        <v>5.8990568270173425E-2</v>
      </c>
      <c r="CI667" s="123">
        <f t="shared" ref="CI667" si="12600">AA667/AA684</f>
        <v>4.9200336033222908E-2</v>
      </c>
      <c r="CJ667" s="129">
        <f t="shared" ref="CJ667" si="12601">AB667/AB684</f>
        <v>5.1006391300200321E-2</v>
      </c>
      <c r="CK667" s="130">
        <f t="shared" ref="CK667" si="12602">AC667/AC684</f>
        <v>5.3851971700190515E-2</v>
      </c>
    </row>
    <row r="668" spans="1:89" ht="13.8" thickTop="1" x14ac:dyDescent="0.25">
      <c r="A668" s="139" t="s">
        <v>24</v>
      </c>
      <c r="B668" s="194">
        <v>2050</v>
      </c>
      <c r="C668" s="188">
        <v>1728</v>
      </c>
      <c r="D668" s="189">
        <v>1259</v>
      </c>
      <c r="E668" s="190">
        <v>778</v>
      </c>
      <c r="F668" s="187">
        <v>1303</v>
      </c>
      <c r="G668" s="191">
        <v>799</v>
      </c>
      <c r="H668" s="189">
        <v>2663</v>
      </c>
      <c r="I668" s="190">
        <v>2315</v>
      </c>
      <c r="J668" s="187">
        <v>333</v>
      </c>
      <c r="K668" s="191">
        <v>662</v>
      </c>
      <c r="L668" s="189">
        <v>742</v>
      </c>
      <c r="M668" s="187">
        <v>1910</v>
      </c>
      <c r="N668" s="192">
        <v>1928</v>
      </c>
      <c r="O668" s="195">
        <v>2599</v>
      </c>
      <c r="P668" s="187">
        <v>1501</v>
      </c>
      <c r="Q668" s="191">
        <v>907</v>
      </c>
      <c r="R668" s="189">
        <v>2105</v>
      </c>
      <c r="S668" s="190">
        <v>1284</v>
      </c>
      <c r="T668" s="187">
        <v>367</v>
      </c>
      <c r="U668" s="191">
        <v>452</v>
      </c>
      <c r="V668" s="189">
        <v>1052</v>
      </c>
      <c r="W668" s="196">
        <v>2544</v>
      </c>
      <c r="X668" s="187">
        <v>1574</v>
      </c>
      <c r="Y668" s="191">
        <v>692</v>
      </c>
      <c r="Z668" s="189">
        <v>3271</v>
      </c>
      <c r="AA668" s="187">
        <v>3236</v>
      </c>
      <c r="AB668" s="162">
        <f t="shared" si="12381"/>
        <v>20148</v>
      </c>
      <c r="AC668" s="165">
        <f t="shared" si="12412"/>
        <v>19906</v>
      </c>
      <c r="AE668" s="254" t="str">
        <f>$AE$17</f>
        <v>17:00 - 17:59</v>
      </c>
      <c r="AF668" s="120">
        <f t="shared" ref="AF668:AO670" si="12603">SUMIF($A$9:$A$32,$AE668,B$660:B$683)</f>
        <v>2250</v>
      </c>
      <c r="AG668" s="177">
        <f t="shared" si="12603"/>
        <v>4254</v>
      </c>
      <c r="AH668" s="121">
        <f t="shared" si="12603"/>
        <v>1608</v>
      </c>
      <c r="AI668" s="172">
        <f t="shared" si="12603"/>
        <v>1577</v>
      </c>
      <c r="AJ668" s="120">
        <f t="shared" si="12603"/>
        <v>1406</v>
      </c>
      <c r="AK668" s="122">
        <f t="shared" si="12603"/>
        <v>2525</v>
      </c>
      <c r="AL668" s="121">
        <f t="shared" si="12603"/>
        <v>3076</v>
      </c>
      <c r="AM668" s="172">
        <f t="shared" si="12603"/>
        <v>5046</v>
      </c>
      <c r="AN668" s="120">
        <f t="shared" si="12603"/>
        <v>1224</v>
      </c>
      <c r="AO668" s="122">
        <f t="shared" si="12603"/>
        <v>367</v>
      </c>
      <c r="AP668" s="121">
        <f t="shared" ref="AP668:AY670" si="12604">SUMIF($A$9:$A$32,$AE668,L$660:L$683)</f>
        <v>3015</v>
      </c>
      <c r="AQ668" s="120">
        <f t="shared" si="12604"/>
        <v>1290</v>
      </c>
      <c r="AR668" s="171">
        <f t="shared" si="12604"/>
        <v>4633</v>
      </c>
      <c r="AS668" s="173">
        <f t="shared" si="12604"/>
        <v>2740</v>
      </c>
      <c r="AT668" s="120">
        <f t="shared" si="12604"/>
        <v>2038</v>
      </c>
      <c r="AU668" s="122">
        <f t="shared" si="12604"/>
        <v>1676</v>
      </c>
      <c r="AV668" s="121">
        <f t="shared" si="12604"/>
        <v>2463</v>
      </c>
      <c r="AW668" s="172">
        <f t="shared" si="12604"/>
        <v>2682</v>
      </c>
      <c r="AX668" s="120">
        <f t="shared" si="12604"/>
        <v>1362</v>
      </c>
      <c r="AY668" s="122">
        <f t="shared" si="12604"/>
        <v>341</v>
      </c>
      <c r="AZ668" s="121">
        <f t="shared" ref="AZ668:BE670" si="12605">SUMIF($A$9:$A$32,$AE668,V$660:V$683)</f>
        <v>3159</v>
      </c>
      <c r="BA668" s="172">
        <f t="shared" si="12605"/>
        <v>2361</v>
      </c>
      <c r="BB668" s="120">
        <f t="shared" si="12605"/>
        <v>2667</v>
      </c>
      <c r="BC668" s="122">
        <f t="shared" si="12605"/>
        <v>764</v>
      </c>
      <c r="BD668" s="21">
        <f t="shared" si="12605"/>
        <v>3805</v>
      </c>
      <c r="BE668" s="176">
        <f t="shared" si="12605"/>
        <v>4674</v>
      </c>
      <c r="BF668" s="162">
        <f>AF668+AH668+AJ668+AL668+AN668+AP668+AR668+AT668+AV668+AX668+AZ668+BB668+BD668</f>
        <v>32706</v>
      </c>
      <c r="BG668" s="163">
        <f>AG668+AI668+AK668+AM668+AO668+AQ668+AS668+AU668+AW668+AY668+BA668+BC668+BE668</f>
        <v>30297</v>
      </c>
      <c r="BI668" s="139" t="s">
        <v>24</v>
      </c>
      <c r="BJ668" s="123">
        <f>B668/B684</f>
        <v>4.8764242726991605E-2</v>
      </c>
      <c r="BK668" s="124">
        <f t="shared" ref="BK668" si="12606">C668/C684</f>
        <v>4.2273160946253392E-2</v>
      </c>
      <c r="BL668" s="125">
        <f t="shared" ref="BL668" si="12607">D668/D684</f>
        <v>5.4405600449418778E-2</v>
      </c>
      <c r="BM668" s="126">
        <f t="shared" ref="BM668" si="12608">E668/E684</f>
        <v>3.8349682062404494E-2</v>
      </c>
      <c r="BN668" s="123">
        <f t="shared" ref="BN668" si="12609">F668/F684</f>
        <v>5.0472575147195539E-2</v>
      </c>
      <c r="BO668" s="124">
        <f t="shared" ref="BO668" si="12610">G668/G684</f>
        <v>3.1035152456787726E-2</v>
      </c>
      <c r="BP668" s="125">
        <f t="shared" ref="BP668" si="12611">H668/H684</f>
        <v>5.5289110349839098E-2</v>
      </c>
      <c r="BQ668" s="126">
        <f t="shared" ref="BQ668" si="12612">I668/I684</f>
        <v>4.1314202091587253E-2</v>
      </c>
      <c r="BR668" s="123">
        <f t="shared" ref="BR668" si="12613">J668/J684</f>
        <v>3.7699535831540815E-2</v>
      </c>
      <c r="BS668" s="124">
        <f t="shared" ref="BS668" si="12614">K668/K684</f>
        <v>7.2891433604932832E-2</v>
      </c>
      <c r="BT668" s="125">
        <f t="shared" ref="BT668" si="12615">L668/L684</f>
        <v>2.6959270428369E-2</v>
      </c>
      <c r="BU668" s="123">
        <f t="shared" ref="BU668" si="12616">M668/M684</f>
        <v>6.1559287072549713E-2</v>
      </c>
      <c r="BV668" s="127">
        <f t="shared" ref="BV668" si="12617">N668/N684</f>
        <v>3.8967601107585341E-2</v>
      </c>
      <c r="BW668" s="128">
        <f t="shared" ref="BW668" si="12618">O668/O684</f>
        <v>5.2768359287759123E-2</v>
      </c>
      <c r="BX668" s="123">
        <f t="shared" ref="BX668" si="12619">P668/P684</f>
        <v>5.5030063059099577E-2</v>
      </c>
      <c r="BY668" s="124">
        <f t="shared" ref="BY668" si="12620">Q668/Q684</f>
        <v>3.8202341841462387E-2</v>
      </c>
      <c r="BZ668" s="125">
        <f t="shared" ref="BZ668" si="12621">R668/R684</f>
        <v>5.7197978370740719E-2</v>
      </c>
      <c r="CA668" s="126">
        <f t="shared" ref="CA668" si="12622">S668/S684</f>
        <v>3.8621187511279555E-2</v>
      </c>
      <c r="CB668" s="123">
        <f t="shared" ref="CB668" si="12623">T668/T684</f>
        <v>3.7948505842208664E-2</v>
      </c>
      <c r="CC668" s="124">
        <f t="shared" ref="CC668" si="12624">U668/U684</f>
        <v>4.5638126009693053E-2</v>
      </c>
      <c r="CD668" s="125">
        <f t="shared" ref="CD668" si="12625">V668/V684</f>
        <v>3.1528156561872508E-2</v>
      </c>
      <c r="CE668" s="126">
        <f t="shared" ref="CE668" si="12626">W668/W684</f>
        <v>6.3164167246002587E-2</v>
      </c>
      <c r="CF668" s="123">
        <f t="shared" ref="CF668" si="12627">X668/X684</f>
        <v>5.6118083285795782E-2</v>
      </c>
      <c r="CG668" s="124">
        <f t="shared" ref="CG668" si="12628">Y668/Y684</f>
        <v>4.5377049180327866E-2</v>
      </c>
      <c r="CH668" s="125">
        <f t="shared" ref="CH668" si="12629">Z668/Z684</f>
        <v>5.5288867854365979E-2</v>
      </c>
      <c r="CI668" s="123">
        <f t="shared" ref="CI668" si="12630">AA668/AA684</f>
        <v>5.1292618364532645E-2</v>
      </c>
      <c r="CJ668" s="129">
        <f t="shared" ref="CJ668" si="12631">AB668/AB684</f>
        <v>4.8049222550796529E-2</v>
      </c>
      <c r="CK668" s="130">
        <f t="shared" ref="CK668" si="12632">AC668/AC684</f>
        <v>4.7643437718399663E-2</v>
      </c>
    </row>
    <row r="669" spans="1:89" x14ac:dyDescent="0.25">
      <c r="A669" s="131" t="s">
        <v>25</v>
      </c>
      <c r="B669" s="197">
        <v>2250</v>
      </c>
      <c r="C669" s="181">
        <v>2086</v>
      </c>
      <c r="D669" s="182">
        <v>1298</v>
      </c>
      <c r="E669" s="183">
        <v>752</v>
      </c>
      <c r="F669" s="180">
        <v>1150</v>
      </c>
      <c r="G669" s="184">
        <v>929</v>
      </c>
      <c r="H669" s="182">
        <v>2645</v>
      </c>
      <c r="I669" s="183">
        <v>2624</v>
      </c>
      <c r="J669" s="180">
        <v>413</v>
      </c>
      <c r="K669" s="181">
        <v>531</v>
      </c>
      <c r="L669" s="182">
        <v>985</v>
      </c>
      <c r="M669" s="180">
        <v>1813</v>
      </c>
      <c r="N669" s="185">
        <v>2220</v>
      </c>
      <c r="O669" s="198">
        <v>2579</v>
      </c>
      <c r="P669" s="180">
        <v>1398</v>
      </c>
      <c r="Q669" s="181">
        <v>916</v>
      </c>
      <c r="R669" s="182">
        <v>2109</v>
      </c>
      <c r="S669" s="183">
        <v>1514</v>
      </c>
      <c r="T669" s="189">
        <v>420</v>
      </c>
      <c r="U669" s="180">
        <v>434</v>
      </c>
      <c r="V669" s="182">
        <v>1201</v>
      </c>
      <c r="W669" s="199">
        <v>2590</v>
      </c>
      <c r="X669" s="180">
        <v>1529</v>
      </c>
      <c r="Y669" s="184">
        <v>627</v>
      </c>
      <c r="Z669" s="182">
        <v>3334</v>
      </c>
      <c r="AA669" s="180">
        <v>3360</v>
      </c>
      <c r="AB669" s="162">
        <f t="shared" si="12381"/>
        <v>20952</v>
      </c>
      <c r="AC669" s="165">
        <f t="shared" si="12412"/>
        <v>20755</v>
      </c>
      <c r="AE669" s="256" t="str">
        <f>$AE$18</f>
        <v>18:00 - 18:59</v>
      </c>
      <c r="AF669" s="120">
        <f t="shared" si="12603"/>
        <v>2276</v>
      </c>
      <c r="AG669" s="181">
        <f t="shared" si="12603"/>
        <v>4487</v>
      </c>
      <c r="AH669" s="182">
        <f t="shared" si="12603"/>
        <v>1331</v>
      </c>
      <c r="AI669" s="183">
        <f t="shared" si="12603"/>
        <v>1755</v>
      </c>
      <c r="AJ669" s="180">
        <f t="shared" si="12603"/>
        <v>1388</v>
      </c>
      <c r="AK669" s="184">
        <f t="shared" si="12603"/>
        <v>2694</v>
      </c>
      <c r="AL669" s="182">
        <f t="shared" si="12603"/>
        <v>2672</v>
      </c>
      <c r="AM669" s="183">
        <f t="shared" si="12603"/>
        <v>5894</v>
      </c>
      <c r="AN669" s="180">
        <f t="shared" si="12603"/>
        <v>753</v>
      </c>
      <c r="AO669" s="184">
        <f t="shared" si="12603"/>
        <v>428</v>
      </c>
      <c r="AP669" s="182">
        <f t="shared" si="12604"/>
        <v>2889</v>
      </c>
      <c r="AQ669" s="180">
        <f t="shared" si="12604"/>
        <v>1206</v>
      </c>
      <c r="AR669" s="185">
        <f t="shared" si="12604"/>
        <v>3970</v>
      </c>
      <c r="AS669" s="186">
        <f t="shared" si="12604"/>
        <v>3165</v>
      </c>
      <c r="AT669" s="180">
        <f t="shared" si="12604"/>
        <v>1929</v>
      </c>
      <c r="AU669" s="184">
        <f t="shared" si="12604"/>
        <v>1975</v>
      </c>
      <c r="AV669" s="182">
        <f t="shared" si="12604"/>
        <v>2257</v>
      </c>
      <c r="AW669" s="183">
        <f t="shared" si="12604"/>
        <v>2963</v>
      </c>
      <c r="AX669" s="180">
        <f t="shared" si="12604"/>
        <v>1257</v>
      </c>
      <c r="AY669" s="184">
        <f t="shared" si="12604"/>
        <v>331</v>
      </c>
      <c r="AZ669" s="182">
        <f t="shared" si="12605"/>
        <v>3384</v>
      </c>
      <c r="BA669" s="183">
        <f t="shared" si="12605"/>
        <v>2410</v>
      </c>
      <c r="BB669" s="180">
        <f t="shared" si="12605"/>
        <v>2369</v>
      </c>
      <c r="BC669" s="184">
        <f t="shared" si="12605"/>
        <v>783</v>
      </c>
      <c r="BD669" s="182">
        <f t="shared" si="12605"/>
        <v>4039</v>
      </c>
      <c r="BE669" s="180">
        <f t="shared" si="12605"/>
        <v>6204</v>
      </c>
      <c r="BF669" s="164">
        <f>SUM(AF669,AH669,AJ669,AL669,AN669,AP669,AR669,AT669,AV669,AX669,AZ669,BB669,BD669)</f>
        <v>30514</v>
      </c>
      <c r="BG669" s="165">
        <f>SUM(AG669,AI669,AK669,AM669,AO669,AQ669,AS669,AU669,AW669,AY669,BA669,BC669,BE669)</f>
        <v>34295</v>
      </c>
      <c r="BI669" s="131" t="s">
        <v>25</v>
      </c>
      <c r="BJ669" s="123">
        <f>B669/B684</f>
        <v>5.3521729822307858E-2</v>
      </c>
      <c r="BK669" s="124">
        <f t="shared" ref="BK669" si="12633">C669/C684</f>
        <v>5.103114220710913E-2</v>
      </c>
      <c r="BL669" s="125">
        <f t="shared" ref="BL669" si="12634">D669/D684</f>
        <v>5.6090920876366621E-2</v>
      </c>
      <c r="BM669" s="126">
        <f t="shared" ref="BM669" si="12635">E669/E684</f>
        <v>3.7068073150293292E-2</v>
      </c>
      <c r="BN669" s="123">
        <f t="shared" ref="BN669" si="12636">F669/F684</f>
        <v>4.4546017973349859E-2</v>
      </c>
      <c r="BO669" s="124">
        <f t="shared" ref="BO669" si="12637">G669/G684</f>
        <v>3.608467663624005E-2</v>
      </c>
      <c r="BP669" s="125">
        <f t="shared" ref="BP669" si="12638">H669/H684</f>
        <v>5.4915394996366655E-2</v>
      </c>
      <c r="BQ669" s="126">
        <f t="shared" ref="BQ669" si="12639">I669/I684</f>
        <v>4.6828711139665205E-2</v>
      </c>
      <c r="BR669" s="123">
        <f t="shared" ref="BR669" si="12640">J669/J684</f>
        <v>4.6756481376655723E-2</v>
      </c>
      <c r="BS669" s="124">
        <f t="shared" ref="BS669" si="12641">K669/K684</f>
        <v>5.8467297951992951E-2</v>
      </c>
      <c r="BT669" s="125">
        <f t="shared" ref="BT669" si="12642">L669/L684</f>
        <v>3.5788249827417067E-2</v>
      </c>
      <c r="BU669" s="123">
        <f t="shared" ref="BU669" si="12643">M669/M684</f>
        <v>5.843297772907468E-2</v>
      </c>
      <c r="BV669" s="127">
        <f t="shared" ref="BV669" si="12644">N669/N684</f>
        <v>4.486933322553914E-2</v>
      </c>
      <c r="BW669" s="128">
        <f t="shared" ref="BW669" si="12645">O669/O684</f>
        <v>5.2362292652224231E-2</v>
      </c>
      <c r="BX669" s="123">
        <f t="shared" ref="BX669" si="12646">P669/P684</f>
        <v>5.1253849538055431E-2</v>
      </c>
      <c r="BY669" s="124">
        <f t="shared" ref="BY669" si="12647">Q669/Q684</f>
        <v>3.8581416898323645E-2</v>
      </c>
      <c r="BZ669" s="125">
        <f t="shared" ref="BZ669" si="12648">R669/R684</f>
        <v>5.7306668115863268E-2</v>
      </c>
      <c r="CA669" s="126">
        <f t="shared" ref="CA669" si="12649">S669/S684</f>
        <v>4.5539313000060158E-2</v>
      </c>
      <c r="CB669" s="123">
        <f t="shared" ref="CB669" si="12650">T669/T684</f>
        <v>4.3428807775824634E-2</v>
      </c>
      <c r="CC669" s="124">
        <f t="shared" ref="CC669" si="12651">U669/U684</f>
        <v>4.3820678513731823E-2</v>
      </c>
      <c r="CD669" s="125">
        <f t="shared" ref="CD669" si="12652">V669/V684</f>
        <v>3.5993646417118712E-2</v>
      </c>
      <c r="CE669" s="126">
        <f t="shared" ref="CE669" si="12653">W669/W684</f>
        <v>6.4306286622306086E-2</v>
      </c>
      <c r="CF669" s="123">
        <f t="shared" ref="CF669" si="12654">X669/X684</f>
        <v>5.4513690815744441E-2</v>
      </c>
      <c r="CG669" s="124">
        <f t="shared" ref="CG669" si="12655">Y669/Y684</f>
        <v>4.1114754098360656E-2</v>
      </c>
      <c r="CH669" s="125">
        <f t="shared" ref="CH669" si="12656">Z669/Z684</f>
        <v>5.6353740576721545E-2</v>
      </c>
      <c r="CI669" s="123">
        <f t="shared" ref="CI669" si="12657">AA669/AA684</f>
        <v>5.325809570606603E-2</v>
      </c>
      <c r="CJ669" s="129">
        <f t="shared" ref="CJ669" si="12658">AB669/AB684</f>
        <v>4.9966612610893829E-2</v>
      </c>
      <c r="CK669" s="130">
        <f t="shared" ref="CK669" si="12659">AC669/AC684</f>
        <v>4.9675452117220187E-2</v>
      </c>
    </row>
    <row r="670" spans="1:89" ht="13.8" thickBot="1" x14ac:dyDescent="0.3">
      <c r="A670" s="139" t="s">
        <v>26</v>
      </c>
      <c r="B670" s="194">
        <v>2132</v>
      </c>
      <c r="C670" s="188">
        <v>2072</v>
      </c>
      <c r="D670" s="189">
        <v>1211</v>
      </c>
      <c r="E670" s="190">
        <v>923</v>
      </c>
      <c r="F670" s="187">
        <v>1329</v>
      </c>
      <c r="G670" s="191">
        <v>1056</v>
      </c>
      <c r="H670" s="189">
        <v>2762</v>
      </c>
      <c r="I670" s="190">
        <v>2632</v>
      </c>
      <c r="J670" s="187">
        <v>466</v>
      </c>
      <c r="K670" s="188">
        <v>479</v>
      </c>
      <c r="L670" s="189">
        <v>1173</v>
      </c>
      <c r="M670" s="187">
        <v>1614</v>
      </c>
      <c r="N670" s="192">
        <v>2392</v>
      </c>
      <c r="O670" s="195">
        <v>2512</v>
      </c>
      <c r="P670" s="187">
        <v>1385</v>
      </c>
      <c r="Q670" s="188">
        <v>1071</v>
      </c>
      <c r="R670" s="189">
        <v>2164</v>
      </c>
      <c r="S670" s="190">
        <v>1522</v>
      </c>
      <c r="T670" s="187">
        <v>395</v>
      </c>
      <c r="U670" s="191">
        <v>456</v>
      </c>
      <c r="V670" s="189">
        <v>1405</v>
      </c>
      <c r="W670" s="196">
        <v>2656</v>
      </c>
      <c r="X670" s="187">
        <v>1535</v>
      </c>
      <c r="Y670" s="191">
        <v>676</v>
      </c>
      <c r="Z670" s="189">
        <v>3260</v>
      </c>
      <c r="AA670" s="187">
        <v>3391</v>
      </c>
      <c r="AB670" s="162">
        <f t="shared" si="12381"/>
        <v>21609</v>
      </c>
      <c r="AC670" s="165">
        <f t="shared" si="12412"/>
        <v>21060</v>
      </c>
      <c r="AE670" s="254">
        <f>$AE$19</f>
        <v>0</v>
      </c>
      <c r="AF670" s="120">
        <f t="shared" si="12603"/>
        <v>0</v>
      </c>
      <c r="AG670" s="188">
        <f t="shared" si="12603"/>
        <v>0</v>
      </c>
      <c r="AH670" s="189">
        <f t="shared" si="12603"/>
        <v>0</v>
      </c>
      <c r="AI670" s="190">
        <f t="shared" si="12603"/>
        <v>0</v>
      </c>
      <c r="AJ670" s="187">
        <f t="shared" si="12603"/>
        <v>0</v>
      </c>
      <c r="AK670" s="191">
        <f t="shared" si="12603"/>
        <v>0</v>
      </c>
      <c r="AL670" s="189">
        <f t="shared" si="12603"/>
        <v>0</v>
      </c>
      <c r="AM670" s="190">
        <f t="shared" si="12603"/>
        <v>0</v>
      </c>
      <c r="AN670" s="187">
        <f t="shared" si="12603"/>
        <v>0</v>
      </c>
      <c r="AO670" s="191">
        <f t="shared" si="12603"/>
        <v>0</v>
      </c>
      <c r="AP670" s="189">
        <f t="shared" si="12604"/>
        <v>0</v>
      </c>
      <c r="AQ670" s="187">
        <f t="shared" si="12604"/>
        <v>0</v>
      </c>
      <c r="AR670" s="192">
        <f t="shared" si="12604"/>
        <v>0</v>
      </c>
      <c r="AS670" s="193">
        <f t="shared" si="12604"/>
        <v>0</v>
      </c>
      <c r="AT670" s="187">
        <f t="shared" si="12604"/>
        <v>0</v>
      </c>
      <c r="AU670" s="191">
        <f t="shared" si="12604"/>
        <v>0</v>
      </c>
      <c r="AV670" s="189">
        <f t="shared" si="12604"/>
        <v>0</v>
      </c>
      <c r="AW670" s="190">
        <f t="shared" si="12604"/>
        <v>0</v>
      </c>
      <c r="AX670" s="187">
        <f t="shared" si="12604"/>
        <v>0</v>
      </c>
      <c r="AY670" s="191">
        <f t="shared" si="12604"/>
        <v>0</v>
      </c>
      <c r="AZ670" s="189">
        <f t="shared" si="12605"/>
        <v>0</v>
      </c>
      <c r="BA670" s="190">
        <f t="shared" si="12605"/>
        <v>0</v>
      </c>
      <c r="BB670" s="187">
        <f t="shared" si="12605"/>
        <v>0</v>
      </c>
      <c r="BC670" s="191">
        <f t="shared" si="12605"/>
        <v>0</v>
      </c>
      <c r="BD670" s="189">
        <f t="shared" si="12605"/>
        <v>0</v>
      </c>
      <c r="BE670" s="187">
        <f t="shared" si="12605"/>
        <v>0</v>
      </c>
      <c r="BF670" s="164">
        <f>SUM(AF670,AH670,AJ670,AL670,AN670,AP670,AR670,AT670,AV670,AX670,AZ670,BB670,BD670)</f>
        <v>0</v>
      </c>
      <c r="BG670" s="165">
        <f>SUM(AG670,AI670,AK670,AM670,AO670,AQ670,AS670,AU670,AW670,AY670,BA670,BC670,BE670)</f>
        <v>0</v>
      </c>
      <c r="BI670" s="139" t="s">
        <v>26</v>
      </c>
      <c r="BJ670" s="123">
        <f>B670/B684</f>
        <v>5.0714812436071267E-2</v>
      </c>
      <c r="BK670" s="124">
        <f t="shared" ref="BK670" si="12660">C670/C684</f>
        <v>5.0688651319813101E-2</v>
      </c>
      <c r="BL670" s="125">
        <f t="shared" ref="BL670" si="12661">D670/D684</f>
        <v>5.2331359923944512E-2</v>
      </c>
      <c r="BM670" s="126">
        <f t="shared" ref="BM670" si="12662">E670/E684</f>
        <v>4.5497116379947751E-2</v>
      </c>
      <c r="BN670" s="123">
        <f t="shared" ref="BN670" si="12663">F670/F684</f>
        <v>5.1479702510071272E-2</v>
      </c>
      <c r="BO670" s="124">
        <f t="shared" ref="BO670" si="12664">G670/G684</f>
        <v>4.101767333462808E-2</v>
      </c>
      <c r="BP670" s="125">
        <f t="shared" ref="BP670" si="12665">H670/H684</f>
        <v>5.7344544793937503E-2</v>
      </c>
      <c r="BQ670" s="126">
        <f t="shared" ref="BQ670" si="12666">I670/I684</f>
        <v>4.6971481600456867E-2</v>
      </c>
      <c r="BR670" s="123">
        <f t="shared" ref="BR670" si="12667">J670/J684</f>
        <v>5.2756707800294352E-2</v>
      </c>
      <c r="BS670" s="124">
        <f t="shared" ref="BS670" si="12668">K670/K684</f>
        <v>5.2741686853116053E-2</v>
      </c>
      <c r="BT670" s="125">
        <f t="shared" ref="BT670" si="12669">L670/L684</f>
        <v>4.2618900555898703E-2</v>
      </c>
      <c r="BU670" s="123">
        <f t="shared" ref="BU670" si="12670">M670/M684</f>
        <v>5.2019209075966091E-2</v>
      </c>
      <c r="BV670" s="127">
        <f t="shared" ref="BV670" si="12671">N670/N684</f>
        <v>4.8345695979950282E-2</v>
      </c>
      <c r="BW670" s="128">
        <f t="shared" ref="BW670" si="12672">O670/O684</f>
        <v>5.1001969423182344E-2</v>
      </c>
      <c r="BX670" s="123">
        <f t="shared" ref="BX670" si="12673">P670/P684</f>
        <v>5.0777240064525588E-2</v>
      </c>
      <c r="BY670" s="124">
        <f t="shared" ref="BY670" si="12674">Q670/Q684</f>
        <v>4.5109931766489766E-2</v>
      </c>
      <c r="BZ670" s="125">
        <f t="shared" ref="BZ670" si="12675">R670/R684</f>
        <v>5.8801152111298299E-2</v>
      </c>
      <c r="CA670" s="126">
        <f t="shared" ref="CA670" si="12676">S670/S684</f>
        <v>4.577994345184383E-2</v>
      </c>
      <c r="CB670" s="123">
        <f t="shared" ref="CB670" si="12677">T670/T684</f>
        <v>4.0843759693930309E-2</v>
      </c>
      <c r="CC670" s="124">
        <f t="shared" ref="CC670" si="12678">U670/U684</f>
        <v>4.6042003231017772E-2</v>
      </c>
      <c r="CD670" s="125">
        <f t="shared" ref="CD670" si="12679">V670/V684</f>
        <v>4.2107471453831632E-2</v>
      </c>
      <c r="CE670" s="126">
        <f t="shared" ref="CE670" si="12680">W670/W684</f>
        <v>6.5944979640480683E-2</v>
      </c>
      <c r="CF670" s="123">
        <f t="shared" ref="CF670" si="12681">X670/X684</f>
        <v>5.4727609811751281E-2</v>
      </c>
      <c r="CG670" s="124">
        <f t="shared" ref="CG670" si="12682">Y670/Y684</f>
        <v>4.4327868852459019E-2</v>
      </c>
      <c r="CH670" s="125">
        <f t="shared" ref="CH670" si="12683">Z670/Z684</f>
        <v>5.5102937696494374E-2</v>
      </c>
      <c r="CI670" s="123">
        <f t="shared" ref="CI670" si="12684">AA670/AA684</f>
        <v>5.3749465041449382E-2</v>
      </c>
      <c r="CJ670" s="129">
        <f t="shared" ref="CJ670" si="12685">AB670/AB684</f>
        <v>5.1533435085376327E-2</v>
      </c>
      <c r="CK670" s="130">
        <f t="shared" ref="CK670" si="12686">AC670/AC684</f>
        <v>5.0405445511378322E-2</v>
      </c>
    </row>
    <row r="671" spans="1:89" ht="14.4" thickTop="1" thickBot="1" x14ac:dyDescent="0.3">
      <c r="A671" s="131" t="s">
        <v>27</v>
      </c>
      <c r="B671" s="197">
        <v>2152</v>
      </c>
      <c r="C671" s="181">
        <v>2367</v>
      </c>
      <c r="D671" s="182">
        <v>1274</v>
      </c>
      <c r="E671" s="183">
        <v>1019</v>
      </c>
      <c r="F671" s="180">
        <v>1295</v>
      </c>
      <c r="G671" s="184">
        <v>1341</v>
      </c>
      <c r="H671" s="182">
        <v>2780</v>
      </c>
      <c r="I671" s="183">
        <v>3331</v>
      </c>
      <c r="J671" s="180">
        <v>553</v>
      </c>
      <c r="K671" s="181">
        <v>439</v>
      </c>
      <c r="L671" s="182">
        <v>1536</v>
      </c>
      <c r="M671" s="180">
        <v>1629</v>
      </c>
      <c r="N671" s="185">
        <v>2600</v>
      </c>
      <c r="O671" s="198">
        <v>2577</v>
      </c>
      <c r="P671" s="180">
        <v>1516</v>
      </c>
      <c r="Q671" s="181">
        <v>1057</v>
      </c>
      <c r="R671" s="182">
        <v>2157</v>
      </c>
      <c r="S671" s="183">
        <v>1499</v>
      </c>
      <c r="T671" s="180">
        <v>526</v>
      </c>
      <c r="U671" s="184">
        <v>393</v>
      </c>
      <c r="V671" s="182">
        <v>1677</v>
      </c>
      <c r="W671" s="199">
        <v>2118</v>
      </c>
      <c r="X671" s="180">
        <v>1461</v>
      </c>
      <c r="Y671" s="184">
        <v>585</v>
      </c>
      <c r="Z671" s="182">
        <v>2951</v>
      </c>
      <c r="AA671" s="180">
        <v>3847</v>
      </c>
      <c r="AB671" s="162">
        <f t="shared" si="12381"/>
        <v>22478</v>
      </c>
      <c r="AC671" s="165">
        <f t="shared" si="12412"/>
        <v>22202</v>
      </c>
      <c r="AE671" s="251" t="s">
        <v>13</v>
      </c>
      <c r="AF671" s="14">
        <f t="shared" ref="AF671:BG671" si="12687">SUM(AF668:AF670)</f>
        <v>4526</v>
      </c>
      <c r="AG671" s="1">
        <f t="shared" si="12687"/>
        <v>8741</v>
      </c>
      <c r="AH671" s="14">
        <f t="shared" si="12687"/>
        <v>2939</v>
      </c>
      <c r="AI671" s="1">
        <f t="shared" si="12687"/>
        <v>3332</v>
      </c>
      <c r="AJ671" s="14">
        <f t="shared" si="12687"/>
        <v>2794</v>
      </c>
      <c r="AK671" s="1">
        <f t="shared" si="12687"/>
        <v>5219</v>
      </c>
      <c r="AL671" s="14">
        <f t="shared" si="12687"/>
        <v>5748</v>
      </c>
      <c r="AM671" s="1">
        <f t="shared" si="12687"/>
        <v>10940</v>
      </c>
      <c r="AN671" s="14">
        <f t="shared" si="12687"/>
        <v>1977</v>
      </c>
      <c r="AO671" s="1">
        <f t="shared" si="12687"/>
        <v>795</v>
      </c>
      <c r="AP671" s="14">
        <f t="shared" si="12687"/>
        <v>5904</v>
      </c>
      <c r="AQ671" s="1">
        <f t="shared" si="12687"/>
        <v>2496</v>
      </c>
      <c r="AR671" s="14">
        <f t="shared" si="12687"/>
        <v>8603</v>
      </c>
      <c r="AS671" s="1">
        <f t="shared" si="12687"/>
        <v>5905</v>
      </c>
      <c r="AT671" s="14">
        <f t="shared" si="12687"/>
        <v>3967</v>
      </c>
      <c r="AU671" s="1">
        <f t="shared" si="12687"/>
        <v>3651</v>
      </c>
      <c r="AV671" s="14">
        <f t="shared" si="12687"/>
        <v>4720</v>
      </c>
      <c r="AW671" s="1">
        <f t="shared" si="12687"/>
        <v>5645</v>
      </c>
      <c r="AX671" s="14">
        <f t="shared" si="12687"/>
        <v>2619</v>
      </c>
      <c r="AY671" s="1">
        <f t="shared" si="12687"/>
        <v>672</v>
      </c>
      <c r="AZ671" s="14">
        <f t="shared" si="12687"/>
        <v>6543</v>
      </c>
      <c r="BA671" s="1">
        <f t="shared" si="12687"/>
        <v>4771</v>
      </c>
      <c r="BB671" s="14">
        <f t="shared" si="12687"/>
        <v>5036</v>
      </c>
      <c r="BC671" s="1">
        <f t="shared" si="12687"/>
        <v>1547</v>
      </c>
      <c r="BD671" s="14">
        <f t="shared" si="12687"/>
        <v>7844</v>
      </c>
      <c r="BE671" s="1">
        <f t="shared" si="12687"/>
        <v>10878</v>
      </c>
      <c r="BF671" s="166">
        <f t="shared" si="12687"/>
        <v>63220</v>
      </c>
      <c r="BG671" s="167">
        <f t="shared" si="12687"/>
        <v>64592</v>
      </c>
      <c r="BI671" s="131" t="s">
        <v>27</v>
      </c>
      <c r="BJ671" s="123">
        <f>B671/B684</f>
        <v>5.1190561145602893E-2</v>
      </c>
      <c r="BK671" s="124">
        <f t="shared" ref="BK671" si="12688">C671/C684</f>
        <v>5.790542358783668E-2</v>
      </c>
      <c r="BL671" s="125">
        <f t="shared" ref="BL671" si="12689">D671/D684</f>
        <v>5.5053800613629487E-2</v>
      </c>
      <c r="BM671" s="126">
        <f t="shared" ref="BM671" si="12690">E671/E684</f>
        <v>5.022921082466604E-2</v>
      </c>
      <c r="BN671" s="123">
        <f t="shared" ref="BN671" si="12691">F671/F684</f>
        <v>5.0162689804772231E-2</v>
      </c>
      <c r="BO671" s="124">
        <f t="shared" ref="BO671" si="12692">G671/G684</f>
        <v>5.2087784035735094E-2</v>
      </c>
      <c r="BP671" s="125">
        <f t="shared" ref="BP671" si="12693">H671/H684</f>
        <v>5.7718260147409946E-2</v>
      </c>
      <c r="BQ671" s="126">
        <f t="shared" ref="BQ671" si="12694">I671/I684</f>
        <v>5.9446050612128348E-2</v>
      </c>
      <c r="BR671" s="123">
        <f t="shared" ref="BR671" si="12695">J671/J684</f>
        <v>6.260613608060682E-2</v>
      </c>
      <c r="BS671" s="124">
        <f t="shared" ref="BS671" si="12696">K671/K684</f>
        <v>4.8337370623210744E-2</v>
      </c>
      <c r="BT671" s="125">
        <f t="shared" ref="BT671" si="12697">L671/L684</f>
        <v>5.5807869781637175E-2</v>
      </c>
      <c r="BU671" s="123">
        <f t="shared" ref="BU671" si="12698">M671/M684</f>
        <v>5.2502658974441618E-2</v>
      </c>
      <c r="BV671" s="127">
        <f t="shared" ref="BV671" si="12699">N671/N684</f>
        <v>5.2549669543424216E-2</v>
      </c>
      <c r="BW671" s="128">
        <f t="shared" ref="BW671" si="12700">O671/O684</f>
        <v>5.2321685988670742E-2</v>
      </c>
      <c r="BX671" s="123">
        <f t="shared" ref="BX671" si="12701">P671/P684</f>
        <v>5.5579997067018626E-2</v>
      </c>
      <c r="BY671" s="124">
        <f t="shared" ref="BY671" si="12702">Q671/Q684</f>
        <v>4.4520259455816696E-2</v>
      </c>
      <c r="BZ671" s="125">
        <f t="shared" ref="BZ671" si="12703">R671/R684</f>
        <v>5.8610945057333844E-2</v>
      </c>
      <c r="CA671" s="126">
        <f t="shared" ref="CA671" si="12704">S671/S684</f>
        <v>4.5088130902965769E-2</v>
      </c>
      <c r="CB671" s="123">
        <f t="shared" ref="CB671" si="12705">T671/T684</f>
        <v>5.4389411643056558E-2</v>
      </c>
      <c r="CC671" s="124">
        <f t="shared" ref="CC671" si="12706">U671/U684</f>
        <v>3.9680936995153474E-2</v>
      </c>
      <c r="CD671" s="125">
        <f t="shared" ref="CD671" si="12707">V671/V684</f>
        <v>5.0259238169448855E-2</v>
      </c>
      <c r="CE671" s="126">
        <f t="shared" ref="CE671" si="12708">W671/W684</f>
        <v>5.2587148674148376E-2</v>
      </c>
      <c r="CF671" s="123">
        <f t="shared" ref="CF671" si="12709">X671/X684</f>
        <v>5.2089275527666859E-2</v>
      </c>
      <c r="CG671" s="124">
        <f t="shared" ref="CG671" si="12710">Y671/Y684</f>
        <v>3.8360655737704918E-2</v>
      </c>
      <c r="CH671" s="125">
        <f t="shared" ref="CH671" si="12711">Z671/Z684</f>
        <v>4.9879990534464687E-2</v>
      </c>
      <c r="CI671" s="123">
        <f t="shared" ref="CI671" si="12712">AA671/AA684</f>
        <v>6.0977349458701202E-2</v>
      </c>
      <c r="CJ671" s="129">
        <f t="shared" ref="CJ671" si="12713">AB671/AB684</f>
        <v>5.3605838023466565E-2</v>
      </c>
      <c r="CK671" s="130">
        <f t="shared" ref="CK671" si="12714">AC671/AC684</f>
        <v>5.3138732252783545E-2</v>
      </c>
    </row>
    <row r="672" spans="1:89" ht="13.8" thickTop="1" x14ac:dyDescent="0.25">
      <c r="A672" s="139" t="s">
        <v>28</v>
      </c>
      <c r="B672" s="194">
        <v>2013</v>
      </c>
      <c r="C672" s="188">
        <v>2736</v>
      </c>
      <c r="D672" s="189">
        <v>1147</v>
      </c>
      <c r="E672" s="190">
        <v>1184</v>
      </c>
      <c r="F672" s="187">
        <v>1414</v>
      </c>
      <c r="G672" s="191">
        <v>1527</v>
      </c>
      <c r="H672" s="189">
        <v>2683</v>
      </c>
      <c r="I672" s="190">
        <v>3815</v>
      </c>
      <c r="J672" s="187">
        <v>716</v>
      </c>
      <c r="K672" s="188">
        <v>402</v>
      </c>
      <c r="L672" s="189">
        <v>2022</v>
      </c>
      <c r="M672" s="187">
        <v>1384</v>
      </c>
      <c r="N672" s="192">
        <v>3196</v>
      </c>
      <c r="O672" s="195">
        <v>2462</v>
      </c>
      <c r="P672" s="187">
        <v>1845</v>
      </c>
      <c r="Q672" s="188">
        <v>1114</v>
      </c>
      <c r="R672" s="189">
        <v>2152</v>
      </c>
      <c r="S672" s="190">
        <v>2132</v>
      </c>
      <c r="T672" s="187">
        <v>751</v>
      </c>
      <c r="U672" s="191">
        <v>311</v>
      </c>
      <c r="V672" s="189">
        <v>2256</v>
      </c>
      <c r="W672" s="196">
        <v>2078</v>
      </c>
      <c r="X672" s="187">
        <v>1711</v>
      </c>
      <c r="Y672" s="191">
        <v>591</v>
      </c>
      <c r="Z672" s="189">
        <v>3576</v>
      </c>
      <c r="AA672" s="187">
        <v>4226</v>
      </c>
      <c r="AB672" s="162">
        <f t="shared" si="12381"/>
        <v>25482</v>
      </c>
      <c r="AC672" s="165">
        <f t="shared" si="12412"/>
        <v>23962</v>
      </c>
      <c r="BI672" s="139" t="s">
        <v>28</v>
      </c>
      <c r="BJ672" s="123">
        <f>B672/B684</f>
        <v>4.7884107614358094E-2</v>
      </c>
      <c r="BK672" s="124">
        <f t="shared" ref="BK672" si="12715">C672/C684</f>
        <v>6.6932504831567874E-2</v>
      </c>
      <c r="BL672" s="125">
        <f t="shared" ref="BL672" si="12716">D672/D684</f>
        <v>4.9565705889978828E-2</v>
      </c>
      <c r="BM672" s="126">
        <f t="shared" ref="BM672" si="12717">E672/E684</f>
        <v>5.836249815152561E-2</v>
      </c>
      <c r="BN672" s="123">
        <f t="shared" ref="BN672" si="12718">F672/F684</f>
        <v>5.4772234273318871E-2</v>
      </c>
      <c r="BO672" s="124">
        <f t="shared" ref="BO672" si="12719">G672/G684</f>
        <v>5.931248786172072E-2</v>
      </c>
      <c r="BP672" s="125">
        <f t="shared" ref="BP672" si="12720">H672/H684</f>
        <v>5.5704349631475136E-2</v>
      </c>
      <c r="BQ672" s="126">
        <f t="shared" ref="BQ672" si="12721">I672/I684</f>
        <v>6.8083663490023913E-2</v>
      </c>
      <c r="BR672" s="123">
        <f t="shared" ref="BR672" si="12722">J672/J684</f>
        <v>8.1059662628778451E-2</v>
      </c>
      <c r="BS672" s="124">
        <f t="shared" ref="BS672" si="12723">K672/K684</f>
        <v>4.426337811054834E-2</v>
      </c>
      <c r="BT672" s="125">
        <f t="shared" ref="BT672" si="12724">L672/L684</f>
        <v>7.3465828579733314E-2</v>
      </c>
      <c r="BU672" s="123">
        <f t="shared" ref="BU672" si="12725">M672/M684</f>
        <v>4.460631063267477E-2</v>
      </c>
      <c r="BV672" s="127">
        <f t="shared" ref="BV672" si="12726">N672/N684</f>
        <v>6.4595670715686074E-2</v>
      </c>
      <c r="BW672" s="128">
        <f t="shared" ref="BW672" si="12727">O672/O684</f>
        <v>4.9986802834345118E-2</v>
      </c>
      <c r="BX672" s="123">
        <f t="shared" ref="BX672" si="12728">P672/P684</f>
        <v>6.764188297404311E-2</v>
      </c>
      <c r="BY672" s="124">
        <f t="shared" ref="BY672" si="12729">Q672/Q684</f>
        <v>4.6921068149271335E-2</v>
      </c>
      <c r="BZ672" s="125">
        <f t="shared" ref="BZ672" si="12730">R672/R684</f>
        <v>5.8475082875930659E-2</v>
      </c>
      <c r="CA672" s="126">
        <f t="shared" ref="CA672" si="12731">S672/S684</f>
        <v>6.4128015400348917E-2</v>
      </c>
      <c r="CB672" s="123">
        <f t="shared" ref="CB672" si="12732">T672/T684</f>
        <v>7.7654844380105476E-2</v>
      </c>
      <c r="CC672" s="124">
        <f t="shared" ref="CC672" si="12733">U672/U684</f>
        <v>3.1401453957996768E-2</v>
      </c>
      <c r="CD672" s="125">
        <f t="shared" ref="CD672" si="12734">V672/V684</f>
        <v>6.7611712170707591E-2</v>
      </c>
      <c r="CE672" s="126">
        <f t="shared" ref="CE672" si="12735">W672/W684</f>
        <v>5.1594001390406194E-2</v>
      </c>
      <c r="CF672" s="123">
        <f t="shared" ref="CF672" si="12736">X672/X684</f>
        <v>6.1002567027952079E-2</v>
      </c>
      <c r="CG672" s="124">
        <f t="shared" ref="CG672" si="12737">Y672/Y684</f>
        <v>3.8754098360655735E-2</v>
      </c>
      <c r="CH672" s="125">
        <f t="shared" ref="CH672" si="12738">Z672/Z684</f>
        <v>6.0444204049896894E-2</v>
      </c>
      <c r="CI672" s="123">
        <f t="shared" ref="CI672" si="12739">AA672/AA684</f>
        <v>6.6984735849355673E-2</v>
      </c>
      <c r="CJ672" s="129">
        <f t="shared" ref="CJ672" si="12740">AB672/AB684</f>
        <v>6.0769817800248017E-2</v>
      </c>
      <c r="CK672" s="130">
        <f t="shared" ref="CK672" si="12741">AC672/AC684</f>
        <v>5.7351153150220671E-2</v>
      </c>
    </row>
    <row r="673" spans="1:89" x14ac:dyDescent="0.25">
      <c r="A673" s="131" t="s">
        <v>29</v>
      </c>
      <c r="B673" s="197">
        <v>2343</v>
      </c>
      <c r="C673" s="181">
        <v>3163</v>
      </c>
      <c r="D673" s="182">
        <v>1467</v>
      </c>
      <c r="E673" s="183">
        <v>1376</v>
      </c>
      <c r="F673" s="180">
        <v>1503</v>
      </c>
      <c r="G673" s="184">
        <v>2174</v>
      </c>
      <c r="H673" s="182">
        <v>2793</v>
      </c>
      <c r="I673" s="183">
        <v>4511</v>
      </c>
      <c r="J673" s="180">
        <v>896</v>
      </c>
      <c r="K673" s="181">
        <v>401</v>
      </c>
      <c r="L673" s="182">
        <v>2562</v>
      </c>
      <c r="M673" s="180">
        <v>1300</v>
      </c>
      <c r="N673" s="185">
        <v>3786</v>
      </c>
      <c r="O673" s="198">
        <v>2723</v>
      </c>
      <c r="P673" s="180">
        <v>2036</v>
      </c>
      <c r="Q673" s="181">
        <v>1315</v>
      </c>
      <c r="R673" s="182">
        <v>2221</v>
      </c>
      <c r="S673" s="183">
        <v>2468</v>
      </c>
      <c r="T673" s="180">
        <v>1167</v>
      </c>
      <c r="U673" s="184">
        <v>338</v>
      </c>
      <c r="V673" s="182">
        <v>2866</v>
      </c>
      <c r="W673" s="199">
        <v>2240</v>
      </c>
      <c r="X673" s="180">
        <v>2217</v>
      </c>
      <c r="Y673" s="184">
        <v>781</v>
      </c>
      <c r="Z673" s="182">
        <v>3858</v>
      </c>
      <c r="AA673" s="180">
        <v>4738</v>
      </c>
      <c r="AB673" s="162">
        <f t="shared" si="12381"/>
        <v>29715</v>
      </c>
      <c r="AC673" s="165">
        <f t="shared" si="12412"/>
        <v>27528</v>
      </c>
      <c r="BI673" s="131" t="s">
        <v>29</v>
      </c>
      <c r="BJ673" s="123">
        <f>B673/B684</f>
        <v>5.5733961321629916E-2</v>
      </c>
      <c r="BK673" s="124">
        <f t="shared" ref="BK673" si="12742">C673/C684</f>
        <v>7.7378476894096923E-2</v>
      </c>
      <c r="BL673" s="125">
        <f t="shared" ref="BL673" si="12743">D673/D684</f>
        <v>6.3393976059807275E-2</v>
      </c>
      <c r="BM673" s="126">
        <f t="shared" ref="BM673" si="12744">E673/E684</f>
        <v>6.7826687040962189E-2</v>
      </c>
      <c r="BN673" s="123">
        <f t="shared" ref="BN673" si="12745">F673/F684</f>
        <v>5.8219708707778123E-2</v>
      </c>
      <c r="BO673" s="124">
        <f t="shared" ref="BO673" si="12746">G673/G684</f>
        <v>8.4443581277918039E-2</v>
      </c>
      <c r="BP673" s="125">
        <f t="shared" ref="BP673" si="12747">H673/H684</f>
        <v>5.7988165680473373E-2</v>
      </c>
      <c r="BQ673" s="126">
        <f t="shared" ref="BQ673" si="12748">I673/I684</f>
        <v>8.0504693578898529E-2</v>
      </c>
      <c r="BR673" s="123">
        <f t="shared" ref="BR673" si="12749">J673/J684</f>
        <v>0.10143779010528699</v>
      </c>
      <c r="BS673" s="124">
        <f t="shared" ref="BS673" si="12750">K673/K684</f>
        <v>4.4153270204800706E-2</v>
      </c>
      <c r="BT673" s="125">
        <f t="shared" ref="BT673" si="12751">L673/L684</f>
        <v>9.308578279984013E-2</v>
      </c>
      <c r="BU673" s="123">
        <f t="shared" ref="BU673" si="12752">M673/M684</f>
        <v>4.1898991201211849E-2</v>
      </c>
      <c r="BV673" s="127">
        <f t="shared" ref="BV673" si="12753">N673/N684</f>
        <v>7.6520403419770802E-2</v>
      </c>
      <c r="BW673" s="128">
        <f t="shared" ref="BW673" si="12754">O673/O684</f>
        <v>5.5285972428075446E-2</v>
      </c>
      <c r="BX673" s="123">
        <f t="shared" ref="BX673" si="12755">P673/P684</f>
        <v>7.4644376008212346E-2</v>
      </c>
      <c r="BY673" s="124">
        <f t="shared" ref="BY673" si="12756">Q673/Q684</f>
        <v>5.5387077752506106E-2</v>
      </c>
      <c r="BZ673" s="125">
        <f t="shared" ref="BZ673" si="12757">R673/R684</f>
        <v>6.0349980979294601E-2</v>
      </c>
      <c r="CA673" s="126">
        <f t="shared" ref="CA673" si="12758">S673/S684</f>
        <v>7.4234494375263194E-2</v>
      </c>
      <c r="CB673" s="123">
        <f t="shared" ref="CB673" si="12759">T673/T684</f>
        <v>0.120670044462827</v>
      </c>
      <c r="CC673" s="124">
        <f t="shared" ref="CC673" si="12760">U673/U684</f>
        <v>3.4127625201938613E-2</v>
      </c>
      <c r="CD673" s="125">
        <f t="shared" ref="CD673" si="12761">V673/V684</f>
        <v>8.5893247819702104E-2</v>
      </c>
      <c r="CE673" s="126">
        <f t="shared" ref="CE673" si="12762">W673/W684</f>
        <v>5.5616247889562022E-2</v>
      </c>
      <c r="CF673" s="123">
        <f t="shared" ref="CF673" si="12763">X673/X684</f>
        <v>7.9043069024529372E-2</v>
      </c>
      <c r="CG673" s="124">
        <f t="shared" ref="CG673" si="12764">Y673/Y684</f>
        <v>5.1213114754098357E-2</v>
      </c>
      <c r="CH673" s="125">
        <f t="shared" ref="CH673" si="12765">Z673/Z684</f>
        <v>6.5210777188059899E-2</v>
      </c>
      <c r="CI673" s="123">
        <f t="shared" ref="CI673" si="12766">AA673/AA684</f>
        <v>7.5100255195041932E-2</v>
      </c>
      <c r="CJ673" s="129">
        <f t="shared" ref="CJ673" si="12767">AB673/AB684</f>
        <v>7.0864733377849848E-2</v>
      </c>
      <c r="CK673" s="130">
        <f t="shared" ref="CK673" si="12768">AC673/AC684</f>
        <v>6.5886092309459757E-2</v>
      </c>
    </row>
    <row r="674" spans="1:89" x14ac:dyDescent="0.25">
      <c r="A674" s="139" t="s">
        <v>30</v>
      </c>
      <c r="B674" s="280">
        <v>2250</v>
      </c>
      <c r="C674" s="267">
        <v>4254</v>
      </c>
      <c r="D674" s="268">
        <v>1608</v>
      </c>
      <c r="E674" s="269">
        <v>1577</v>
      </c>
      <c r="F674" s="266">
        <v>1406</v>
      </c>
      <c r="G674" s="270">
        <v>2525</v>
      </c>
      <c r="H674" s="268">
        <v>3076</v>
      </c>
      <c r="I674" s="269">
        <v>5046</v>
      </c>
      <c r="J674" s="266">
        <v>1224</v>
      </c>
      <c r="K674" s="267">
        <v>367</v>
      </c>
      <c r="L674" s="268">
        <v>3015</v>
      </c>
      <c r="M674" s="266">
        <v>1290</v>
      </c>
      <c r="N674" s="271">
        <v>4633</v>
      </c>
      <c r="O674" s="281">
        <v>2740</v>
      </c>
      <c r="P674" s="266">
        <v>2038</v>
      </c>
      <c r="Q674" s="267">
        <v>1676</v>
      </c>
      <c r="R674" s="268">
        <v>2463</v>
      </c>
      <c r="S674" s="269">
        <v>2682</v>
      </c>
      <c r="T674" s="266">
        <v>1362</v>
      </c>
      <c r="U674" s="270">
        <v>341</v>
      </c>
      <c r="V674" s="268">
        <v>3159</v>
      </c>
      <c r="W674" s="282">
        <v>2361</v>
      </c>
      <c r="X674" s="266">
        <v>2667</v>
      </c>
      <c r="Y674" s="270">
        <v>764</v>
      </c>
      <c r="Z674" s="268">
        <v>3805</v>
      </c>
      <c r="AA674" s="266">
        <v>4674</v>
      </c>
      <c r="AB674" s="162">
        <f t="shared" si="12381"/>
        <v>32706</v>
      </c>
      <c r="AC674" s="165">
        <f t="shared" si="12412"/>
        <v>30297</v>
      </c>
      <c r="BI674" s="139" t="s">
        <v>30</v>
      </c>
      <c r="BJ674" s="123">
        <f>B674/B684</f>
        <v>5.3521729822307858E-2</v>
      </c>
      <c r="BK674" s="124">
        <f t="shared" ref="BK674" si="12769">C674/C684</f>
        <v>0.10406830246838075</v>
      </c>
      <c r="BL674" s="125">
        <f t="shared" ref="BL674" si="12770">D674/D684</f>
        <v>6.9487057603387928E-2</v>
      </c>
      <c r="BM674" s="126">
        <f t="shared" ref="BM674" si="12771">E674/E684</f>
        <v>7.7734509784591121E-2</v>
      </c>
      <c r="BN674" s="123">
        <f t="shared" ref="BN674" si="12772">F674/F684</f>
        <v>5.446234893089557E-2</v>
      </c>
      <c r="BO674" s="124">
        <f t="shared" ref="BO674" si="12773">G674/G684</f>
        <v>9.8077296562439312E-2</v>
      </c>
      <c r="BP674" s="125">
        <f t="shared" ref="BP674" si="12774">H674/H684</f>
        <v>6.3863801515623375E-2</v>
      </c>
      <c r="BQ674" s="126">
        <f t="shared" ref="BQ674" si="12775">I674/I684</f>
        <v>9.0052468144340939E-2</v>
      </c>
      <c r="BR674" s="123">
        <f t="shared" ref="BR674" si="12776">J674/J684</f>
        <v>0.13857126684025811</v>
      </c>
      <c r="BS674" s="124">
        <f t="shared" ref="BS674" si="12777">K674/K684</f>
        <v>4.0409601409381192E-2</v>
      </c>
      <c r="BT674" s="125">
        <f t="shared" ref="BT674" si="12778">L674/L684</f>
        <v>0.10954474439559642</v>
      </c>
      <c r="BU674" s="123">
        <f t="shared" ref="BU674" si="12779">M674/M684</f>
        <v>4.1576691268894836E-2</v>
      </c>
      <c r="BV674" s="127">
        <f t="shared" ref="BV674" si="12780">N674/N684</f>
        <v>9.3639468844109383E-2</v>
      </c>
      <c r="BW674" s="128">
        <f t="shared" ref="BW674" si="12781">O674/O684</f>
        <v>5.5631129068280105E-2</v>
      </c>
      <c r="BX674" s="123">
        <f t="shared" ref="BX674" si="12782">P674/P684</f>
        <v>7.4717700542601559E-2</v>
      </c>
      <c r="BY674" s="124">
        <f t="shared" ref="BY674" si="12783">Q674/Q684</f>
        <v>7.0592199477718817E-2</v>
      </c>
      <c r="BZ674" s="125">
        <f t="shared" ref="BZ674" si="12784">R674/R684</f>
        <v>6.6925710559208734E-2</v>
      </c>
      <c r="CA674" s="126">
        <f t="shared" ref="CA674" si="12785">S674/S684</f>
        <v>8.0671358960476447E-2</v>
      </c>
      <c r="CB674" s="123">
        <f t="shared" ref="CB674" si="12786">T674/T684</f>
        <v>0.14083341950160272</v>
      </c>
      <c r="CC674" s="124">
        <f t="shared" ref="CC674" si="12787">U674/U684</f>
        <v>3.4430533117932149E-2</v>
      </c>
      <c r="CD674" s="125">
        <f t="shared" ref="CD674" si="12788">V674/V684</f>
        <v>9.467437887733389E-2</v>
      </c>
      <c r="CE674" s="126">
        <f t="shared" ref="CE674" si="12789">W674/W684</f>
        <v>5.8620518422882115E-2</v>
      </c>
      <c r="CF674" s="123">
        <f t="shared" ref="CF674" si="12790">X674/X684</f>
        <v>9.5086993725042784E-2</v>
      </c>
      <c r="CG674" s="124">
        <f t="shared" ref="CG674" si="12791">Y674/Y684</f>
        <v>5.0098360655737702E-2</v>
      </c>
      <c r="CH674" s="125">
        <f t="shared" ref="CH674" si="12792">Z674/Z684</f>
        <v>6.4314931881951254E-2</v>
      </c>
      <c r="CI674" s="123">
        <f t="shared" ref="CI674" si="12793">AA674/AA684</f>
        <v>7.4085815276831141E-2</v>
      </c>
      <c r="CJ674" s="129">
        <f t="shared" ref="CJ674" si="12794">AB674/AB684</f>
        <v>7.7997710579032722E-2</v>
      </c>
      <c r="CK674" s="130">
        <f t="shared" ref="CK674" si="12795">AC674/AC684</f>
        <v>7.2513474960029869E-2</v>
      </c>
    </row>
    <row r="675" spans="1:89" x14ac:dyDescent="0.25">
      <c r="A675" s="131" t="s">
        <v>31</v>
      </c>
      <c r="B675" s="283">
        <v>2276</v>
      </c>
      <c r="C675" s="274">
        <v>4487</v>
      </c>
      <c r="D675" s="275">
        <v>1331</v>
      </c>
      <c r="E675" s="276">
        <v>1755</v>
      </c>
      <c r="F675" s="273">
        <v>1388</v>
      </c>
      <c r="G675" s="277">
        <v>2694</v>
      </c>
      <c r="H675" s="275">
        <v>2672</v>
      </c>
      <c r="I675" s="276">
        <v>5894</v>
      </c>
      <c r="J675" s="273">
        <v>753</v>
      </c>
      <c r="K675" s="274">
        <v>428</v>
      </c>
      <c r="L675" s="275">
        <v>2889</v>
      </c>
      <c r="M675" s="273">
        <v>1206</v>
      </c>
      <c r="N675" s="278">
        <v>3970</v>
      </c>
      <c r="O675" s="284">
        <v>3165</v>
      </c>
      <c r="P675" s="273">
        <v>1929</v>
      </c>
      <c r="Q675" s="274">
        <v>1975</v>
      </c>
      <c r="R675" s="275">
        <v>2257</v>
      </c>
      <c r="S675" s="276">
        <v>2963</v>
      </c>
      <c r="T675" s="273">
        <v>1257</v>
      </c>
      <c r="U675" s="277">
        <v>331</v>
      </c>
      <c r="V675" s="275">
        <v>3384</v>
      </c>
      <c r="W675" s="285">
        <v>2410</v>
      </c>
      <c r="X675" s="273">
        <v>2369</v>
      </c>
      <c r="Y675" s="277">
        <v>783</v>
      </c>
      <c r="Z675" s="275">
        <v>4039</v>
      </c>
      <c r="AA675" s="273">
        <v>6204</v>
      </c>
      <c r="AB675" s="162">
        <f t="shared" si="12381"/>
        <v>30514</v>
      </c>
      <c r="AC675" s="165">
        <f t="shared" si="12412"/>
        <v>34295</v>
      </c>
      <c r="BI675" s="131" t="s">
        <v>31</v>
      </c>
      <c r="BJ675" s="123">
        <f>B675/B684</f>
        <v>5.4140203144698973E-2</v>
      </c>
      <c r="BK675" s="124">
        <f t="shared" ref="BK675" si="12796">C675/C684</f>
        <v>0.10976832937837903</v>
      </c>
      <c r="BL675" s="125">
        <f t="shared" ref="BL675" si="12797">D675/D684</f>
        <v>5.7516961237630178E-2</v>
      </c>
      <c r="BM675" s="126">
        <f t="shared" ref="BM675" si="12798">E675/E684</f>
        <v>8.6508601567506282E-2</v>
      </c>
      <c r="BN675" s="123">
        <f t="shared" ref="BN675" si="12799">F675/F684</f>
        <v>5.3765106910443138E-2</v>
      </c>
      <c r="BO675" s="124">
        <f t="shared" ref="BO675" si="12800">G675/G684</f>
        <v>0.10464167799572732</v>
      </c>
      <c r="BP675" s="125">
        <f t="shared" ref="BP675" si="12801">H675/H684</f>
        <v>5.5475968026575312E-2</v>
      </c>
      <c r="BQ675" s="126">
        <f t="shared" ref="BQ675" si="12802">I675/I684</f>
        <v>0.10518613698825713</v>
      </c>
      <c r="BR675" s="123">
        <f t="shared" ref="BR675" si="12803">J675/J684</f>
        <v>8.524849994339409E-2</v>
      </c>
      <c r="BS675" s="124">
        <f t="shared" ref="BS675" si="12804">K675/K684</f>
        <v>4.7126183659986789E-2</v>
      </c>
      <c r="BT675" s="125">
        <f t="shared" ref="BT675" si="12805">L675/L684</f>
        <v>0.10496675507757149</v>
      </c>
      <c r="BU675" s="123">
        <f t="shared" ref="BU675" si="12806">M675/M684</f>
        <v>3.8869371837431915E-2</v>
      </c>
      <c r="BV675" s="127">
        <f t="shared" ref="BV675" si="12807">N675/N684</f>
        <v>8.0239303110536203E-2</v>
      </c>
      <c r="BW675" s="128">
        <f t="shared" ref="BW675" si="12808">O675/O684</f>
        <v>6.4260045073396541E-2</v>
      </c>
      <c r="BX675" s="123">
        <f t="shared" ref="BX675" si="12809">P675/P684</f>
        <v>7.0721513418389795E-2</v>
      </c>
      <c r="BY675" s="124">
        <f t="shared" ref="BY675" si="12810">Q675/Q684</f>
        <v>8.3185915255665072E-2</v>
      </c>
      <c r="BZ675" s="125">
        <f t="shared" ref="BZ675" si="12811">R675/R684</f>
        <v>6.1328188685397536E-2</v>
      </c>
      <c r="CA675" s="126">
        <f t="shared" ref="CA675" si="12812">S675/S684</f>
        <v>8.9123503579377969E-2</v>
      </c>
      <c r="CB675" s="123">
        <f t="shared" ref="CB675" si="12813">T675/T684</f>
        <v>0.12997621755764657</v>
      </c>
      <c r="CC675" s="124">
        <f t="shared" ref="CC675" si="12814">U675/U684</f>
        <v>3.3420840064620358E-2</v>
      </c>
      <c r="CD675" s="125">
        <f t="shared" ref="CD675" si="12815">V675/V684</f>
        <v>0.10141756825606138</v>
      </c>
      <c r="CE675" s="126">
        <f t="shared" ref="CE675" si="12816">W675/W684</f>
        <v>5.9837123845466279E-2</v>
      </c>
      <c r="CF675" s="123">
        <f t="shared" ref="CF675" si="12817">X675/X684</f>
        <v>8.446235025670279E-2</v>
      </c>
      <c r="CG675" s="124">
        <f t="shared" ref="CG675" si="12818">Y675/Y684</f>
        <v>5.1344262295081967E-2</v>
      </c>
      <c r="CH675" s="125">
        <f t="shared" ref="CH675" si="12819">Z675/Z684</f>
        <v>6.8270173422129071E-2</v>
      </c>
      <c r="CI675" s="123">
        <f t="shared" ref="CI675" si="12820">AA675/AA684</f>
        <v>9.8337269571557639E-2</v>
      </c>
      <c r="CJ675" s="129">
        <f t="shared" ref="CJ675" si="12821">AB675/AB684</f>
        <v>7.2770199370409239E-2</v>
      </c>
      <c r="CK675" s="130">
        <f t="shared" ref="CK675" si="12822">AC675/AC684</f>
        <v>8.2082371975912616E-2</v>
      </c>
    </row>
    <row r="676" spans="1:89" x14ac:dyDescent="0.25">
      <c r="A676" s="139" t="s">
        <v>32</v>
      </c>
      <c r="B676" s="194">
        <v>2335</v>
      </c>
      <c r="C676" s="188">
        <v>3103</v>
      </c>
      <c r="D676" s="189">
        <v>909</v>
      </c>
      <c r="E676" s="190">
        <v>1402</v>
      </c>
      <c r="F676" s="187">
        <v>844</v>
      </c>
      <c r="G676" s="191">
        <v>2197</v>
      </c>
      <c r="H676" s="189">
        <v>2519</v>
      </c>
      <c r="I676" s="190">
        <v>4357</v>
      </c>
      <c r="J676" s="187">
        <v>621</v>
      </c>
      <c r="K676" s="188">
        <v>234</v>
      </c>
      <c r="L676" s="189">
        <v>2382</v>
      </c>
      <c r="M676" s="187">
        <v>1076</v>
      </c>
      <c r="N676" s="192">
        <v>3379</v>
      </c>
      <c r="O676" s="195">
        <v>2524</v>
      </c>
      <c r="P676" s="187">
        <v>1406</v>
      </c>
      <c r="Q676" s="188">
        <v>1622</v>
      </c>
      <c r="R676" s="189">
        <v>1941</v>
      </c>
      <c r="S676" s="190">
        <v>2559</v>
      </c>
      <c r="T676" s="187">
        <v>684</v>
      </c>
      <c r="U676" s="191">
        <v>275</v>
      </c>
      <c r="V676" s="189">
        <v>2809</v>
      </c>
      <c r="W676" s="196">
        <v>1870</v>
      </c>
      <c r="X676" s="187">
        <v>1745</v>
      </c>
      <c r="Y676" s="191">
        <v>659</v>
      </c>
      <c r="Z676" s="189">
        <v>3546</v>
      </c>
      <c r="AA676" s="187">
        <v>4512</v>
      </c>
      <c r="AB676" s="162">
        <f t="shared" si="12381"/>
        <v>25120</v>
      </c>
      <c r="AC676" s="165">
        <f t="shared" si="12412"/>
        <v>26390</v>
      </c>
      <c r="BI676" s="139" t="s">
        <v>32</v>
      </c>
      <c r="BJ676" s="123">
        <f>B676/B684</f>
        <v>5.5543661837817268E-2</v>
      </c>
      <c r="BK676" s="124">
        <f t="shared" ref="BK676" si="12823">C676/C684</f>
        <v>7.5910658805685344E-2</v>
      </c>
      <c r="BL676" s="125">
        <f t="shared" ref="BL676" si="12824">D676/D684</f>
        <v>3.9280929951168921E-2</v>
      </c>
      <c r="BM676" s="126">
        <f t="shared" ref="BM676" si="12825">E676/E684</f>
        <v>6.9108295953073398E-2</v>
      </c>
      <c r="BN676" s="123">
        <f t="shared" ref="BN676" si="12826">F676/F684</f>
        <v>3.2692903625658506E-2</v>
      </c>
      <c r="BO676" s="124">
        <f t="shared" ref="BO676" si="12827">G676/G684</f>
        <v>8.5336958632744223E-2</v>
      </c>
      <c r="BP676" s="125">
        <f t="shared" ref="BP676" si="12828">H676/H684</f>
        <v>5.2299387522059586E-2</v>
      </c>
      <c r="BQ676" s="126">
        <f t="shared" ref="BQ676" si="12829">I676/I684</f>
        <v>7.775636220865903E-2</v>
      </c>
      <c r="BR676" s="123">
        <f t="shared" ref="BR676" si="12830">J676/J684</f>
        <v>7.0304539793954485E-2</v>
      </c>
      <c r="BS676" s="124">
        <f t="shared" ref="BS676" si="12831">K676/K684</f>
        <v>2.5765249944946046E-2</v>
      </c>
      <c r="BT676" s="125">
        <f t="shared" ref="BT676" si="12832">L676/L684</f>
        <v>8.654579805980453E-2</v>
      </c>
      <c r="BU676" s="123">
        <f t="shared" ref="BU676" si="12833">M676/M684</f>
        <v>3.4679472717310728E-2</v>
      </c>
      <c r="BV676" s="127">
        <f t="shared" ref="BV676" si="12834">N676/N684</f>
        <v>6.8294358995088622E-2</v>
      </c>
      <c r="BW676" s="128">
        <f t="shared" ref="BW676" si="12835">O676/O684</f>
        <v>5.1245609404503276E-2</v>
      </c>
      <c r="BX676" s="123">
        <f t="shared" ref="BX676" si="12836">P676/P684</f>
        <v>5.1547147675612262E-2</v>
      </c>
      <c r="BY676" s="124">
        <f t="shared" ref="BY676" si="12837">Q676/Q684</f>
        <v>6.8317749136551253E-2</v>
      </c>
      <c r="BZ676" s="125">
        <f t="shared" ref="BZ676" si="12838">R676/R684</f>
        <v>5.2741698820716262E-2</v>
      </c>
      <c r="CA676" s="126">
        <f t="shared" ref="CA676" si="12839">S676/S684</f>
        <v>7.6971665764302477E-2</v>
      </c>
      <c r="CB676" s="123">
        <f t="shared" ref="CB676" si="12840">T676/T684</f>
        <v>7.072691552062868E-2</v>
      </c>
      <c r="CC676" s="124">
        <f t="shared" ref="CC676" si="12841">U676/U684</f>
        <v>2.7766558966074315E-2</v>
      </c>
      <c r="CD676" s="125">
        <f t="shared" ref="CD676" si="12842">V676/V684</f>
        <v>8.4184973177091144E-2</v>
      </c>
      <c r="CE676" s="126">
        <f t="shared" ref="CE676" si="12843">W676/W684</f>
        <v>4.6429635514946867E-2</v>
      </c>
      <c r="CF676" s="123">
        <f t="shared" ref="CF676" si="12844">X676/X684</f>
        <v>6.2214774671990873E-2</v>
      </c>
      <c r="CG676" s="124">
        <f t="shared" ref="CG676" si="12845">Y676/Y684</f>
        <v>4.3213114754098364E-2</v>
      </c>
      <c r="CH676" s="125">
        <f t="shared" ref="CH676" si="12846">Z676/Z684</f>
        <v>5.9937121801156144E-2</v>
      </c>
      <c r="CI676" s="123">
        <f t="shared" ref="CI676" si="12847">AA676/AA684</f>
        <v>7.1518014233860103E-2</v>
      </c>
      <c r="CJ676" s="129">
        <f t="shared" ref="CJ676" si="12848">AB676/AB684</f>
        <v>5.9906515310502721E-2</v>
      </c>
      <c r="CK676" s="130">
        <f t="shared" ref="CK676" si="12849">AC676/AC684</f>
        <v>6.3162379251912343E-2</v>
      </c>
    </row>
    <row r="677" spans="1:89" x14ac:dyDescent="0.25">
      <c r="A677" s="131" t="s">
        <v>33</v>
      </c>
      <c r="B677" s="197">
        <v>2399</v>
      </c>
      <c r="C677" s="181">
        <v>2629</v>
      </c>
      <c r="D677" s="182">
        <v>917</v>
      </c>
      <c r="E677" s="183">
        <v>1361</v>
      </c>
      <c r="F677" s="180">
        <v>854</v>
      </c>
      <c r="G677" s="184">
        <v>1678</v>
      </c>
      <c r="H677" s="182">
        <v>2563</v>
      </c>
      <c r="I677" s="183">
        <v>3629</v>
      </c>
      <c r="J677" s="180">
        <v>598</v>
      </c>
      <c r="K677" s="181">
        <v>242</v>
      </c>
      <c r="L677" s="182">
        <v>1967</v>
      </c>
      <c r="M677" s="180">
        <v>1224</v>
      </c>
      <c r="N677" s="185">
        <v>2990</v>
      </c>
      <c r="O677" s="198">
        <v>2528</v>
      </c>
      <c r="P677" s="180">
        <v>1166</v>
      </c>
      <c r="Q677" s="181">
        <v>1548</v>
      </c>
      <c r="R677" s="182">
        <v>1636</v>
      </c>
      <c r="S677" s="183">
        <v>2237</v>
      </c>
      <c r="T677" s="180">
        <v>458</v>
      </c>
      <c r="U677" s="184">
        <v>307</v>
      </c>
      <c r="V677" s="182">
        <v>2690</v>
      </c>
      <c r="W677" s="199">
        <v>1824</v>
      </c>
      <c r="X677" s="180">
        <v>1254</v>
      </c>
      <c r="Y677" s="184">
        <v>732</v>
      </c>
      <c r="Z677" s="182">
        <v>2942</v>
      </c>
      <c r="AA677" s="180">
        <v>3545</v>
      </c>
      <c r="AB677" s="162">
        <f t="shared" si="12381"/>
        <v>22434</v>
      </c>
      <c r="AC677" s="165">
        <f t="shared" si="12412"/>
        <v>23484</v>
      </c>
      <c r="BI677" s="131" t="s">
        <v>33</v>
      </c>
      <c r="BJ677" s="123">
        <f>B677/B684</f>
        <v>5.7066057708318463E-2</v>
      </c>
      <c r="BK677" s="124">
        <f t="shared" ref="BK677" si="12850">C677/C684</f>
        <v>6.4314895907233896E-2</v>
      </c>
      <c r="BL677" s="125">
        <f t="shared" ref="BL677" si="12851">D677/D684</f>
        <v>3.9626636705414629E-2</v>
      </c>
      <c r="BM677" s="126">
        <f t="shared" ref="BM677" si="12852">E677/E684</f>
        <v>6.7087297283974959E-2</v>
      </c>
      <c r="BN677" s="123">
        <f t="shared" ref="BN677" si="12853">F677/F684</f>
        <v>3.3080260303687638E-2</v>
      </c>
      <c r="BO677" s="124">
        <f t="shared" ref="BO677" si="12854">G677/G684</f>
        <v>6.5177704408623027E-2</v>
      </c>
      <c r="BP677" s="125">
        <f t="shared" ref="BP677" si="12855">H677/H684</f>
        <v>5.3212913941658883E-2</v>
      </c>
      <c r="BQ677" s="126">
        <f t="shared" ref="BQ677" si="12856">I677/I684</f>
        <v>6.4764250276617766E-2</v>
      </c>
      <c r="BR677" s="123">
        <f t="shared" ref="BR677" si="12857">J677/J684</f>
        <v>6.770066794973395E-2</v>
      </c>
      <c r="BS677" s="124">
        <f t="shared" ref="BS677" si="12858">K677/K684</f>
        <v>2.664611319092711E-2</v>
      </c>
      <c r="BT677" s="125">
        <f t="shared" ref="BT677" si="12859">L677/L684</f>
        <v>7.1467499909166884E-2</v>
      </c>
      <c r="BU677" s="123">
        <f t="shared" ref="BU677" si="12860">M677/M684</f>
        <v>3.9449511715602542E-2</v>
      </c>
      <c r="BV677" s="127">
        <f t="shared" ref="BV677" si="12861">N677/N684</f>
        <v>6.0432119974937852E-2</v>
      </c>
      <c r="BW677" s="128">
        <f t="shared" ref="BW677" si="12862">O677/O684</f>
        <v>5.132682273161026E-2</v>
      </c>
      <c r="BX677" s="123">
        <f t="shared" ref="BX677" si="12863">P677/P684</f>
        <v>4.2748203548907467E-2</v>
      </c>
      <c r="BY677" s="124">
        <f t="shared" ref="BY677" si="12864">Q677/Q684</f>
        <v>6.5200909780136471E-2</v>
      </c>
      <c r="BZ677" s="125">
        <f t="shared" ref="BZ677" si="12865">R677/R684</f>
        <v>4.4454105755122007E-2</v>
      </c>
      <c r="CA677" s="126">
        <f t="shared" ref="CA677" si="12866">S677/S684</f>
        <v>6.7286290080009623E-2</v>
      </c>
      <c r="CB677" s="123">
        <f t="shared" ref="CB677" si="12867">T677/T684</f>
        <v>4.7358080860303998E-2</v>
      </c>
      <c r="CC677" s="124">
        <f t="shared" ref="CC677" si="12868">U677/U684</f>
        <v>3.0997576736672052E-2</v>
      </c>
      <c r="CD677" s="125">
        <f t="shared" ref="CD677" si="12869">V677/V684</f>
        <v>8.0618575239008602E-2</v>
      </c>
      <c r="CE677" s="126">
        <f t="shared" ref="CE677" si="12870">W677/W684</f>
        <v>4.5287516138643361E-2</v>
      </c>
      <c r="CF677" s="123">
        <f t="shared" ref="CF677" si="12871">X677/X684</f>
        <v>4.4709070165430694E-2</v>
      </c>
      <c r="CG677" s="124">
        <f t="shared" ref="CG677" si="12872">Y677/Y684</f>
        <v>4.8000000000000001E-2</v>
      </c>
      <c r="CH677" s="125">
        <f t="shared" ref="CH677" si="12873">Z677/Z684</f>
        <v>4.9727865859842464E-2</v>
      </c>
      <c r="CI677" s="123">
        <f t="shared" ref="CI677" si="12874">AA677/AA684</f>
        <v>5.6190461094644074E-2</v>
      </c>
      <c r="CJ677" s="129">
        <f t="shared" ref="CJ677" si="12875">AB677/AB684</f>
        <v>5.350090622913288E-2</v>
      </c>
      <c r="CK677" s="130">
        <f t="shared" ref="CK677" si="12876">AC677/AC684</f>
        <v>5.6207097929212184E-2</v>
      </c>
    </row>
    <row r="678" spans="1:89" x14ac:dyDescent="0.25">
      <c r="A678" s="139" t="s">
        <v>34</v>
      </c>
      <c r="B678" s="194">
        <v>1538</v>
      </c>
      <c r="C678" s="188">
        <v>1931</v>
      </c>
      <c r="D678" s="189">
        <v>583</v>
      </c>
      <c r="E678" s="190">
        <v>1022</v>
      </c>
      <c r="F678" s="187">
        <v>555</v>
      </c>
      <c r="G678" s="191">
        <v>1604</v>
      </c>
      <c r="H678" s="189">
        <v>1705</v>
      </c>
      <c r="I678" s="190">
        <v>2961</v>
      </c>
      <c r="J678" s="187">
        <v>612</v>
      </c>
      <c r="K678" s="188">
        <v>110</v>
      </c>
      <c r="L678" s="189">
        <v>1602</v>
      </c>
      <c r="M678" s="187">
        <v>835</v>
      </c>
      <c r="N678" s="192">
        <v>2376</v>
      </c>
      <c r="O678" s="195">
        <v>2215</v>
      </c>
      <c r="P678" s="187">
        <v>804</v>
      </c>
      <c r="Q678" s="188">
        <v>1389</v>
      </c>
      <c r="R678" s="189">
        <v>1182</v>
      </c>
      <c r="S678" s="190">
        <v>1691</v>
      </c>
      <c r="T678" s="187">
        <v>345</v>
      </c>
      <c r="U678" s="191">
        <v>255</v>
      </c>
      <c r="V678" s="189">
        <v>2858</v>
      </c>
      <c r="W678" s="196">
        <v>1370</v>
      </c>
      <c r="X678" s="187">
        <v>896</v>
      </c>
      <c r="Y678" s="191">
        <v>590</v>
      </c>
      <c r="Z678" s="189">
        <v>2477</v>
      </c>
      <c r="AA678" s="187">
        <v>3076</v>
      </c>
      <c r="AB678" s="162">
        <f t="shared" si="12381"/>
        <v>17533</v>
      </c>
      <c r="AC678" s="165">
        <f t="shared" si="12412"/>
        <v>19049</v>
      </c>
      <c r="BI678" s="139" t="s">
        <v>34</v>
      </c>
      <c r="BJ678" s="123">
        <f>B678/B684</f>
        <v>3.6585075762981992E-2</v>
      </c>
      <c r="BK678" s="124">
        <f t="shared" ref="BK678" si="12877">C678/C684</f>
        <v>4.7239278812045891E-2</v>
      </c>
      <c r="BL678" s="125">
        <f t="shared" ref="BL678" si="12878">D678/D684</f>
        <v>2.5193379715656196E-2</v>
      </c>
      <c r="BM678" s="126">
        <f t="shared" ref="BM678" si="12879">E678/E684</f>
        <v>5.0377088776063492E-2</v>
      </c>
      <c r="BN678" s="123">
        <f t="shared" ref="BN678" si="12880">F678/F684</f>
        <v>2.1498295630616671E-2</v>
      </c>
      <c r="BO678" s="124">
        <f t="shared" ref="BO678" si="12881">G678/G684</f>
        <v>6.2303359875704019E-2</v>
      </c>
      <c r="BP678" s="125">
        <f t="shared" ref="BP678" si="12882">H678/H684</f>
        <v>3.5399148759472643E-2</v>
      </c>
      <c r="BQ678" s="126">
        <f t="shared" ref="BQ678" si="12883">I678/I684</f>
        <v>5.2842916800513971E-2</v>
      </c>
      <c r="BR678" s="123">
        <f t="shared" ref="BR678" si="12884">J678/J684</f>
        <v>6.9285633420129056E-2</v>
      </c>
      <c r="BS678" s="124">
        <f t="shared" ref="BS678" si="12885">K678/K684</f>
        <v>1.2111869632239595E-2</v>
      </c>
      <c r="BT678" s="125">
        <f t="shared" ref="BT678" si="12886">L678/L684</f>
        <v>5.8205864186316895E-2</v>
      </c>
      <c r="BU678" s="123">
        <f t="shared" ref="BU678" si="12887">M678/M684</f>
        <v>2.6912044348470686E-2</v>
      </c>
      <c r="BV678" s="127">
        <f t="shared" ref="BV678" si="12888">N678/N684</f>
        <v>4.8022313398144591E-2</v>
      </c>
      <c r="BW678" s="128">
        <f t="shared" ref="BW678" si="12889">O678/O684</f>
        <v>4.4971879885489209E-2</v>
      </c>
      <c r="BX678" s="123">
        <f t="shared" ref="BX678" si="12890">P678/P684</f>
        <v>2.9476462824461064E-2</v>
      </c>
      <c r="BY678" s="124">
        <f t="shared" ref="BY678" si="12891">Q678/Q684</f>
        <v>5.8503917108920903E-2</v>
      </c>
      <c r="BZ678" s="125">
        <f t="shared" ref="BZ678" si="12892">R678/R684</f>
        <v>3.2117819683712842E-2</v>
      </c>
      <c r="CA678" s="126">
        <f t="shared" ref="CA678" si="12893">S678/S684</f>
        <v>5.0863261745773929E-2</v>
      </c>
      <c r="CB678" s="123">
        <f t="shared" ref="CB678" si="12894">T678/T684</f>
        <v>3.5673663530141661E-2</v>
      </c>
      <c r="CC678" s="124">
        <f t="shared" ref="CC678" si="12895">U678/U684</f>
        <v>2.5747172859450728E-2</v>
      </c>
      <c r="CD678" s="125">
        <f t="shared" ref="CD678" si="12896">V678/V684</f>
        <v>8.5653489975125119E-2</v>
      </c>
      <c r="CE678" s="126">
        <f t="shared" ref="CE678" si="12897">W678/W684</f>
        <v>3.401529446816963E-2</v>
      </c>
      <c r="CF678" s="123">
        <f t="shared" ref="CF678" si="12898">X678/X684</f>
        <v>3.1945236737022251E-2</v>
      </c>
      <c r="CG678" s="124">
        <f t="shared" ref="CG678" si="12899">Y678/Y684</f>
        <v>3.8688524590163934E-2</v>
      </c>
      <c r="CH678" s="125">
        <f t="shared" ref="CH678" si="12900">Z678/Z684</f>
        <v>4.1868091004360911E-2</v>
      </c>
      <c r="CI678" s="123">
        <f t="shared" ref="CI678" si="12901">AA678/AA684</f>
        <v>4.8756518569005688E-2</v>
      </c>
      <c r="CJ678" s="129">
        <f t="shared" ref="CJ678" si="12902">AB678/AB684</f>
        <v>4.1812935228465131E-2</v>
      </c>
      <c r="CK678" s="130">
        <f t="shared" ref="CK678" si="12903">AC678/AC684</f>
        <v>4.559227595186352E-2</v>
      </c>
    </row>
    <row r="679" spans="1:89" x14ac:dyDescent="0.25">
      <c r="A679" s="131" t="s">
        <v>35</v>
      </c>
      <c r="B679" s="197">
        <v>332</v>
      </c>
      <c r="C679" s="181">
        <v>1387</v>
      </c>
      <c r="D679" s="182">
        <v>134</v>
      </c>
      <c r="E679" s="183">
        <v>1002</v>
      </c>
      <c r="F679" s="180">
        <v>92</v>
      </c>
      <c r="G679" s="184">
        <v>1271</v>
      </c>
      <c r="H679" s="182">
        <v>594</v>
      </c>
      <c r="I679" s="183">
        <v>2045</v>
      </c>
      <c r="J679" s="180">
        <v>206</v>
      </c>
      <c r="K679" s="181">
        <v>74</v>
      </c>
      <c r="L679" s="182">
        <v>1200</v>
      </c>
      <c r="M679" s="180">
        <v>288</v>
      </c>
      <c r="N679" s="185">
        <v>1090</v>
      </c>
      <c r="O679" s="198">
        <v>883</v>
      </c>
      <c r="P679" s="180">
        <v>406</v>
      </c>
      <c r="Q679" s="181">
        <v>647</v>
      </c>
      <c r="R679" s="182">
        <v>590</v>
      </c>
      <c r="S679" s="183">
        <v>932</v>
      </c>
      <c r="T679" s="180">
        <v>132</v>
      </c>
      <c r="U679" s="184">
        <v>107</v>
      </c>
      <c r="V679" s="182">
        <v>1508</v>
      </c>
      <c r="W679" s="199">
        <v>445</v>
      </c>
      <c r="X679" s="180">
        <v>205</v>
      </c>
      <c r="Y679" s="184">
        <v>229</v>
      </c>
      <c r="Z679" s="182">
        <v>762</v>
      </c>
      <c r="AA679" s="180">
        <v>1408</v>
      </c>
      <c r="AB679" s="162">
        <f t="shared" si="12381"/>
        <v>7251</v>
      </c>
      <c r="AC679" s="165">
        <f t="shared" si="12412"/>
        <v>10718</v>
      </c>
      <c r="BI679" s="131" t="s">
        <v>35</v>
      </c>
      <c r="BJ679" s="123">
        <f>B679/B684</f>
        <v>7.8974285782249815E-3</v>
      </c>
      <c r="BK679" s="124">
        <f t="shared" ref="BK679" si="12904">C679/C684</f>
        <v>3.393106147711427E-2</v>
      </c>
      <c r="BL679" s="125">
        <f t="shared" ref="BL679" si="12905">D679/D684</f>
        <v>5.7905881336156604E-3</v>
      </c>
      <c r="BM679" s="126">
        <f t="shared" ref="BM679" si="12906">E679/E684</f>
        <v>4.9391235766747178E-2</v>
      </c>
      <c r="BN679" s="123">
        <f t="shared" ref="BN679" si="12907">F679/F684</f>
        <v>3.5636814378679888E-3</v>
      </c>
      <c r="BO679" s="124">
        <f t="shared" ref="BO679" si="12908">G679/G684</f>
        <v>4.9368809477568457E-2</v>
      </c>
      <c r="BP679" s="125">
        <f t="shared" ref="BP679" si="12909">H679/H684</f>
        <v>1.2332606664590471E-2</v>
      </c>
      <c r="BQ679" s="126">
        <f t="shared" ref="BQ679" si="12910">I679/I684</f>
        <v>3.649569903986865E-2</v>
      </c>
      <c r="BR679" s="123">
        <f t="shared" ref="BR679" si="12911">J679/J684</f>
        <v>2.3321634778670892E-2</v>
      </c>
      <c r="BS679" s="124">
        <f t="shared" ref="BS679" si="12912">K679/K684</f>
        <v>8.1479850253248186E-3</v>
      </c>
      <c r="BT679" s="125">
        <f t="shared" ref="BT679" si="12913">L679/L684</f>
        <v>4.3599898266904046E-2</v>
      </c>
      <c r="BU679" s="123">
        <f t="shared" ref="BU679" si="12914">M679/M684</f>
        <v>9.2822380507300087E-3</v>
      </c>
      <c r="BV679" s="127">
        <f t="shared" ref="BV679" si="12915">N679/N684</f>
        <v>2.2030438385512462E-2</v>
      </c>
      <c r="BW679" s="128">
        <f t="shared" ref="BW679" si="12916">O679/O684</f>
        <v>1.7927841958865449E-2</v>
      </c>
      <c r="BX679" s="123">
        <f t="shared" ref="BX679" si="12917">P679/P684</f>
        <v>1.4884880481008946E-2</v>
      </c>
      <c r="BY679" s="124">
        <f t="shared" ref="BY679" si="12918">Q679/Q684</f>
        <v>2.725128464324825E-2</v>
      </c>
      <c r="BZ679" s="125">
        <f t="shared" ref="BZ679" si="12919">R679/R684</f>
        <v>1.6031737405575786E-2</v>
      </c>
      <c r="CA679" s="126">
        <f t="shared" ref="CA679" si="12920">S679/S684</f>
        <v>2.8033447632797932E-2</v>
      </c>
      <c r="CB679" s="123">
        <f t="shared" ref="CB679" si="12921">T679/T684</f>
        <v>1.3649053872402027E-2</v>
      </c>
      <c r="CC679" s="124">
        <f t="shared" ref="CC679" si="12922">U679/U684</f>
        <v>1.0803715670436188E-2</v>
      </c>
      <c r="CD679" s="125">
        <f t="shared" ref="CD679" si="12923">V679/V684</f>
        <v>4.5194353702760211E-2</v>
      </c>
      <c r="CE679" s="126">
        <f t="shared" ref="CE679" si="12924">W679/W684</f>
        <v>1.1048763531631742E-2</v>
      </c>
      <c r="CF679" s="123">
        <f t="shared" ref="CF679" si="12925">X679/X684</f>
        <v>7.3088990302338846E-3</v>
      </c>
      <c r="CG679" s="124">
        <f t="shared" ref="CG679" si="12926">Y679/Y684</f>
        <v>1.5016393442622952E-2</v>
      </c>
      <c r="CH679" s="125">
        <f t="shared" ref="CH679" si="12927">Z679/Z684</f>
        <v>1.2879889118014942E-2</v>
      </c>
      <c r="CI679" s="123">
        <f t="shared" ref="CI679" si="12928">AA679/AA684</f>
        <v>2.2317678200637195E-2</v>
      </c>
      <c r="CJ679" s="129">
        <f t="shared" ref="CJ679" si="12929">AB679/AB684</f>
        <v>1.729228274348946E-2</v>
      </c>
      <c r="CK679" s="130">
        <f t="shared" ref="CK679" si="12930">AC679/AC684</f>
        <v>2.5652685897006307E-2</v>
      </c>
    </row>
    <row r="680" spans="1:89" x14ac:dyDescent="0.25">
      <c r="A680" s="139" t="s">
        <v>36</v>
      </c>
      <c r="B680" s="194">
        <v>0</v>
      </c>
      <c r="C680" s="188">
        <v>346</v>
      </c>
      <c r="D680" s="189">
        <v>4</v>
      </c>
      <c r="E680" s="190">
        <v>193</v>
      </c>
      <c r="F680" s="187">
        <v>2</v>
      </c>
      <c r="G680" s="191">
        <v>178</v>
      </c>
      <c r="H680" s="189">
        <v>9</v>
      </c>
      <c r="I680" s="190">
        <v>322</v>
      </c>
      <c r="J680" s="187">
        <v>26</v>
      </c>
      <c r="K680" s="191">
        <v>15</v>
      </c>
      <c r="L680" s="189">
        <v>148</v>
      </c>
      <c r="M680" s="187">
        <v>37</v>
      </c>
      <c r="N680" s="192">
        <v>151</v>
      </c>
      <c r="O680" s="195">
        <v>79</v>
      </c>
      <c r="P680" s="187">
        <v>23</v>
      </c>
      <c r="Q680" s="191">
        <v>71</v>
      </c>
      <c r="R680" s="189">
        <v>62</v>
      </c>
      <c r="S680" s="190">
        <v>67</v>
      </c>
      <c r="T680" s="187">
        <v>3</v>
      </c>
      <c r="U680" s="191">
        <v>0</v>
      </c>
      <c r="V680" s="189">
        <v>30</v>
      </c>
      <c r="W680" s="190">
        <v>5</v>
      </c>
      <c r="X680" s="187">
        <v>8</v>
      </c>
      <c r="Y680" s="191">
        <v>3</v>
      </c>
      <c r="Z680" s="189">
        <v>11</v>
      </c>
      <c r="AA680" s="187">
        <v>61</v>
      </c>
      <c r="AB680" s="162">
        <f t="shared" si="12381"/>
        <v>477</v>
      </c>
      <c r="AC680" s="165">
        <f t="shared" si="12412"/>
        <v>1377</v>
      </c>
      <c r="BI680" s="139" t="s">
        <v>36</v>
      </c>
      <c r="BJ680" s="123">
        <f>B680/B684</f>
        <v>0</v>
      </c>
      <c r="BK680" s="124">
        <f t="shared" ref="BK680" si="12931">C680/C684</f>
        <v>8.4644176431734226E-3</v>
      </c>
      <c r="BL680" s="125">
        <f t="shared" ref="BL680" si="12932">D680/D684</f>
        <v>1.7285337712285553E-4</v>
      </c>
      <c r="BM680" s="126">
        <f t="shared" ref="BM680" si="12933">E680/E684</f>
        <v>9.5134815399024013E-3</v>
      </c>
      <c r="BN680" s="123">
        <f t="shared" ref="BN680" si="12934">F680/F684</f>
        <v>7.7471335605825849E-5</v>
      </c>
      <c r="BO680" s="124">
        <f t="shared" ref="BO680" si="12935">G680/G684</f>
        <v>6.9139638764808701E-3</v>
      </c>
      <c r="BP680" s="125">
        <f t="shared" ref="BP680" si="12936">H680/H684</f>
        <v>1.8685767673621924E-4</v>
      </c>
      <c r="BQ680" s="126">
        <f t="shared" ref="BQ680" si="12937">I680/I684</f>
        <v>5.746511046864404E-3</v>
      </c>
      <c r="BR680" s="123">
        <f t="shared" ref="BR680" si="12938">J680/J684</f>
        <v>2.9435073021623456E-3</v>
      </c>
      <c r="BS680" s="124">
        <f t="shared" ref="BS680" si="12939">K680/K684</f>
        <v>1.6516185862144902E-3</v>
      </c>
      <c r="BT680" s="125">
        <f t="shared" ref="BT680" si="12940">L680/L684</f>
        <v>5.3773207862514985E-3</v>
      </c>
      <c r="BU680" s="123">
        <f t="shared" ref="BU680" si="12941">M680/M684</f>
        <v>1.1925097495729526E-3</v>
      </c>
      <c r="BV680" s="127">
        <f t="shared" ref="BV680" si="12942">N680/N684</f>
        <v>3.0519231157911755E-3</v>
      </c>
      <c r="BW680" s="128">
        <f t="shared" ref="BW680" si="12943">O680/O684</f>
        <v>1.6039632103628206E-3</v>
      </c>
      <c r="BX680" s="123">
        <f t="shared" ref="BX680" si="12944">P680/P684</f>
        <v>8.4323214547587621E-4</v>
      </c>
      <c r="BY680" s="124">
        <f t="shared" ref="BY680" si="12945">Q680/Q684</f>
        <v>2.9904810041277061E-3</v>
      </c>
      <c r="BZ680" s="125">
        <f t="shared" ref="BZ680" si="12946">R680/R684</f>
        <v>1.6846910493994892E-3</v>
      </c>
      <c r="CA680" s="126">
        <f t="shared" ref="CA680" si="12947">S680/S684</f>
        <v>2.0152800336882631E-3</v>
      </c>
      <c r="CB680" s="123">
        <f t="shared" ref="CB680" si="12948">T680/T684</f>
        <v>3.1020576982731878E-4</v>
      </c>
      <c r="CC680" s="124">
        <f t="shared" ref="CC680" si="12949">U680/U684</f>
        <v>0</v>
      </c>
      <c r="CD680" s="125">
        <f t="shared" ref="CD680" si="12950">V680/V684</f>
        <v>8.9909191716366465E-4</v>
      </c>
      <c r="CE680" s="126">
        <f t="shared" ref="CE680" si="12951">W680/W684</f>
        <v>1.2414341046777238E-4</v>
      </c>
      <c r="CF680" s="123">
        <f t="shared" ref="CF680" si="12952">X680/X684</f>
        <v>2.8522532800912719E-4</v>
      </c>
      <c r="CG680" s="124">
        <f t="shared" ref="CG680" si="12953">Y680/Y684</f>
        <v>1.9672131147540983E-4</v>
      </c>
      <c r="CH680" s="125">
        <f t="shared" ref="CH680" si="12954">Z680/Z684</f>
        <v>1.8593015787160677E-4</v>
      </c>
      <c r="CI680" s="123">
        <f t="shared" ref="CI680" si="12955">AA680/AA684</f>
        <v>9.6688804704465122E-4</v>
      </c>
      <c r="CJ680" s="129">
        <f t="shared" ref="CJ680" si="12956">AB680/AB684</f>
        <v>1.1375560431174283E-3</v>
      </c>
      <c r="CK680" s="130">
        <f t="shared" ref="CK680" si="12957">AC680/AC684</f>
        <v>3.2957406680516597E-3</v>
      </c>
    </row>
    <row r="681" spans="1:89" x14ac:dyDescent="0.25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62">
        <f t="shared" si="12381"/>
        <v>0</v>
      </c>
      <c r="AC681" s="165">
        <f t="shared" si="12412"/>
        <v>0</v>
      </c>
      <c r="BI681" s="131" t="s">
        <v>37</v>
      </c>
      <c r="BJ681" s="123">
        <f>B681/B684</f>
        <v>0</v>
      </c>
      <c r="BK681" s="124">
        <f t="shared" ref="BK681" si="12958">C681/C684</f>
        <v>0</v>
      </c>
      <c r="BL681" s="125">
        <f t="shared" ref="BL681" si="12959">D681/D684</f>
        <v>0</v>
      </c>
      <c r="BM681" s="126">
        <f t="shared" ref="BM681" si="12960">E681/E684</f>
        <v>0</v>
      </c>
      <c r="BN681" s="123">
        <f t="shared" ref="BN681" si="12961">F681/F684</f>
        <v>0</v>
      </c>
      <c r="BO681" s="124">
        <f t="shared" ref="BO681" si="12962">G681/G684</f>
        <v>0</v>
      </c>
      <c r="BP681" s="125">
        <f t="shared" ref="BP681" si="12963">H681/H684</f>
        <v>0</v>
      </c>
      <c r="BQ681" s="126">
        <f t="shared" ref="BQ681" si="12964">I681/I684</f>
        <v>0</v>
      </c>
      <c r="BR681" s="123">
        <f t="shared" ref="BR681" si="12965">J681/J684</f>
        <v>0</v>
      </c>
      <c r="BS681" s="124">
        <f t="shared" ref="BS681" si="12966">K681/K684</f>
        <v>0</v>
      </c>
      <c r="BT681" s="125">
        <f t="shared" ref="BT681" si="12967">L681/L684</f>
        <v>0</v>
      </c>
      <c r="BU681" s="123">
        <f t="shared" ref="BU681" si="12968">M681/M684</f>
        <v>0</v>
      </c>
      <c r="BV681" s="127">
        <f t="shared" ref="BV681" si="12969">N681/N684</f>
        <v>0</v>
      </c>
      <c r="BW681" s="128">
        <f t="shared" ref="BW681" si="12970">O681/O684</f>
        <v>0</v>
      </c>
      <c r="BX681" s="123">
        <f t="shared" ref="BX681" si="12971">P681/P684</f>
        <v>0</v>
      </c>
      <c r="BY681" s="124">
        <f t="shared" ref="BY681" si="12972">Q681/Q684</f>
        <v>0</v>
      </c>
      <c r="BZ681" s="125">
        <f t="shared" ref="BZ681" si="12973">R681/R684</f>
        <v>0</v>
      </c>
      <c r="CA681" s="126">
        <f t="shared" ref="CA681" si="12974">S681/S684</f>
        <v>0</v>
      </c>
      <c r="CB681" s="123">
        <f t="shared" ref="CB681" si="12975">T681/T684</f>
        <v>0</v>
      </c>
      <c r="CC681" s="124">
        <f t="shared" ref="CC681" si="12976">U681/U684</f>
        <v>0</v>
      </c>
      <c r="CD681" s="125">
        <f t="shared" ref="CD681" si="12977">V681/V684</f>
        <v>0</v>
      </c>
      <c r="CE681" s="126">
        <f t="shared" ref="CE681" si="12978">W681/W684</f>
        <v>0</v>
      </c>
      <c r="CF681" s="123">
        <f t="shared" ref="CF681" si="12979">X681/X684</f>
        <v>0</v>
      </c>
      <c r="CG681" s="124">
        <f t="shared" ref="CG681" si="12980">Y681/Y684</f>
        <v>0</v>
      </c>
      <c r="CH681" s="125">
        <f t="shared" ref="CH681" si="12981">Z681/Z684</f>
        <v>0</v>
      </c>
      <c r="CI681" s="123">
        <f t="shared" ref="CI681" si="12982">AA681/AA684</f>
        <v>0</v>
      </c>
      <c r="CJ681" s="129">
        <f t="shared" ref="CJ681" si="12983">AB681/AB684</f>
        <v>0</v>
      </c>
      <c r="CK681" s="130">
        <f t="shared" ref="CK681" si="12984">AC681/AC684</f>
        <v>0</v>
      </c>
    </row>
    <row r="682" spans="1:89" x14ac:dyDescent="0.25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62">
        <f t="shared" si="12381"/>
        <v>0</v>
      </c>
      <c r="AC682" s="165">
        <f t="shared" si="12412"/>
        <v>0</v>
      </c>
      <c r="BI682" s="139" t="s">
        <v>38</v>
      </c>
      <c r="BJ682" s="123">
        <f>B682/B684</f>
        <v>0</v>
      </c>
      <c r="BK682" s="124">
        <f t="shared" ref="BK682" si="12985">C682/C684</f>
        <v>0</v>
      </c>
      <c r="BL682" s="125">
        <f t="shared" ref="BL682" si="12986">D682/D684</f>
        <v>0</v>
      </c>
      <c r="BM682" s="126">
        <f t="shared" ref="BM682" si="12987">E682/E684</f>
        <v>0</v>
      </c>
      <c r="BN682" s="123">
        <f t="shared" ref="BN682" si="12988">F682/F684</f>
        <v>0</v>
      </c>
      <c r="BO682" s="124">
        <f t="shared" ref="BO682" si="12989">G682/G684</f>
        <v>0</v>
      </c>
      <c r="BP682" s="125">
        <f t="shared" ref="BP682" si="12990">H682/H684</f>
        <v>0</v>
      </c>
      <c r="BQ682" s="126">
        <f t="shared" ref="BQ682" si="12991">I682/I684</f>
        <v>0</v>
      </c>
      <c r="BR682" s="123">
        <f t="shared" ref="BR682" si="12992">J682/J684</f>
        <v>0</v>
      </c>
      <c r="BS682" s="124">
        <f t="shared" ref="BS682" si="12993">K682/K684</f>
        <v>0</v>
      </c>
      <c r="BT682" s="125">
        <f t="shared" ref="BT682" si="12994">L682/L684</f>
        <v>0</v>
      </c>
      <c r="BU682" s="123">
        <f t="shared" ref="BU682" si="12995">M682/M684</f>
        <v>0</v>
      </c>
      <c r="BV682" s="127">
        <f t="shared" ref="BV682" si="12996">N682/N684</f>
        <v>0</v>
      </c>
      <c r="BW682" s="128">
        <f t="shared" ref="BW682" si="12997">O682/O684</f>
        <v>0</v>
      </c>
      <c r="BX682" s="123">
        <f t="shared" ref="BX682" si="12998">P682/P684</f>
        <v>0</v>
      </c>
      <c r="BY682" s="124">
        <f t="shared" ref="BY682" si="12999">Q682/Q684</f>
        <v>0</v>
      </c>
      <c r="BZ682" s="125">
        <f t="shared" ref="BZ682" si="13000">R682/R684</f>
        <v>0</v>
      </c>
      <c r="CA682" s="126">
        <f t="shared" ref="CA682" si="13001">S682/S684</f>
        <v>0</v>
      </c>
      <c r="CB682" s="123">
        <f t="shared" ref="CB682" si="13002">T682/T684</f>
        <v>0</v>
      </c>
      <c r="CC682" s="124">
        <f t="shared" ref="CC682" si="13003">U682/U684</f>
        <v>0</v>
      </c>
      <c r="CD682" s="125">
        <f t="shared" ref="CD682" si="13004">V682/V684</f>
        <v>0</v>
      </c>
      <c r="CE682" s="126">
        <f t="shared" ref="CE682" si="13005">W682/W684</f>
        <v>0</v>
      </c>
      <c r="CF682" s="123">
        <f t="shared" ref="CF682" si="13006">X682/X684</f>
        <v>0</v>
      </c>
      <c r="CG682" s="124">
        <f t="shared" ref="CG682" si="13007">Y682/Y684</f>
        <v>0</v>
      </c>
      <c r="CH682" s="125">
        <f t="shared" ref="CH682" si="13008">Z682/Z684</f>
        <v>0</v>
      </c>
      <c r="CI682" s="123">
        <f t="shared" ref="CI682" si="13009">AA682/AA684</f>
        <v>0</v>
      </c>
      <c r="CJ682" s="129">
        <f t="shared" ref="CJ682" si="13010">AB682/AB684</f>
        <v>0</v>
      </c>
      <c r="CK682" s="130">
        <f t="shared" ref="CK682" si="13011">AC682/AC684</f>
        <v>0</v>
      </c>
    </row>
    <row r="683" spans="1:89" ht="13.8" thickBot="1" x14ac:dyDescent="0.3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62">
        <f t="shared" si="12381"/>
        <v>0</v>
      </c>
      <c r="AC683" s="165">
        <f t="shared" si="12412"/>
        <v>0</v>
      </c>
      <c r="BI683" s="131" t="s">
        <v>39</v>
      </c>
      <c r="BJ683" s="123">
        <f>B683/B684</f>
        <v>0</v>
      </c>
      <c r="BK683" s="124">
        <f t="shared" ref="BK683" si="13012">C683/C684</f>
        <v>0</v>
      </c>
      <c r="BL683" s="125">
        <f t="shared" ref="BL683" si="13013">D683/D684</f>
        <v>0</v>
      </c>
      <c r="BM683" s="126">
        <f t="shared" ref="BM683" si="13014">E683/E684</f>
        <v>0</v>
      </c>
      <c r="BN683" s="123">
        <f t="shared" ref="BN683" si="13015">F683/F684</f>
        <v>0</v>
      </c>
      <c r="BO683" s="124">
        <f t="shared" ref="BO683" si="13016">G683/G684</f>
        <v>0</v>
      </c>
      <c r="BP683" s="125">
        <f t="shared" ref="BP683" si="13017">H683/H684</f>
        <v>0</v>
      </c>
      <c r="BQ683" s="126">
        <f t="shared" ref="BQ683" si="13018">I683/I684</f>
        <v>0</v>
      </c>
      <c r="BR683" s="123">
        <f t="shared" ref="BR683" si="13019">J683/J684</f>
        <v>0</v>
      </c>
      <c r="BS683" s="124">
        <f t="shared" ref="BS683" si="13020">K683/K684</f>
        <v>0</v>
      </c>
      <c r="BT683" s="125">
        <f t="shared" ref="BT683" si="13021">L683/L684</f>
        <v>0</v>
      </c>
      <c r="BU683" s="123">
        <f t="shared" ref="BU683" si="13022">M683/M684</f>
        <v>0</v>
      </c>
      <c r="BV683" s="127">
        <f t="shared" ref="BV683" si="13023">N683/N684</f>
        <v>0</v>
      </c>
      <c r="BW683" s="128">
        <f t="shared" ref="BW683" si="13024">O683/O684</f>
        <v>0</v>
      </c>
      <c r="BX683" s="123">
        <f t="shared" ref="BX683" si="13025">P683/P684</f>
        <v>0</v>
      </c>
      <c r="BY683" s="124">
        <f t="shared" ref="BY683" si="13026">Q683/Q684</f>
        <v>0</v>
      </c>
      <c r="BZ683" s="125">
        <f t="shared" ref="BZ683" si="13027">R683/R684</f>
        <v>0</v>
      </c>
      <c r="CA683" s="126">
        <f t="shared" ref="CA683" si="13028">S683/S684</f>
        <v>0</v>
      </c>
      <c r="CB683" s="123">
        <f t="shared" ref="CB683" si="13029">T683/T684</f>
        <v>0</v>
      </c>
      <c r="CC683" s="124">
        <f t="shared" ref="CC683" si="13030">U683/U684</f>
        <v>0</v>
      </c>
      <c r="CD683" s="125">
        <f t="shared" ref="CD683" si="13031">V683/V684</f>
        <v>0</v>
      </c>
      <c r="CE683" s="126">
        <f t="shared" ref="CE683" si="13032">W683/W684</f>
        <v>0</v>
      </c>
      <c r="CF683" s="123">
        <f t="shared" ref="CF683" si="13033">X683/X684</f>
        <v>0</v>
      </c>
      <c r="CG683" s="124">
        <f t="shared" ref="CG683" si="13034">Y683/Y684</f>
        <v>0</v>
      </c>
      <c r="CH683" s="125">
        <f t="shared" ref="CH683" si="13035">Z683/Z684</f>
        <v>0</v>
      </c>
      <c r="CI683" s="123">
        <f t="shared" ref="CI683" si="13036">AA683/AA684</f>
        <v>0</v>
      </c>
      <c r="CJ683" s="129">
        <f t="shared" ref="CJ683" si="13037">AB683/AB684</f>
        <v>0</v>
      </c>
      <c r="CK683" s="130">
        <f t="shared" ref="CK683" si="13038">AC683/AC684</f>
        <v>0</v>
      </c>
    </row>
    <row r="684" spans="1:89" ht="14.4" thickTop="1" thickBot="1" x14ac:dyDescent="0.3">
      <c r="A684" s="251" t="s">
        <v>13</v>
      </c>
      <c r="B684" s="14">
        <f t="shared" ref="B684:AA684" si="13039">SUM(B661:B683)</f>
        <v>42039</v>
      </c>
      <c r="C684" s="1">
        <f t="shared" si="13039"/>
        <v>40877</v>
      </c>
      <c r="D684" s="14">
        <f t="shared" si="13039"/>
        <v>23141</v>
      </c>
      <c r="E684" s="1">
        <f t="shared" si="13039"/>
        <v>20287</v>
      </c>
      <c r="F684" s="14">
        <f t="shared" si="13039"/>
        <v>25816</v>
      </c>
      <c r="G684" s="1">
        <f t="shared" si="13039"/>
        <v>25745</v>
      </c>
      <c r="H684" s="14">
        <f t="shared" si="13039"/>
        <v>48165</v>
      </c>
      <c r="I684" s="1">
        <f t="shared" si="13039"/>
        <v>56034</v>
      </c>
      <c r="J684" s="14">
        <f t="shared" si="13039"/>
        <v>8833</v>
      </c>
      <c r="K684" s="1">
        <f t="shared" si="13039"/>
        <v>9082</v>
      </c>
      <c r="L684" s="14">
        <f t="shared" si="13039"/>
        <v>27523</v>
      </c>
      <c r="M684" s="1">
        <f t="shared" si="13039"/>
        <v>31027</v>
      </c>
      <c r="N684" s="14">
        <f t="shared" si="13039"/>
        <v>49477</v>
      </c>
      <c r="O684" s="1">
        <f t="shared" si="13039"/>
        <v>49253</v>
      </c>
      <c r="P684" s="14">
        <f t="shared" si="13039"/>
        <v>27276</v>
      </c>
      <c r="Q684" s="1">
        <f t="shared" si="13039"/>
        <v>23742</v>
      </c>
      <c r="R684" s="14">
        <f t="shared" si="13039"/>
        <v>36802</v>
      </c>
      <c r="S684" s="1">
        <f t="shared" si="13039"/>
        <v>33246</v>
      </c>
      <c r="T684" s="14">
        <f t="shared" si="13039"/>
        <v>9671</v>
      </c>
      <c r="U684" s="1">
        <f t="shared" si="13039"/>
        <v>9904</v>
      </c>
      <c r="V684" s="14">
        <f t="shared" si="13039"/>
        <v>33367</v>
      </c>
      <c r="W684" s="1">
        <f t="shared" si="13039"/>
        <v>40276</v>
      </c>
      <c r="X684" s="14">
        <f t="shared" si="13039"/>
        <v>28048</v>
      </c>
      <c r="Y684" s="1">
        <f t="shared" si="13039"/>
        <v>15250</v>
      </c>
      <c r="Z684" s="14">
        <f t="shared" si="13039"/>
        <v>59162</v>
      </c>
      <c r="AA684" s="1">
        <f t="shared" si="13039"/>
        <v>63089</v>
      </c>
      <c r="AB684" s="166">
        <f t="shared" ref="AB684:AC684" si="13040">SUM(AB660:AB683)</f>
        <v>419320</v>
      </c>
      <c r="AC684" s="167">
        <f t="shared" si="13040"/>
        <v>417812</v>
      </c>
      <c r="BI684" s="251" t="s">
        <v>13</v>
      </c>
      <c r="BJ684" s="147">
        <f>SUM(BJ660:BJ683)</f>
        <v>1</v>
      </c>
      <c r="BK684" s="148">
        <f t="shared" ref="BK684:CK684" si="13041">SUM(BK660:BK683)</f>
        <v>1</v>
      </c>
      <c r="BL684" s="147">
        <f t="shared" si="13041"/>
        <v>1</v>
      </c>
      <c r="BM684" s="148">
        <f t="shared" si="13041"/>
        <v>1.0000000000000002</v>
      </c>
      <c r="BN684" s="147">
        <f t="shared" si="13041"/>
        <v>1</v>
      </c>
      <c r="BO684" s="148">
        <f t="shared" si="13041"/>
        <v>1</v>
      </c>
      <c r="BP684" s="147">
        <f t="shared" si="13041"/>
        <v>0.99999999999999978</v>
      </c>
      <c r="BQ684" s="148">
        <f t="shared" si="13041"/>
        <v>1</v>
      </c>
      <c r="BR684" s="147">
        <f t="shared" si="13041"/>
        <v>1</v>
      </c>
      <c r="BS684" s="148">
        <f t="shared" si="13041"/>
        <v>1.0000000000000002</v>
      </c>
      <c r="BT684" s="147">
        <f t="shared" si="13041"/>
        <v>1</v>
      </c>
      <c r="BU684" s="148">
        <f t="shared" si="13041"/>
        <v>1</v>
      </c>
      <c r="BV684" s="147">
        <f t="shared" si="13041"/>
        <v>0.99999999999999978</v>
      </c>
      <c r="BW684" s="148">
        <f t="shared" si="13041"/>
        <v>1</v>
      </c>
      <c r="BX684" s="147">
        <f t="shared" si="13041"/>
        <v>1.0000000000000002</v>
      </c>
      <c r="BY684" s="148">
        <f t="shared" si="13041"/>
        <v>0.99999999999999989</v>
      </c>
      <c r="BZ684" s="147">
        <f t="shared" si="13041"/>
        <v>0.99999999999999978</v>
      </c>
      <c r="CA684" s="148">
        <f t="shared" si="13041"/>
        <v>1</v>
      </c>
      <c r="CB684" s="147">
        <f t="shared" si="13041"/>
        <v>1</v>
      </c>
      <c r="CC684" s="148">
        <f t="shared" si="13041"/>
        <v>0.99999999999999989</v>
      </c>
      <c r="CD684" s="147">
        <f t="shared" si="13041"/>
        <v>1.0000000000000002</v>
      </c>
      <c r="CE684" s="148">
        <f t="shared" si="13041"/>
        <v>0.99999999999999978</v>
      </c>
      <c r="CF684" s="147">
        <f t="shared" si="13041"/>
        <v>1</v>
      </c>
      <c r="CG684" s="148">
        <f t="shared" si="13041"/>
        <v>1</v>
      </c>
      <c r="CH684" s="147">
        <f t="shared" si="13041"/>
        <v>1</v>
      </c>
      <c r="CI684" s="148">
        <f t="shared" si="13041"/>
        <v>1</v>
      </c>
      <c r="CJ684" s="147">
        <f t="shared" si="13041"/>
        <v>1</v>
      </c>
      <c r="CK684" s="148">
        <f t="shared" si="13041"/>
        <v>1</v>
      </c>
    </row>
    <row r="685" spans="1:89" ht="13.8" thickTop="1" x14ac:dyDescent="0.25">
      <c r="A685" s="178"/>
    </row>
    <row r="687" spans="1:89" x14ac:dyDescent="0.25">
      <c r="A687" s="299">
        <f>+A656+1</f>
        <v>45283</v>
      </c>
      <c r="B687" s="299"/>
      <c r="C687" s="299"/>
      <c r="D687" s="299"/>
      <c r="BI687" s="298">
        <f>+BI625+2</f>
        <v>45283</v>
      </c>
      <c r="BJ687" s="298"/>
      <c r="BK687" s="298"/>
      <c r="BL687" s="298"/>
    </row>
    <row r="688" spans="1:89" ht="13.8" thickBot="1" x14ac:dyDescent="0.3">
      <c r="AE688" t="s">
        <v>84</v>
      </c>
    </row>
    <row r="689" spans="1:89" ht="14.4" thickTop="1" thickBot="1" x14ac:dyDescent="0.3">
      <c r="A689" s="290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0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0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35">
      <c r="A690" s="291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68" t="s">
        <v>14</v>
      </c>
      <c r="AC690" s="169" t="s">
        <v>15</v>
      </c>
      <c r="AE690" s="291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68" t="s">
        <v>14</v>
      </c>
      <c r="BG690" s="169" t="s">
        <v>15</v>
      </c>
      <c r="BI690" s="291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8" thickTop="1" x14ac:dyDescent="0.25">
      <c r="A691" s="119" t="s">
        <v>16</v>
      </c>
      <c r="B691" s="120"/>
      <c r="C691" s="177"/>
      <c r="D691" s="121"/>
      <c r="E691" s="172"/>
      <c r="F691" s="120"/>
      <c r="G691" s="122"/>
      <c r="H691" s="121"/>
      <c r="I691" s="172"/>
      <c r="J691" s="120"/>
      <c r="K691" s="122"/>
      <c r="L691" s="121"/>
      <c r="M691" s="120"/>
      <c r="N691" s="171"/>
      <c r="O691" s="173"/>
      <c r="P691" s="120"/>
      <c r="Q691" s="122"/>
      <c r="R691" s="121"/>
      <c r="S691" s="172"/>
      <c r="T691" s="120"/>
      <c r="U691" s="122"/>
      <c r="V691" s="121"/>
      <c r="W691" s="172"/>
      <c r="X691" s="120"/>
      <c r="Y691" s="122"/>
      <c r="Z691" s="21"/>
      <c r="AA691" s="176"/>
      <c r="AB691" s="162">
        <f t="shared" ref="AB691:AB714" si="13042">B691+D691+F691+H691+J691+L691+N691+P691+R691+T691+V691+X691+Z691</f>
        <v>0</v>
      </c>
      <c r="AC691" s="163">
        <f>C691+E691+G691+I691+K691+M691+O691+Q691+S691+U691+W691+Y691+AA691</f>
        <v>0</v>
      </c>
      <c r="AD691" s="218"/>
      <c r="AE691" s="254" t="str">
        <f>$AE$9</f>
        <v>07:00 - 07:59</v>
      </c>
      <c r="AF691" s="120">
        <f t="shared" ref="AF691:AO693" si="13043">SUMIF($A$9:$A$32,$AE691,B$691:B$714)</f>
        <v>1685</v>
      </c>
      <c r="AG691" s="177">
        <f t="shared" si="13043"/>
        <v>1632</v>
      </c>
      <c r="AH691" s="121">
        <f t="shared" si="13043"/>
        <v>974</v>
      </c>
      <c r="AI691" s="172">
        <f t="shared" si="13043"/>
        <v>884</v>
      </c>
      <c r="AJ691" s="120">
        <f t="shared" si="13043"/>
        <v>1366</v>
      </c>
      <c r="AK691" s="122">
        <f t="shared" si="13043"/>
        <v>1123</v>
      </c>
      <c r="AL691" s="121">
        <f t="shared" si="13043"/>
        <v>2134</v>
      </c>
      <c r="AM691" s="172">
        <f t="shared" si="13043"/>
        <v>2347</v>
      </c>
      <c r="AN691" s="120">
        <f t="shared" si="13043"/>
        <v>163</v>
      </c>
      <c r="AO691" s="122">
        <f t="shared" si="13043"/>
        <v>463</v>
      </c>
      <c r="AP691" s="121">
        <f t="shared" ref="AP691:AY693" si="13044">SUMIF($A$9:$A$32,$AE691,L$691:L$714)</f>
        <v>867</v>
      </c>
      <c r="AQ691" s="120">
        <f t="shared" si="13044"/>
        <v>1277</v>
      </c>
      <c r="AR691" s="171">
        <f t="shared" si="13044"/>
        <v>2459</v>
      </c>
      <c r="AS691" s="173">
        <f t="shared" si="13044"/>
        <v>2301</v>
      </c>
      <c r="AT691" s="120">
        <f t="shared" si="13044"/>
        <v>1317</v>
      </c>
      <c r="AU691" s="122">
        <f t="shared" si="13044"/>
        <v>935</v>
      </c>
      <c r="AV691" s="121">
        <f t="shared" si="13044"/>
        <v>1886</v>
      </c>
      <c r="AW691" s="172">
        <f t="shared" si="13044"/>
        <v>1275</v>
      </c>
      <c r="AX691" s="120">
        <f t="shared" si="13044"/>
        <v>343</v>
      </c>
      <c r="AY691" s="122">
        <f t="shared" si="13044"/>
        <v>528</v>
      </c>
      <c r="AZ691" s="121">
        <f t="shared" ref="AZ691:BE693" si="13045">SUMIF($A$9:$A$32,$AE691,V$691:V$714)</f>
        <v>1189</v>
      </c>
      <c r="BA691" s="172">
        <f t="shared" si="13045"/>
        <v>1690</v>
      </c>
      <c r="BB691" s="120">
        <f t="shared" si="13045"/>
        <v>1184</v>
      </c>
      <c r="BC691" s="122">
        <f t="shared" si="13045"/>
        <v>683</v>
      </c>
      <c r="BD691" s="21">
        <f t="shared" si="13045"/>
        <v>2640</v>
      </c>
      <c r="BE691" s="176">
        <f t="shared" si="13045"/>
        <v>2930</v>
      </c>
      <c r="BF691" s="162">
        <f>AF691+AH691+AJ691+AL691+AN691+AP691+AR691+AT691+AV691+AX691+AZ691+BB691+BD691</f>
        <v>18207</v>
      </c>
      <c r="BG691" s="163">
        <f>AG691+AI691+AK691+AM691+AO691+AQ691+AS691+AU691+AW691+AY691+BA691+BC691+BE691</f>
        <v>18068</v>
      </c>
      <c r="BH691" s="218"/>
      <c r="BI691" s="119" t="s">
        <v>16</v>
      </c>
      <c r="BJ691" s="123">
        <f>B691/B715</f>
        <v>0</v>
      </c>
      <c r="BK691" s="124">
        <f t="shared" ref="BK691" si="13046">C691/C715</f>
        <v>0</v>
      </c>
      <c r="BL691" s="125">
        <f t="shared" ref="BL691" si="13047">D691/D715</f>
        <v>0</v>
      </c>
      <c r="BM691" s="126">
        <f t="shared" ref="BM691" si="13048">E691/E715</f>
        <v>0</v>
      </c>
      <c r="BN691" s="123">
        <f t="shared" ref="BN691" si="13049">F691/F715</f>
        <v>0</v>
      </c>
      <c r="BO691" s="124">
        <f t="shared" ref="BO691" si="13050">G691/G715</f>
        <v>0</v>
      </c>
      <c r="BP691" s="125">
        <f t="shared" ref="BP691" si="13051">H691/H715</f>
        <v>0</v>
      </c>
      <c r="BQ691" s="126">
        <f t="shared" ref="BQ691" si="13052">I691/I715</f>
        <v>0</v>
      </c>
      <c r="BR691" s="123">
        <f t="shared" ref="BR691" si="13053">J691/J715</f>
        <v>0</v>
      </c>
      <c r="BS691" s="124">
        <f t="shared" ref="BS691" si="13054">K691/K715</f>
        <v>0</v>
      </c>
      <c r="BT691" s="125">
        <f t="shared" ref="BT691" si="13055">L691/L715</f>
        <v>0</v>
      </c>
      <c r="BU691" s="123">
        <f t="shared" ref="BU691" si="13056">M691/M715</f>
        <v>0</v>
      </c>
      <c r="BV691" s="127">
        <f t="shared" ref="BV691" si="13057">N691/N715</f>
        <v>0</v>
      </c>
      <c r="BW691" s="128">
        <f t="shared" ref="BW691" si="13058">O691/O715</f>
        <v>0</v>
      </c>
      <c r="BX691" s="123">
        <f t="shared" ref="BX691" si="13059">P691/P715</f>
        <v>0</v>
      </c>
      <c r="BY691" s="124">
        <f t="shared" ref="BY691" si="13060">Q691/Q715</f>
        <v>0</v>
      </c>
      <c r="BZ691" s="125">
        <f t="shared" ref="BZ691" si="13061">R691/R715</f>
        <v>0</v>
      </c>
      <c r="CA691" s="126">
        <f t="shared" ref="CA691" si="13062">S691/S715</f>
        <v>0</v>
      </c>
      <c r="CB691" s="123">
        <f t="shared" ref="CB691" si="13063">T691/T715</f>
        <v>0</v>
      </c>
      <c r="CC691" s="124">
        <f t="shared" ref="CC691" si="13064">U691/U715</f>
        <v>0</v>
      </c>
      <c r="CD691" s="125">
        <f t="shared" ref="CD691" si="13065">V691/V715</f>
        <v>0</v>
      </c>
      <c r="CE691" s="126">
        <f t="shared" ref="CE691" si="13066">W691/W715</f>
        <v>0</v>
      </c>
      <c r="CF691" s="123">
        <f t="shared" ref="CF691" si="13067">X691/X715</f>
        <v>0</v>
      </c>
      <c r="CG691" s="124">
        <f t="shared" ref="CG691" si="13068">Y691/Y715</f>
        <v>0</v>
      </c>
      <c r="CH691" s="125">
        <f t="shared" ref="CH691" si="13069">Z691/Z715</f>
        <v>0</v>
      </c>
      <c r="CI691" s="123">
        <f t="shared" ref="CI691" si="13070">AA691/AA715</f>
        <v>0</v>
      </c>
      <c r="CJ691" s="129">
        <f t="shared" ref="CJ691" si="13071">AB691/AB715</f>
        <v>0</v>
      </c>
      <c r="CK691" s="130">
        <f t="shared" ref="CK691" si="13072">AC691/AC715</f>
        <v>0</v>
      </c>
    </row>
    <row r="692" spans="1:89" x14ac:dyDescent="0.25">
      <c r="A692" s="131" t="s">
        <v>17</v>
      </c>
      <c r="B692" s="180">
        <v>296</v>
      </c>
      <c r="C692" s="181">
        <v>0</v>
      </c>
      <c r="D692" s="182">
        <v>308</v>
      </c>
      <c r="E692" s="183">
        <v>0</v>
      </c>
      <c r="F692" s="180">
        <v>462</v>
      </c>
      <c r="G692" s="184">
        <v>15</v>
      </c>
      <c r="H692" s="182">
        <v>491</v>
      </c>
      <c r="I692" s="183">
        <v>29</v>
      </c>
      <c r="J692" s="180">
        <v>5</v>
      </c>
      <c r="K692" s="184">
        <v>15</v>
      </c>
      <c r="L692" s="182">
        <v>41</v>
      </c>
      <c r="M692" s="180">
        <v>55</v>
      </c>
      <c r="N692" s="185">
        <v>250</v>
      </c>
      <c r="O692" s="186">
        <v>133</v>
      </c>
      <c r="P692" s="180">
        <v>87</v>
      </c>
      <c r="Q692" s="184">
        <v>50</v>
      </c>
      <c r="R692" s="182">
        <v>52</v>
      </c>
      <c r="S692" s="183">
        <v>82</v>
      </c>
      <c r="T692" s="180">
        <v>2</v>
      </c>
      <c r="U692" s="184">
        <v>26</v>
      </c>
      <c r="V692" s="182">
        <v>19</v>
      </c>
      <c r="W692" s="183">
        <v>14</v>
      </c>
      <c r="X692" s="180">
        <v>6</v>
      </c>
      <c r="Y692" s="184">
        <v>0</v>
      </c>
      <c r="Z692" s="182">
        <v>0</v>
      </c>
      <c r="AA692" s="180">
        <v>0</v>
      </c>
      <c r="AB692" s="162">
        <f t="shared" si="13042"/>
        <v>2019</v>
      </c>
      <c r="AC692" s="165">
        <f t="shared" ref="AC692:AC714" si="13073">SUM(C692,E692,G692,I692,K692,M692,O692,Q692,S692,U692,W692,Y692,AA692)</f>
        <v>419</v>
      </c>
      <c r="AD692" s="218"/>
      <c r="AE692" s="256" t="str">
        <f>$AE$10</f>
        <v>08:00 - 08:59</v>
      </c>
      <c r="AF692" s="120">
        <f t="shared" si="13043"/>
        <v>1858</v>
      </c>
      <c r="AG692" s="181">
        <f t="shared" si="13043"/>
        <v>1441</v>
      </c>
      <c r="AH692" s="182">
        <f t="shared" si="13043"/>
        <v>1052</v>
      </c>
      <c r="AI692" s="183">
        <f t="shared" si="13043"/>
        <v>730</v>
      </c>
      <c r="AJ692" s="180">
        <f t="shared" si="13043"/>
        <v>1213</v>
      </c>
      <c r="AK692" s="184">
        <f t="shared" si="13043"/>
        <v>928</v>
      </c>
      <c r="AL692" s="182">
        <f t="shared" si="13043"/>
        <v>2303</v>
      </c>
      <c r="AM692" s="183">
        <f t="shared" si="13043"/>
        <v>2241</v>
      </c>
      <c r="AN692" s="180">
        <f t="shared" si="13043"/>
        <v>158</v>
      </c>
      <c r="AO692" s="184">
        <f t="shared" si="13043"/>
        <v>551</v>
      </c>
      <c r="AP692" s="182">
        <f t="shared" si="13044"/>
        <v>714</v>
      </c>
      <c r="AQ692" s="180">
        <f t="shared" si="13044"/>
        <v>1290</v>
      </c>
      <c r="AR692" s="185">
        <f t="shared" si="13044"/>
        <v>2130</v>
      </c>
      <c r="AS692" s="186">
        <f t="shared" si="13044"/>
        <v>2020</v>
      </c>
      <c r="AT692" s="180">
        <f t="shared" si="13044"/>
        <v>1234</v>
      </c>
      <c r="AU692" s="184">
        <f t="shared" si="13044"/>
        <v>906</v>
      </c>
      <c r="AV692" s="182">
        <f t="shared" si="13044"/>
        <v>1997</v>
      </c>
      <c r="AW692" s="183">
        <f t="shared" si="13044"/>
        <v>1289</v>
      </c>
      <c r="AX692" s="180">
        <f t="shared" si="13044"/>
        <v>253</v>
      </c>
      <c r="AY692" s="184">
        <f t="shared" si="13044"/>
        <v>408</v>
      </c>
      <c r="AZ692" s="182">
        <f t="shared" si="13045"/>
        <v>1015</v>
      </c>
      <c r="BA692" s="183">
        <f t="shared" si="13045"/>
        <v>1712</v>
      </c>
      <c r="BB692" s="180">
        <f t="shared" si="13045"/>
        <v>1193</v>
      </c>
      <c r="BC692" s="184">
        <f t="shared" si="13045"/>
        <v>705</v>
      </c>
      <c r="BD692" s="182">
        <f t="shared" si="13045"/>
        <v>2605</v>
      </c>
      <c r="BE692" s="180">
        <f t="shared" si="13045"/>
        <v>2952</v>
      </c>
      <c r="BF692" s="164">
        <f>SUM(AF692,AH692,AJ692,AL692,AN692,AP692,AR692,AT692,AV692,AX692,AZ692,BB692,BD692)</f>
        <v>17725</v>
      </c>
      <c r="BG692" s="165">
        <f>SUM(AG692,AI692,AK692,AM692,AO692,AQ692,AS692,AU692,AW692,AY692,BA692,BC692,BE692)</f>
        <v>17173</v>
      </c>
      <c r="BH692" s="218"/>
      <c r="BI692" s="131" t="s">
        <v>17</v>
      </c>
      <c r="BJ692" s="123">
        <f>B692/B715</f>
        <v>9.6526985162237074E-3</v>
      </c>
      <c r="BK692" s="124">
        <f t="shared" ref="BK692" si="13074">C692/C715</f>
        <v>0</v>
      </c>
      <c r="BL692" s="125">
        <f t="shared" ref="BL692" si="13075">D692/D715</f>
        <v>1.8997101091716522E-2</v>
      </c>
      <c r="BM692" s="126">
        <f t="shared" ref="BM692" si="13076">E692/E715</f>
        <v>0</v>
      </c>
      <c r="BN692" s="123">
        <f t="shared" ref="BN692" si="13077">F692/F715</f>
        <v>2.3976335045928693E-2</v>
      </c>
      <c r="BO692" s="124">
        <f t="shared" ref="BO692" si="13078">G692/G715</f>
        <v>6.3371356147021542E-4</v>
      </c>
      <c r="BP692" s="125">
        <f t="shared" ref="BP692" si="13079">H692/H715</f>
        <v>1.2327700921439153E-2</v>
      </c>
      <c r="BQ692" s="126">
        <f t="shared" ref="BQ692" si="13080">I692/I715</f>
        <v>5.9356898704382172E-4</v>
      </c>
      <c r="BR692" s="123">
        <f t="shared" ref="BR692" si="13081">J692/J715</f>
        <v>7.6196281621456873E-4</v>
      </c>
      <c r="BS692" s="124">
        <f t="shared" ref="BS692" si="13082">K692/K715</f>
        <v>2.3854961832061069E-3</v>
      </c>
      <c r="BT692" s="125">
        <f t="shared" ref="BT692" si="13083">L692/L715</f>
        <v>2.2357945250299923E-3</v>
      </c>
      <c r="BU692" s="123">
        <f t="shared" ref="BU692" si="13084">M692/M715</f>
        <v>2.9327076890263409E-3</v>
      </c>
      <c r="BV692" s="127">
        <f t="shared" ref="BV692" si="13085">N692/N715</f>
        <v>6.1307567806169992E-3</v>
      </c>
      <c r="BW692" s="128">
        <f t="shared" ref="BW692" si="13086">O692/O715</f>
        <v>3.6582682363296292E-3</v>
      </c>
      <c r="BX692" s="123">
        <f t="shared" ref="BX692" si="13087">P692/P715</f>
        <v>4.1121141938838214E-3</v>
      </c>
      <c r="BY692" s="124">
        <f t="shared" ref="BY692" si="13088">Q692/Q715</f>
        <v>3.1285195845325992E-3</v>
      </c>
      <c r="BZ692" s="125">
        <f t="shared" ref="BZ692" si="13089">R692/R715</f>
        <v>1.6185762754069785E-3</v>
      </c>
      <c r="CA692" s="126">
        <f t="shared" ref="CA692" si="13090">S692/S715</f>
        <v>3.1098300970873786E-3</v>
      </c>
      <c r="CB692" s="123">
        <f t="shared" ref="CB692" si="13091">T692/T715</f>
        <v>3.7929072634174094E-4</v>
      </c>
      <c r="CC692" s="124">
        <f t="shared" ref="CC692" si="13092">U692/U715</f>
        <v>5.4189245518966233E-3</v>
      </c>
      <c r="CD692" s="125">
        <f t="shared" ref="CD692" si="13093">V692/V715</f>
        <v>7.5110689437065151E-4</v>
      </c>
      <c r="CE692" s="126">
        <f t="shared" ref="CE692" si="13094">W692/W715</f>
        <v>4.6711821427379801E-4</v>
      </c>
      <c r="CF692" s="123">
        <f t="shared" ref="CF692" si="13095">X692/X715</f>
        <v>2.9192818566632606E-4</v>
      </c>
      <c r="CG692" s="124">
        <f t="shared" ref="CG692" si="13096">Y692/Y715</f>
        <v>0</v>
      </c>
      <c r="CH692" s="125">
        <f t="shared" ref="CH692" si="13097">Z692/Z715</f>
        <v>0</v>
      </c>
      <c r="CI692" s="123">
        <f t="shared" ref="CI692" si="13098">AA692/AA715</f>
        <v>0</v>
      </c>
      <c r="CJ692" s="129">
        <f t="shared" ref="CJ692" si="13099">AB692/AB715</f>
        <v>6.2047855830162819E-3</v>
      </c>
      <c r="CK692" s="130">
        <f t="shared" ref="CK692" si="13100">AC692/AC715</f>
        <v>1.2933016849961572E-3</v>
      </c>
    </row>
    <row r="693" spans="1:89" ht="13.8" thickBot="1" x14ac:dyDescent="0.3">
      <c r="A693" s="139" t="s">
        <v>18</v>
      </c>
      <c r="B693" s="187">
        <v>1054</v>
      </c>
      <c r="C693" s="188">
        <v>526</v>
      </c>
      <c r="D693" s="189">
        <v>909</v>
      </c>
      <c r="E693" s="190">
        <v>229</v>
      </c>
      <c r="F693" s="187">
        <v>1434</v>
      </c>
      <c r="G693" s="191">
        <v>430</v>
      </c>
      <c r="H693" s="189">
        <v>1603</v>
      </c>
      <c r="I693" s="190">
        <v>859</v>
      </c>
      <c r="J693" s="187">
        <v>57</v>
      </c>
      <c r="K693" s="191">
        <v>198</v>
      </c>
      <c r="L693" s="189">
        <v>398</v>
      </c>
      <c r="M693" s="187">
        <v>729</v>
      </c>
      <c r="N693" s="192">
        <v>1545</v>
      </c>
      <c r="O693" s="193">
        <v>1390</v>
      </c>
      <c r="P693" s="187">
        <v>770</v>
      </c>
      <c r="Q693" s="191">
        <v>557</v>
      </c>
      <c r="R693" s="189">
        <v>1131</v>
      </c>
      <c r="S693" s="190">
        <v>799</v>
      </c>
      <c r="T693" s="187">
        <v>100</v>
      </c>
      <c r="U693" s="191">
        <v>365</v>
      </c>
      <c r="V693" s="189">
        <v>464</v>
      </c>
      <c r="W693" s="190">
        <v>942</v>
      </c>
      <c r="X693" s="187">
        <v>700</v>
      </c>
      <c r="Y693" s="191">
        <v>471</v>
      </c>
      <c r="Z693" s="189">
        <v>1672</v>
      </c>
      <c r="AA693" s="187">
        <v>1800</v>
      </c>
      <c r="AB693" s="162">
        <f t="shared" si="13042"/>
        <v>11837</v>
      </c>
      <c r="AC693" s="165">
        <f t="shared" si="13073"/>
        <v>9295</v>
      </c>
      <c r="AD693" s="218"/>
      <c r="AE693" s="254">
        <f>$AE$11</f>
        <v>0</v>
      </c>
      <c r="AF693" s="120">
        <f t="shared" si="13043"/>
        <v>0</v>
      </c>
      <c r="AG693" s="188">
        <f t="shared" si="13043"/>
        <v>0</v>
      </c>
      <c r="AH693" s="189">
        <f t="shared" si="13043"/>
        <v>0</v>
      </c>
      <c r="AI693" s="190">
        <f t="shared" si="13043"/>
        <v>0</v>
      </c>
      <c r="AJ693" s="187">
        <f t="shared" si="13043"/>
        <v>0</v>
      </c>
      <c r="AK693" s="191">
        <f t="shared" si="13043"/>
        <v>0</v>
      </c>
      <c r="AL693" s="189">
        <f t="shared" si="13043"/>
        <v>0</v>
      </c>
      <c r="AM693" s="190">
        <f t="shared" si="13043"/>
        <v>0</v>
      </c>
      <c r="AN693" s="187">
        <f t="shared" si="13043"/>
        <v>0</v>
      </c>
      <c r="AO693" s="191">
        <f t="shared" si="13043"/>
        <v>0</v>
      </c>
      <c r="AP693" s="189">
        <f t="shared" si="13044"/>
        <v>0</v>
      </c>
      <c r="AQ693" s="187">
        <f t="shared" si="13044"/>
        <v>0</v>
      </c>
      <c r="AR693" s="192">
        <f t="shared" si="13044"/>
        <v>0</v>
      </c>
      <c r="AS693" s="193">
        <f t="shared" si="13044"/>
        <v>0</v>
      </c>
      <c r="AT693" s="187">
        <f t="shared" si="13044"/>
        <v>0</v>
      </c>
      <c r="AU693" s="191">
        <f t="shared" si="13044"/>
        <v>0</v>
      </c>
      <c r="AV693" s="189">
        <f t="shared" si="13044"/>
        <v>0</v>
      </c>
      <c r="AW693" s="190">
        <f t="shared" si="13044"/>
        <v>0</v>
      </c>
      <c r="AX693" s="187">
        <f t="shared" si="13044"/>
        <v>0</v>
      </c>
      <c r="AY693" s="191">
        <f t="shared" si="13044"/>
        <v>0</v>
      </c>
      <c r="AZ693" s="189">
        <f t="shared" si="13045"/>
        <v>0</v>
      </c>
      <c r="BA693" s="190">
        <f t="shared" si="13045"/>
        <v>0</v>
      </c>
      <c r="BB693" s="187">
        <f t="shared" si="13045"/>
        <v>0</v>
      </c>
      <c r="BC693" s="191">
        <f t="shared" si="13045"/>
        <v>0</v>
      </c>
      <c r="BD693" s="189">
        <f t="shared" si="13045"/>
        <v>0</v>
      </c>
      <c r="BE693" s="187">
        <f t="shared" si="13045"/>
        <v>0</v>
      </c>
      <c r="BF693" s="164">
        <f>SUM(AF693,AH693,AJ693,AL693,AN693,AP693,AR693,AT693,AV693,AX693,AZ693,BB693,BD693)</f>
        <v>0</v>
      </c>
      <c r="BG693" s="165">
        <f>SUM(AG693,AI693,AK693,AM693,AO693,AQ693,AS693,AU693,AW693,AY693,BA693,BC693,BE693)</f>
        <v>0</v>
      </c>
      <c r="BH693" s="218"/>
      <c r="BI693" s="139" t="s">
        <v>18</v>
      </c>
      <c r="BJ693" s="123">
        <f>B693/B715</f>
        <v>3.4371433230066854E-2</v>
      </c>
      <c r="BK693" s="124">
        <f t="shared" ref="BK693" si="13101">C693/C715</f>
        <v>1.5693060445133959E-2</v>
      </c>
      <c r="BL693" s="125">
        <f t="shared" ref="BL693" si="13102">D693/D715</f>
        <v>5.606611978042312E-2</v>
      </c>
      <c r="BM693" s="126">
        <f t="shared" ref="BM693" si="13103">E693/E715</f>
        <v>1.5824752954184229E-2</v>
      </c>
      <c r="BN693" s="123">
        <f t="shared" ref="BN693" si="13104">F693/F715</f>
        <v>7.4420052934765682E-2</v>
      </c>
      <c r="BO693" s="124">
        <f t="shared" ref="BO693" si="13105">G693/G715</f>
        <v>1.8166455428812844E-2</v>
      </c>
      <c r="BP693" s="125">
        <f t="shared" ref="BP693" si="13106">H693/H715</f>
        <v>4.0247056165105828E-2</v>
      </c>
      <c r="BQ693" s="126">
        <f t="shared" ref="BQ693" si="13107">I693/I715</f>
        <v>1.7581922754160099E-2</v>
      </c>
      <c r="BR693" s="123">
        <f t="shared" ref="BR693" si="13108">J693/J715</f>
        <v>8.6863761048460841E-3</v>
      </c>
      <c r="BS693" s="124">
        <f t="shared" ref="BS693" si="13109">K693/K715</f>
        <v>3.1488549618320608E-2</v>
      </c>
      <c r="BT693" s="125">
        <f t="shared" ref="BT693" si="13110">L693/L715</f>
        <v>2.1703566364925292E-2</v>
      </c>
      <c r="BU693" s="123">
        <f t="shared" ref="BU693" si="13111">M693/M715</f>
        <v>3.8871707369094594E-2</v>
      </c>
      <c r="BV693" s="127">
        <f t="shared" ref="BV693" si="13112">N693/N715</f>
        <v>3.7888076904213058E-2</v>
      </c>
      <c r="BW693" s="128">
        <f t="shared" ref="BW693" si="13113">O693/O715</f>
        <v>3.8233028936076573E-2</v>
      </c>
      <c r="BX693" s="123">
        <f t="shared" ref="BX693" si="13114">P693/P715</f>
        <v>3.6394573899891286E-2</v>
      </c>
      <c r="BY693" s="124">
        <f t="shared" ref="BY693" si="13115">Q693/Q715</f>
        <v>3.4851708171693155E-2</v>
      </c>
      <c r="BZ693" s="125">
        <f t="shared" ref="BZ693" si="13116">R693/R715</f>
        <v>3.5204033990101781E-2</v>
      </c>
      <c r="CA693" s="126">
        <f t="shared" ref="CA693" si="13117">S693/S715</f>
        <v>3.0301881067961164E-2</v>
      </c>
      <c r="CB693" s="123">
        <f t="shared" ref="CB693" si="13118">T693/T715</f>
        <v>1.8964536317087048E-2</v>
      </c>
      <c r="CC693" s="124">
        <f t="shared" ref="CC693" si="13119">U693/U715</f>
        <v>7.6073363901625682E-2</v>
      </c>
      <c r="CD693" s="125">
        <f t="shared" ref="CD693" si="13120">V693/V715</f>
        <v>1.8342820999367487E-2</v>
      </c>
      <c r="CE693" s="126">
        <f t="shared" ref="CE693" si="13121">W693/W715</f>
        <v>3.1430382703279837E-2</v>
      </c>
      <c r="CF693" s="123">
        <f t="shared" ref="CF693" si="13122">X693/X715</f>
        <v>3.4058288327738044E-2</v>
      </c>
      <c r="CG693" s="124">
        <f t="shared" ref="CG693" si="13123">Y693/Y715</f>
        <v>5.3964252978918423E-2</v>
      </c>
      <c r="CH693" s="125">
        <f t="shared" ref="CH693" si="13124">Z693/Z715</f>
        <v>3.3891433899541898E-2</v>
      </c>
      <c r="CI693" s="123">
        <f t="shared" ref="CI693" si="13125">AA693/AA715</f>
        <v>3.2019353920591999E-2</v>
      </c>
      <c r="CJ693" s="129">
        <f t="shared" ref="CJ693" si="13126">AB693/AB715</f>
        <v>3.6377437813850284E-2</v>
      </c>
      <c r="CK693" s="130">
        <f t="shared" ref="CK693" si="13127">AC693/AC715</f>
        <v>2.869030826262358E-2</v>
      </c>
    </row>
    <row r="694" spans="1:89" ht="14.4" thickTop="1" thickBot="1" x14ac:dyDescent="0.3">
      <c r="A694" s="131" t="s">
        <v>19</v>
      </c>
      <c r="B694" s="180">
        <v>1523</v>
      </c>
      <c r="C694" s="181">
        <v>1473</v>
      </c>
      <c r="D694" s="182">
        <v>1026</v>
      </c>
      <c r="E694" s="183">
        <v>781</v>
      </c>
      <c r="F694" s="180">
        <v>1573</v>
      </c>
      <c r="G694" s="184">
        <v>1038</v>
      </c>
      <c r="H694" s="182">
        <v>2045</v>
      </c>
      <c r="I694" s="183">
        <v>1966</v>
      </c>
      <c r="J694" s="180">
        <v>124</v>
      </c>
      <c r="K694" s="184">
        <v>382</v>
      </c>
      <c r="L694" s="182">
        <v>826</v>
      </c>
      <c r="M694" s="180">
        <v>1249</v>
      </c>
      <c r="N694" s="185">
        <v>2288</v>
      </c>
      <c r="O694" s="186">
        <v>2049</v>
      </c>
      <c r="P694" s="180">
        <v>1203</v>
      </c>
      <c r="Q694" s="184">
        <v>978</v>
      </c>
      <c r="R694" s="182">
        <v>1699</v>
      </c>
      <c r="S694" s="183">
        <v>1271</v>
      </c>
      <c r="T694" s="180">
        <v>264</v>
      </c>
      <c r="U694" s="184">
        <v>624</v>
      </c>
      <c r="V694" s="182">
        <v>1133</v>
      </c>
      <c r="W694" s="183">
        <v>1503</v>
      </c>
      <c r="X694" s="180">
        <v>1157</v>
      </c>
      <c r="Y694" s="184">
        <v>757</v>
      </c>
      <c r="Z694" s="182">
        <v>2428</v>
      </c>
      <c r="AA694" s="180">
        <v>2453</v>
      </c>
      <c r="AB694" s="162">
        <f t="shared" si="13042"/>
        <v>17289</v>
      </c>
      <c r="AC694" s="165">
        <f t="shared" si="13073"/>
        <v>16524</v>
      </c>
      <c r="AD694" s="218"/>
      <c r="AE694" s="251" t="s">
        <v>13</v>
      </c>
      <c r="AF694" s="14">
        <f t="shared" ref="AF694:BG694" si="13128">SUM(AF691:AF693)</f>
        <v>3543</v>
      </c>
      <c r="AG694" s="1">
        <f t="shared" si="13128"/>
        <v>3073</v>
      </c>
      <c r="AH694" s="14">
        <f t="shared" si="13128"/>
        <v>2026</v>
      </c>
      <c r="AI694" s="1">
        <f t="shared" si="13128"/>
        <v>1614</v>
      </c>
      <c r="AJ694" s="14">
        <f t="shared" si="13128"/>
        <v>2579</v>
      </c>
      <c r="AK694" s="1">
        <f t="shared" si="13128"/>
        <v>2051</v>
      </c>
      <c r="AL694" s="14">
        <f t="shared" si="13128"/>
        <v>4437</v>
      </c>
      <c r="AM694" s="1">
        <f t="shared" si="13128"/>
        <v>4588</v>
      </c>
      <c r="AN694" s="14">
        <f t="shared" si="13128"/>
        <v>321</v>
      </c>
      <c r="AO694" s="1">
        <f t="shared" si="13128"/>
        <v>1014</v>
      </c>
      <c r="AP694" s="14">
        <f t="shared" si="13128"/>
        <v>1581</v>
      </c>
      <c r="AQ694" s="1">
        <f t="shared" si="13128"/>
        <v>2567</v>
      </c>
      <c r="AR694" s="14">
        <f t="shared" si="13128"/>
        <v>4589</v>
      </c>
      <c r="AS694" s="1">
        <f t="shared" si="13128"/>
        <v>4321</v>
      </c>
      <c r="AT694" s="14">
        <f t="shared" si="13128"/>
        <v>2551</v>
      </c>
      <c r="AU694" s="1">
        <f t="shared" si="13128"/>
        <v>1841</v>
      </c>
      <c r="AV694" s="14">
        <f t="shared" si="13128"/>
        <v>3883</v>
      </c>
      <c r="AW694" s="1">
        <f t="shared" si="13128"/>
        <v>2564</v>
      </c>
      <c r="AX694" s="14">
        <f t="shared" si="13128"/>
        <v>596</v>
      </c>
      <c r="AY694" s="1">
        <f t="shared" si="13128"/>
        <v>936</v>
      </c>
      <c r="AZ694" s="14">
        <f t="shared" si="13128"/>
        <v>2204</v>
      </c>
      <c r="BA694" s="1">
        <f t="shared" si="13128"/>
        <v>3402</v>
      </c>
      <c r="BB694" s="14">
        <f t="shared" si="13128"/>
        <v>2377</v>
      </c>
      <c r="BC694" s="1">
        <f t="shared" si="13128"/>
        <v>1388</v>
      </c>
      <c r="BD694" s="14">
        <f t="shared" si="13128"/>
        <v>5245</v>
      </c>
      <c r="BE694" s="1">
        <f t="shared" si="13128"/>
        <v>5882</v>
      </c>
      <c r="BF694" s="166">
        <f t="shared" si="13128"/>
        <v>35932</v>
      </c>
      <c r="BG694" s="167">
        <f t="shared" si="13128"/>
        <v>35241</v>
      </c>
      <c r="BH694" s="218"/>
      <c r="BI694" s="131" t="s">
        <v>19</v>
      </c>
      <c r="BJ694" s="123">
        <f>B694/B715</f>
        <v>4.9665742703407796E-2</v>
      </c>
      <c r="BK694" s="124">
        <f t="shared" ref="BK694" si="13129">C694/C715</f>
        <v>4.3946536189510117E-2</v>
      </c>
      <c r="BL694" s="125">
        <f t="shared" ref="BL694" si="13130">D694/D715</f>
        <v>6.3282551039289453E-2</v>
      </c>
      <c r="BM694" s="126">
        <f t="shared" ref="BM694" si="13131">E694/E715</f>
        <v>5.3970008983484211E-2</v>
      </c>
      <c r="BN694" s="123">
        <f t="shared" ref="BN694" si="13132">F694/F715</f>
        <v>8.1633712180185794E-2</v>
      </c>
      <c r="BO694" s="124">
        <f t="shared" ref="BO694" si="13133">G694/G715</f>
        <v>4.3852978453738908E-2</v>
      </c>
      <c r="BP694" s="125">
        <f t="shared" ref="BP694" si="13134">H694/H715</f>
        <v>5.1344497727786285E-2</v>
      </c>
      <c r="BQ694" s="126">
        <f t="shared" ref="BQ694" si="13135">I694/I715</f>
        <v>4.0239883742350123E-2</v>
      </c>
      <c r="BR694" s="123">
        <f t="shared" ref="BR694" si="13136">J694/J715</f>
        <v>1.8896677842121304E-2</v>
      </c>
      <c r="BS694" s="124">
        <f t="shared" ref="BS694" si="13137">K694/K715</f>
        <v>6.0750636132315523E-2</v>
      </c>
      <c r="BT694" s="125">
        <f t="shared" ref="BT694" si="13138">L694/L715</f>
        <v>4.5043079943287163E-2</v>
      </c>
      <c r="BU694" s="123">
        <f t="shared" ref="BU694" si="13139">M694/M715</f>
        <v>6.6599125519889085E-2</v>
      </c>
      <c r="BV694" s="127">
        <f t="shared" ref="BV694" si="13140">N694/N715</f>
        <v>5.610868605620678E-2</v>
      </c>
      <c r="BW694" s="128">
        <f t="shared" ref="BW694" si="13141">O694/O715</f>
        <v>5.6359335460446691E-2</v>
      </c>
      <c r="BX694" s="123">
        <f t="shared" ref="BX694" si="13142">P694/P715</f>
        <v>5.6860613508531457E-2</v>
      </c>
      <c r="BY694" s="124">
        <f t="shared" ref="BY694" si="13143">Q694/Q715</f>
        <v>6.1193843073457641E-2</v>
      </c>
      <c r="BZ694" s="125">
        <f t="shared" ref="BZ694" si="13144">R694/R715</f>
        <v>5.2883867152239548E-2</v>
      </c>
      <c r="CA694" s="126">
        <f t="shared" ref="CA694" si="13145">S694/S715</f>
        <v>4.820236650485437E-2</v>
      </c>
      <c r="CB694" s="123">
        <f t="shared" ref="CB694" si="13146">T694/T715</f>
        <v>5.0066375877109805E-2</v>
      </c>
      <c r="CC694" s="124">
        <f t="shared" ref="CC694" si="13147">U694/U715</f>
        <v>0.13005418924551895</v>
      </c>
      <c r="CD694" s="125">
        <f t="shared" ref="CD694" si="13148">V694/V715</f>
        <v>4.478969006957622E-2</v>
      </c>
      <c r="CE694" s="126">
        <f t="shared" ref="CE694" si="13149">W694/W715</f>
        <v>5.0148476860965602E-2</v>
      </c>
      <c r="CF694" s="123">
        <f t="shared" ref="CF694" si="13150">X694/X715</f>
        <v>5.6293485135989876E-2</v>
      </c>
      <c r="CG694" s="124">
        <f t="shared" ref="CG694" si="13151">Y694/Y715</f>
        <v>8.6732355637030245E-2</v>
      </c>
      <c r="CH694" s="125">
        <f t="shared" ref="CH694" si="13152">Z694/Z715</f>
        <v>4.9215551141200797E-2</v>
      </c>
      <c r="CI694" s="123">
        <f t="shared" ref="CI694" si="13153">AA694/AA715</f>
        <v>4.3635263981784543E-2</v>
      </c>
      <c r="CJ694" s="129">
        <f t="shared" ref="CJ694" si="13154">AB694/AB715</f>
        <v>5.3132510126185487E-2</v>
      </c>
      <c r="CK694" s="130">
        <f t="shared" ref="CK694" si="13155">AC694/AC715</f>
        <v>5.1003620627390216E-2</v>
      </c>
    </row>
    <row r="695" spans="1:89" ht="13.8" thickTop="1" x14ac:dyDescent="0.25">
      <c r="A695" s="139" t="s">
        <v>20</v>
      </c>
      <c r="B695" s="266">
        <v>1685</v>
      </c>
      <c r="C695" s="267">
        <v>1632</v>
      </c>
      <c r="D695" s="268">
        <v>974</v>
      </c>
      <c r="E695" s="269">
        <v>884</v>
      </c>
      <c r="F695" s="266">
        <v>1366</v>
      </c>
      <c r="G695" s="270">
        <v>1123</v>
      </c>
      <c r="H695" s="268">
        <v>2134</v>
      </c>
      <c r="I695" s="269">
        <v>2347</v>
      </c>
      <c r="J695" s="266">
        <v>163</v>
      </c>
      <c r="K695" s="270">
        <v>463</v>
      </c>
      <c r="L695" s="268">
        <v>867</v>
      </c>
      <c r="M695" s="266">
        <v>1277</v>
      </c>
      <c r="N695" s="271">
        <v>2459</v>
      </c>
      <c r="O695" s="272">
        <v>2301</v>
      </c>
      <c r="P695" s="266">
        <v>1317</v>
      </c>
      <c r="Q695" s="270">
        <v>935</v>
      </c>
      <c r="R695" s="268">
        <v>1886</v>
      </c>
      <c r="S695" s="269">
        <v>1275</v>
      </c>
      <c r="T695" s="266">
        <v>343</v>
      </c>
      <c r="U695" s="270">
        <v>528</v>
      </c>
      <c r="V695" s="268">
        <v>1189</v>
      </c>
      <c r="W695" s="269">
        <v>1690</v>
      </c>
      <c r="X695" s="266">
        <v>1184</v>
      </c>
      <c r="Y695" s="270">
        <v>683</v>
      </c>
      <c r="Z695" s="268">
        <v>2640</v>
      </c>
      <c r="AA695" s="266">
        <v>2930</v>
      </c>
      <c r="AB695" s="162">
        <f t="shared" si="13042"/>
        <v>18207</v>
      </c>
      <c r="AC695" s="165">
        <f t="shared" si="13073"/>
        <v>18068</v>
      </c>
      <c r="AD695" s="218"/>
      <c r="BH695" s="218"/>
      <c r="BI695" s="139" t="s">
        <v>20</v>
      </c>
      <c r="BJ695" s="123">
        <f>B695/B715</f>
        <v>5.4948638512962659E-2</v>
      </c>
      <c r="BK695" s="124">
        <f t="shared" ref="BK695" si="13156">C695/C715</f>
        <v>4.869025598186049E-2</v>
      </c>
      <c r="BL695" s="125">
        <f t="shared" ref="BL695" si="13157">D695/D715</f>
        <v>6.0075248257571087E-2</v>
      </c>
      <c r="BM695" s="126">
        <f t="shared" ref="BM695" si="13158">E695/E715</f>
        <v>6.1087692626632578E-2</v>
      </c>
      <c r="BN695" s="123">
        <f t="shared" ref="BN695" si="13159">F695/F715</f>
        <v>7.0891068555711242E-2</v>
      </c>
      <c r="BO695" s="124">
        <f t="shared" ref="BO695" si="13160">G695/G715</f>
        <v>4.7444021968736795E-2</v>
      </c>
      <c r="BP695" s="125">
        <f t="shared" ref="BP695" si="13161">H695/H715</f>
        <v>5.3579050440633706E-2</v>
      </c>
      <c r="BQ695" s="126">
        <f t="shared" ref="BQ695" si="13162">I695/I715</f>
        <v>4.8038152158339648E-2</v>
      </c>
      <c r="BR695" s="123">
        <f t="shared" ref="BR695" si="13163">J695/J715</f>
        <v>2.4839987808594942E-2</v>
      </c>
      <c r="BS695" s="124">
        <f t="shared" ref="BS695" si="13164">K695/K715</f>
        <v>7.3632315521628494E-2</v>
      </c>
      <c r="BT695" s="125">
        <f t="shared" ref="BT695" si="13165">L695/L715</f>
        <v>4.7278874468317154E-2</v>
      </c>
      <c r="BU695" s="123">
        <f t="shared" ref="BU695" si="13166">M695/M715</f>
        <v>6.8092140343393406E-2</v>
      </c>
      <c r="BV695" s="127">
        <f t="shared" ref="BV695" si="13167">N695/N715</f>
        <v>6.0302123694148807E-2</v>
      </c>
      <c r="BW695" s="128">
        <f t="shared" ref="BW695" si="13168">O695/O715</f>
        <v>6.3290791066123883E-2</v>
      </c>
      <c r="BX695" s="123">
        <f t="shared" ref="BX695" si="13169">P695/P715</f>
        <v>6.2248901072930941E-2</v>
      </c>
      <c r="BY695" s="124">
        <f t="shared" ref="BY695" si="13170">Q695/Q715</f>
        <v>5.8503316230759606E-2</v>
      </c>
      <c r="BZ695" s="125">
        <f t="shared" ref="BZ695" si="13171">R695/R715</f>
        <v>5.8704516450337724E-2</v>
      </c>
      <c r="CA695" s="126">
        <f t="shared" ref="CA695" si="13172">S695/S715</f>
        <v>4.8354065533980584E-2</v>
      </c>
      <c r="CB695" s="123">
        <f t="shared" ref="CB695" si="13173">T695/T715</f>
        <v>6.5048359567608571E-2</v>
      </c>
      <c r="CC695" s="124">
        <f t="shared" ref="CC695" si="13174">U695/U715</f>
        <v>0.11004585243851604</v>
      </c>
      <c r="CD695" s="125">
        <f t="shared" ref="CD695" si="13175">V695/V715</f>
        <v>4.7003478810879191E-2</v>
      </c>
      <c r="CE695" s="126">
        <f t="shared" ref="CE695" si="13176">W695/W715</f>
        <v>5.6387841580194185E-2</v>
      </c>
      <c r="CF695" s="123">
        <f t="shared" ref="CF695" si="13177">X695/X715</f>
        <v>5.7607161971488345E-2</v>
      </c>
      <c r="CG695" s="124">
        <f t="shared" ref="CG695" si="13178">Y695/Y715</f>
        <v>7.8253895508707608E-2</v>
      </c>
      <c r="CH695" s="125">
        <f t="shared" ref="CH695" si="13179">Z695/Z715</f>
        <v>5.3512790367697731E-2</v>
      </c>
      <c r="CI695" s="123">
        <f t="shared" ref="CI695" si="13180">AA695/AA715</f>
        <v>5.2120392770741424E-2</v>
      </c>
      <c r="CJ695" s="129">
        <f t="shared" ref="CJ695" si="13181">AB695/AB715</f>
        <v>5.5953705354124542E-2</v>
      </c>
      <c r="CK695" s="130">
        <f t="shared" ref="CK695" si="13182">AC695/AC715</f>
        <v>5.5769391037018057E-2</v>
      </c>
    </row>
    <row r="696" spans="1:89" ht="13.8" thickBot="1" x14ac:dyDescent="0.3">
      <c r="A696" s="131" t="s">
        <v>21</v>
      </c>
      <c r="B696" s="273">
        <v>1858</v>
      </c>
      <c r="C696" s="274">
        <v>1441</v>
      </c>
      <c r="D696" s="275">
        <v>1052</v>
      </c>
      <c r="E696" s="276">
        <v>730</v>
      </c>
      <c r="F696" s="273">
        <v>1213</v>
      </c>
      <c r="G696" s="277">
        <v>928</v>
      </c>
      <c r="H696" s="275">
        <v>2303</v>
      </c>
      <c r="I696" s="276">
        <v>2241</v>
      </c>
      <c r="J696" s="273">
        <v>158</v>
      </c>
      <c r="K696" s="277">
        <v>551</v>
      </c>
      <c r="L696" s="275">
        <v>714</v>
      </c>
      <c r="M696" s="273">
        <v>1290</v>
      </c>
      <c r="N696" s="278">
        <v>2130</v>
      </c>
      <c r="O696" s="279">
        <v>2020</v>
      </c>
      <c r="P696" s="273">
        <v>1234</v>
      </c>
      <c r="Q696" s="277">
        <v>906</v>
      </c>
      <c r="R696" s="275">
        <v>1997</v>
      </c>
      <c r="S696" s="276">
        <v>1289</v>
      </c>
      <c r="T696" s="273">
        <v>253</v>
      </c>
      <c r="U696" s="277">
        <v>408</v>
      </c>
      <c r="V696" s="275">
        <v>1015</v>
      </c>
      <c r="W696" s="276">
        <v>1712</v>
      </c>
      <c r="X696" s="273">
        <v>1193</v>
      </c>
      <c r="Y696" s="277">
        <v>705</v>
      </c>
      <c r="Z696" s="275">
        <v>2605</v>
      </c>
      <c r="AA696" s="273">
        <v>2952</v>
      </c>
      <c r="AB696" s="162">
        <f t="shared" si="13042"/>
        <v>17725</v>
      </c>
      <c r="AC696" s="165">
        <f t="shared" si="13073"/>
        <v>17173</v>
      </c>
      <c r="AD696" s="218"/>
      <c r="AE696" t="s">
        <v>85</v>
      </c>
      <c r="BH696" s="218"/>
      <c r="BI696" s="131" t="s">
        <v>21</v>
      </c>
      <c r="BJ696" s="123">
        <f>B696/B715</f>
        <v>6.0590249470079897E-2</v>
      </c>
      <c r="BK696" s="124">
        <f t="shared" ref="BK696" si="13183">C696/C715</f>
        <v>4.2991825287905003E-2</v>
      </c>
      <c r="BL696" s="125">
        <f t="shared" ref="BL696" si="13184">D696/D715</f>
        <v>6.4886202430148643E-2</v>
      </c>
      <c r="BM696" s="126">
        <f t="shared" ref="BM696" si="13185">E696/E715</f>
        <v>5.044571902425541E-2</v>
      </c>
      <c r="BN696" s="123">
        <f t="shared" ref="BN696" si="13186">F696/F715</f>
        <v>6.295085370283876E-2</v>
      </c>
      <c r="BO696" s="124">
        <f t="shared" ref="BO696" si="13187">G696/G715</f>
        <v>3.9205745669623995E-2</v>
      </c>
      <c r="BP696" s="125">
        <f t="shared" ref="BP696" si="13188">H696/H715</f>
        <v>5.7822189861658588E-2</v>
      </c>
      <c r="BQ696" s="126">
        <f t="shared" ref="BQ696" si="13189">I696/I715</f>
        <v>4.5868555171213951E-2</v>
      </c>
      <c r="BR696" s="123">
        <f t="shared" ref="BR696" si="13190">J696/J715</f>
        <v>2.4078024992380372E-2</v>
      </c>
      <c r="BS696" s="124">
        <f t="shared" ref="BS696" si="13191">K696/K715</f>
        <v>8.7627226463104321E-2</v>
      </c>
      <c r="BT696" s="125">
        <f t="shared" ref="BT696" si="13192">L696/L715</f>
        <v>3.8935543679790602E-2</v>
      </c>
      <c r="BU696" s="123">
        <f t="shared" ref="BU696" si="13193">M696/M715</f>
        <v>6.8785325797163274E-2</v>
      </c>
      <c r="BV696" s="127">
        <f t="shared" ref="BV696" si="13194">N696/N715</f>
        <v>5.2234047770856835E-2</v>
      </c>
      <c r="BW696" s="128">
        <f t="shared" ref="BW696" si="13195">O696/O715</f>
        <v>5.556166795026956E-2</v>
      </c>
      <c r="BX696" s="123">
        <f t="shared" ref="BX696" si="13196">P696/P715</f>
        <v>5.8325849600605002E-2</v>
      </c>
      <c r="BY696" s="124">
        <f t="shared" ref="BY696" si="13197">Q696/Q715</f>
        <v>5.6688774871730699E-2</v>
      </c>
      <c r="BZ696" s="125">
        <f t="shared" ref="BZ696" si="13198">R696/R715</f>
        <v>6.2159554268994929E-2</v>
      </c>
      <c r="CA696" s="126">
        <f t="shared" ref="CA696" si="13199">S696/S715</f>
        <v>4.8885012135922327E-2</v>
      </c>
      <c r="CB696" s="123">
        <f t="shared" ref="CB696" si="13200">T696/T715</f>
        <v>4.7980276882230229E-2</v>
      </c>
      <c r="CC696" s="124">
        <f t="shared" ref="CC696" si="13201">U696/U715</f>
        <v>8.5035431429762401E-2</v>
      </c>
      <c r="CD696" s="125">
        <f t="shared" ref="CD696" si="13202">V696/V715</f>
        <v>4.012492093611638E-2</v>
      </c>
      <c r="CE696" s="126">
        <f t="shared" ref="CE696" si="13203">W696/W715</f>
        <v>5.7121884488338728E-2</v>
      </c>
      <c r="CF696" s="123">
        <f t="shared" ref="CF696" si="13204">X696/X715</f>
        <v>5.8045054249987835E-2</v>
      </c>
      <c r="CG696" s="124">
        <f t="shared" ref="CG696" si="13205">Y696/Y715</f>
        <v>8.0774518790100822E-2</v>
      </c>
      <c r="CH696" s="125">
        <f t="shared" ref="CH696" si="13206">Z696/Z715</f>
        <v>5.2803340495398712E-2</v>
      </c>
      <c r="CI696" s="123">
        <f t="shared" ref="CI696" si="13207">AA696/AA715</f>
        <v>5.2511740429770887E-2</v>
      </c>
      <c r="CJ696" s="129">
        <f t="shared" ref="CJ696" si="13208">AB696/AB715</f>
        <v>5.4472424199585735E-2</v>
      </c>
      <c r="CK696" s="130">
        <f t="shared" ref="CK696" si="13209">AC696/AC715</f>
        <v>5.3006849251644408E-2</v>
      </c>
    </row>
    <row r="697" spans="1:89" ht="14.4" thickTop="1" thickBot="1" x14ac:dyDescent="0.3">
      <c r="A697" s="139" t="s">
        <v>22</v>
      </c>
      <c r="B697" s="187">
        <v>1991</v>
      </c>
      <c r="C697" s="188">
        <v>1587</v>
      </c>
      <c r="D697" s="189">
        <v>1182</v>
      </c>
      <c r="E697" s="190">
        <v>739</v>
      </c>
      <c r="F697" s="187">
        <v>1313</v>
      </c>
      <c r="G697" s="191">
        <v>907</v>
      </c>
      <c r="H697" s="189">
        <v>2729</v>
      </c>
      <c r="I697" s="190">
        <v>2244</v>
      </c>
      <c r="J697" s="187">
        <v>195</v>
      </c>
      <c r="K697" s="191">
        <v>640</v>
      </c>
      <c r="L697" s="189">
        <v>651</v>
      </c>
      <c r="M697" s="187">
        <v>1507</v>
      </c>
      <c r="N697" s="192">
        <v>2009</v>
      </c>
      <c r="O697" s="193">
        <v>2609</v>
      </c>
      <c r="P697" s="187">
        <v>1267</v>
      </c>
      <c r="Q697" s="191">
        <v>736</v>
      </c>
      <c r="R697" s="189">
        <v>2095</v>
      </c>
      <c r="S697" s="190">
        <v>1311</v>
      </c>
      <c r="T697" s="187">
        <v>215</v>
      </c>
      <c r="U697" s="191">
        <v>284</v>
      </c>
      <c r="V697" s="189">
        <v>909</v>
      </c>
      <c r="W697" s="190">
        <v>2579</v>
      </c>
      <c r="X697" s="187">
        <v>1214</v>
      </c>
      <c r="Y697" s="191">
        <v>543</v>
      </c>
      <c r="Z697" s="189">
        <v>2909</v>
      </c>
      <c r="AA697" s="187">
        <v>2844</v>
      </c>
      <c r="AB697" s="162">
        <f t="shared" si="13042"/>
        <v>18679</v>
      </c>
      <c r="AC697" s="165">
        <f t="shared" si="13073"/>
        <v>18530</v>
      </c>
      <c r="AD697" s="218"/>
      <c r="AE697" s="290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18"/>
      <c r="BI697" s="139" t="s">
        <v>22</v>
      </c>
      <c r="BJ697" s="123">
        <f>B697/B715</f>
        <v>6.4927441708788516E-2</v>
      </c>
      <c r="BK697" s="124">
        <f t="shared" ref="BK697" si="13210">C697/C715</f>
        <v>4.7347693776478308E-2</v>
      </c>
      <c r="BL697" s="125">
        <f t="shared" ref="BL697" si="13211">D697/D715</f>
        <v>7.2904459384444578E-2</v>
      </c>
      <c r="BM697" s="126">
        <f t="shared" ref="BM697" si="13212">E697/E715</f>
        <v>5.1067652546472254E-2</v>
      </c>
      <c r="BN697" s="123">
        <f t="shared" ref="BN697" si="13213">F697/F715</f>
        <v>6.8140536613212926E-2</v>
      </c>
      <c r="BO697" s="124">
        <f t="shared" ref="BO697" si="13214">G697/G715</f>
        <v>3.8318546683565692E-2</v>
      </c>
      <c r="BP697" s="125">
        <f t="shared" ref="BP697" si="13215">H697/H715</f>
        <v>6.8517914082703552E-2</v>
      </c>
      <c r="BQ697" s="126">
        <f t="shared" ref="BQ697" si="13216">I697/I715</f>
        <v>4.592995885952883E-2</v>
      </c>
      <c r="BR697" s="123">
        <f t="shared" ref="BR697" si="13217">J697/J715</f>
        <v>2.971654983236818E-2</v>
      </c>
      <c r="BS697" s="124">
        <f t="shared" ref="BS697" si="13218">K697/K715</f>
        <v>0.10178117048346055</v>
      </c>
      <c r="BT697" s="125">
        <f t="shared" ref="BT697" si="13219">L697/L715</f>
        <v>3.5500054531573781E-2</v>
      </c>
      <c r="BU697" s="123">
        <f t="shared" ref="BU697" si="13220">M697/M715</f>
        <v>8.0356190679321746E-2</v>
      </c>
      <c r="BV697" s="127">
        <f t="shared" ref="BV697" si="13221">N697/N715</f>
        <v>4.9266761489038205E-2</v>
      </c>
      <c r="BW697" s="128">
        <f t="shared" ref="BW697" si="13222">O697/O715</f>
        <v>7.1762570139729337E-2</v>
      </c>
      <c r="BX697" s="123">
        <f t="shared" ref="BX697" si="13223">P697/P715</f>
        <v>5.9885617053457484E-2</v>
      </c>
      <c r="BY697" s="124">
        <f t="shared" ref="BY697" si="13224">Q697/Q715</f>
        <v>4.6051808284319859E-2</v>
      </c>
      <c r="BZ697" s="125">
        <f t="shared" ref="BZ697" si="13225">R697/R715</f>
        <v>6.5209948018800382E-2</v>
      </c>
      <c r="CA697" s="126">
        <f t="shared" ref="CA697" si="13226">S697/S715</f>
        <v>4.9719356796116505E-2</v>
      </c>
      <c r="CB697" s="123">
        <f t="shared" ref="CB697" si="13227">T697/T715</f>
        <v>4.0773753081737155E-2</v>
      </c>
      <c r="CC697" s="124">
        <f t="shared" ref="CC697" si="13228">U697/U715</f>
        <v>5.9191329720716966E-2</v>
      </c>
      <c r="CD697" s="125">
        <f t="shared" ref="CD697" si="13229">V697/V715</f>
        <v>3.5934535104364326E-2</v>
      </c>
      <c r="CE697" s="126">
        <f t="shared" ref="CE697" si="13230">W697/W715</f>
        <v>8.604984818658036E-2</v>
      </c>
      <c r="CF697" s="123">
        <f t="shared" ref="CF697" si="13231">X697/X715</f>
        <v>5.9066802899819977E-2</v>
      </c>
      <c r="CG697" s="124">
        <f t="shared" ref="CG697" si="13232">Y697/Y715</f>
        <v>6.2213565536205315E-2</v>
      </c>
      <c r="CH697" s="125">
        <f t="shared" ref="CH697" si="13233">Z697/Z715</f>
        <v>5.8965419386224509E-2</v>
      </c>
      <c r="CI697" s="123">
        <f t="shared" ref="CI697" si="13234">AA697/AA715</f>
        <v>5.0590579194535364E-2</v>
      </c>
      <c r="CJ697" s="129">
        <f t="shared" ref="CJ697" si="13235">AB697/AB715</f>
        <v>5.7404254534502784E-2</v>
      </c>
      <c r="CK697" s="130">
        <f t="shared" ref="CK697" si="13236">AC697/AC715</f>
        <v>5.7195418193266803E-2</v>
      </c>
    </row>
    <row r="698" spans="1:89" ht="15" thickTop="1" thickBot="1" x14ac:dyDescent="0.35">
      <c r="A698" s="131" t="s">
        <v>23</v>
      </c>
      <c r="B698" s="180">
        <v>1842</v>
      </c>
      <c r="C698" s="181">
        <v>1753</v>
      </c>
      <c r="D698" s="182">
        <v>1019</v>
      </c>
      <c r="E698" s="183">
        <v>606</v>
      </c>
      <c r="F698" s="180">
        <v>1228</v>
      </c>
      <c r="G698" s="184">
        <v>877</v>
      </c>
      <c r="H698" s="182">
        <v>2269</v>
      </c>
      <c r="I698" s="183">
        <v>2432</v>
      </c>
      <c r="J698" s="180">
        <v>203</v>
      </c>
      <c r="K698" s="184">
        <v>598</v>
      </c>
      <c r="L698" s="182">
        <v>548</v>
      </c>
      <c r="M698" s="180">
        <v>1377</v>
      </c>
      <c r="N698" s="185">
        <v>1815</v>
      </c>
      <c r="O698" s="186">
        <v>2191</v>
      </c>
      <c r="P698" s="180">
        <v>1273</v>
      </c>
      <c r="Q698" s="184">
        <v>710</v>
      </c>
      <c r="R698" s="182">
        <v>2124</v>
      </c>
      <c r="S698" s="183">
        <v>1165</v>
      </c>
      <c r="T698" s="180">
        <v>176</v>
      </c>
      <c r="U698" s="184">
        <v>218</v>
      </c>
      <c r="V698" s="182">
        <v>884</v>
      </c>
      <c r="W698" s="183">
        <v>1968</v>
      </c>
      <c r="X698" s="180">
        <v>1178</v>
      </c>
      <c r="Y698" s="184">
        <v>407</v>
      </c>
      <c r="Z698" s="182">
        <v>2959</v>
      </c>
      <c r="AA698" s="180">
        <v>2856</v>
      </c>
      <c r="AB698" s="162">
        <f t="shared" si="13042"/>
        <v>17518</v>
      </c>
      <c r="AC698" s="165">
        <f t="shared" si="13073"/>
        <v>17158</v>
      </c>
      <c r="AD698" s="218"/>
      <c r="AE698" s="291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68" t="s">
        <v>14</v>
      </c>
      <c r="BG698" s="169" t="s">
        <v>15</v>
      </c>
      <c r="BH698" s="218"/>
      <c r="BI698" s="131" t="s">
        <v>23</v>
      </c>
      <c r="BJ698" s="123">
        <f>B698/B715</f>
        <v>6.006848198271645E-2</v>
      </c>
      <c r="BK698" s="124">
        <f t="shared" ref="BK698" si="13237">C698/C715</f>
        <v>5.2300256578554805E-2</v>
      </c>
      <c r="BL698" s="125">
        <f t="shared" ref="BL698" si="13238">D698/D715</f>
        <v>6.2850798741750452E-2</v>
      </c>
      <c r="BM698" s="126">
        <f t="shared" ref="BM698" si="13239">E698/E715</f>
        <v>4.1876857162601061E-2</v>
      </c>
      <c r="BN698" s="123">
        <f t="shared" ref="BN698" si="13240">F698/F715</f>
        <v>6.3729306139394884E-2</v>
      </c>
      <c r="BO698" s="124">
        <f t="shared" ref="BO698" si="13241">G698/G715</f>
        <v>3.7051119560625262E-2</v>
      </c>
      <c r="BP698" s="125">
        <f t="shared" ref="BP698" si="13242">H698/H715</f>
        <v>5.6968540510683167E-2</v>
      </c>
      <c r="BQ698" s="126">
        <f t="shared" ref="BQ698" si="13243">I698/I715</f>
        <v>4.9777923327261192E-2</v>
      </c>
      <c r="BR698" s="123">
        <f t="shared" ref="BR698" si="13244">J698/J715</f>
        <v>3.0935690338311492E-2</v>
      </c>
      <c r="BS698" s="124">
        <f t="shared" ref="BS698" si="13245">K698/K715</f>
        <v>9.5101781170483457E-2</v>
      </c>
      <c r="BT698" s="125">
        <f t="shared" ref="BT698" si="13246">L698/L715</f>
        <v>2.988330243210819E-2</v>
      </c>
      <c r="BU698" s="123">
        <f t="shared" ref="BU698" si="13247">M698/M715</f>
        <v>7.3424336141623123E-2</v>
      </c>
      <c r="BV698" s="127">
        <f t="shared" ref="BV698" si="13248">N698/N715</f>
        <v>4.4509294227279415E-2</v>
      </c>
      <c r="BW698" s="128">
        <f t="shared" ref="BW698" si="13249">O698/O715</f>
        <v>6.0265155682693368E-2</v>
      </c>
      <c r="BX698" s="123">
        <f t="shared" ref="BX698" si="13250">P698/P715</f>
        <v>6.01692111357943E-2</v>
      </c>
      <c r="BY698" s="124">
        <f t="shared" ref="BY698" si="13251">Q698/Q715</f>
        <v>4.4424978100362909E-2</v>
      </c>
      <c r="BZ698" s="125">
        <f t="shared" ref="BZ698" si="13252">R698/R715</f>
        <v>6.611261555700812E-2</v>
      </c>
      <c r="CA698" s="126">
        <f t="shared" ref="CA698" si="13253">S698/S715</f>
        <v>4.4182342233009708E-2</v>
      </c>
      <c r="CB698" s="123">
        <f t="shared" ref="CB698" si="13254">T698/T715</f>
        <v>3.3377583918073203E-2</v>
      </c>
      <c r="CC698" s="124">
        <f t="shared" ref="CC698" si="13255">U698/U715</f>
        <v>4.5435598165902459E-2</v>
      </c>
      <c r="CD698" s="125">
        <f t="shared" ref="CD698" si="13256">V698/V715</f>
        <v>3.4946236559139782E-2</v>
      </c>
      <c r="CE698" s="126">
        <f t="shared" ref="CE698" si="13257">W698/W715</f>
        <v>6.5663474692202461E-2</v>
      </c>
      <c r="CF698" s="123">
        <f t="shared" ref="CF698" si="13258">X698/X715</f>
        <v>5.7315233785822019E-2</v>
      </c>
      <c r="CG698" s="124">
        <f t="shared" ref="CG698" si="13259">Y698/Y715</f>
        <v>4.663153070577452E-2</v>
      </c>
      <c r="CH698" s="125">
        <f t="shared" ref="CH698" si="13260">Z698/Z715</f>
        <v>5.9978919203794542E-2</v>
      </c>
      <c r="CI698" s="123">
        <f t="shared" ref="CI698" si="13261">AA698/AA715</f>
        <v>5.0804041554005974E-2</v>
      </c>
      <c r="CJ698" s="129">
        <f t="shared" ref="CJ698" si="13262">AB698/AB715</f>
        <v>5.3836272334462219E-2</v>
      </c>
      <c r="CK698" s="130">
        <f t="shared" ref="CK698" si="13263">AC698/AC715</f>
        <v>5.2960549668649319E-2</v>
      </c>
    </row>
    <row r="699" spans="1:89" ht="13.8" thickTop="1" x14ac:dyDescent="0.25">
      <c r="A699" s="139" t="s">
        <v>24</v>
      </c>
      <c r="B699" s="194">
        <v>1983</v>
      </c>
      <c r="C699" s="188">
        <v>1930</v>
      </c>
      <c r="D699" s="189">
        <v>1089</v>
      </c>
      <c r="E699" s="190">
        <v>638</v>
      </c>
      <c r="F699" s="187">
        <v>1129</v>
      </c>
      <c r="G699" s="191">
        <v>920</v>
      </c>
      <c r="H699" s="189">
        <v>2519</v>
      </c>
      <c r="I699" s="190">
        <v>2622</v>
      </c>
      <c r="J699" s="187">
        <v>342</v>
      </c>
      <c r="K699" s="191">
        <v>504</v>
      </c>
      <c r="L699" s="189">
        <v>650</v>
      </c>
      <c r="M699" s="187">
        <v>1399</v>
      </c>
      <c r="N699" s="192">
        <v>2192</v>
      </c>
      <c r="O699" s="195">
        <v>2390</v>
      </c>
      <c r="P699" s="187">
        <v>1415</v>
      </c>
      <c r="Q699" s="191">
        <v>710</v>
      </c>
      <c r="R699" s="189">
        <v>2117</v>
      </c>
      <c r="S699" s="190">
        <v>1191</v>
      </c>
      <c r="T699" s="187">
        <v>333</v>
      </c>
      <c r="U699" s="191">
        <v>228</v>
      </c>
      <c r="V699" s="189">
        <v>1045</v>
      </c>
      <c r="W699" s="196">
        <v>2206</v>
      </c>
      <c r="X699" s="187">
        <v>1178</v>
      </c>
      <c r="Y699" s="191">
        <v>386</v>
      </c>
      <c r="Z699" s="189">
        <v>2644</v>
      </c>
      <c r="AA699" s="187">
        <v>3301</v>
      </c>
      <c r="AB699" s="162">
        <f t="shared" si="13042"/>
        <v>18636</v>
      </c>
      <c r="AC699" s="165">
        <f t="shared" si="13073"/>
        <v>18425</v>
      </c>
      <c r="AD699" s="218"/>
      <c r="AE699" s="254" t="str">
        <f>$AE$17</f>
        <v>17:00 - 17:59</v>
      </c>
      <c r="AF699" s="120">
        <f t="shared" ref="AF699:AO701" si="13264">SUMIF($A$9:$A$32,$AE699,B$691:B$714)</f>
        <v>1682</v>
      </c>
      <c r="AG699" s="177">
        <f t="shared" si="13264"/>
        <v>2633</v>
      </c>
      <c r="AH699" s="121">
        <f t="shared" si="13264"/>
        <v>898</v>
      </c>
      <c r="AI699" s="172">
        <f t="shared" si="13264"/>
        <v>1079</v>
      </c>
      <c r="AJ699" s="120">
        <f t="shared" si="13264"/>
        <v>1117</v>
      </c>
      <c r="AK699" s="122">
        <f t="shared" si="13264"/>
        <v>2057</v>
      </c>
      <c r="AL699" s="121">
        <f t="shared" si="13264"/>
        <v>2482</v>
      </c>
      <c r="AM699" s="172">
        <f t="shared" si="13264"/>
        <v>3846</v>
      </c>
      <c r="AN699" s="120">
        <f t="shared" si="13264"/>
        <v>656</v>
      </c>
      <c r="AO699" s="122">
        <f t="shared" si="13264"/>
        <v>321</v>
      </c>
      <c r="AP699" s="121">
        <f t="shared" ref="AP699:AY701" si="13265">SUMIF($A$9:$A$32,$AE699,L$691:L$714)</f>
        <v>1714</v>
      </c>
      <c r="AQ699" s="120">
        <f t="shared" si="13265"/>
        <v>1028</v>
      </c>
      <c r="AR699" s="171">
        <f t="shared" si="13265"/>
        <v>2718</v>
      </c>
      <c r="AS699" s="173">
        <f t="shared" si="13265"/>
        <v>2194</v>
      </c>
      <c r="AT699" s="120">
        <f t="shared" si="13265"/>
        <v>1383</v>
      </c>
      <c r="AU699" s="122">
        <f t="shared" si="13265"/>
        <v>1142</v>
      </c>
      <c r="AV699" s="121">
        <f t="shared" si="13265"/>
        <v>2085</v>
      </c>
      <c r="AW699" s="172">
        <f t="shared" si="13265"/>
        <v>2138</v>
      </c>
      <c r="AX699" s="120">
        <f t="shared" si="13265"/>
        <v>428</v>
      </c>
      <c r="AY699" s="122">
        <f t="shared" si="13265"/>
        <v>270</v>
      </c>
      <c r="AZ699" s="121">
        <f t="shared" ref="AZ699:BE701" si="13266">SUMIF($A$9:$A$32,$AE699,V$691:V$714)</f>
        <v>1950</v>
      </c>
      <c r="BA699" s="172">
        <f t="shared" si="13266"/>
        <v>1885</v>
      </c>
      <c r="BB699" s="120">
        <f t="shared" si="13266"/>
        <v>1619</v>
      </c>
      <c r="BC699" s="122">
        <f t="shared" si="13266"/>
        <v>541</v>
      </c>
      <c r="BD699" s="21">
        <f t="shared" si="13266"/>
        <v>3468</v>
      </c>
      <c r="BE699" s="176">
        <f t="shared" si="13266"/>
        <v>4296</v>
      </c>
      <c r="BF699" s="162">
        <f>AF699+AH699+AJ699+AL699+AN699+AP699+AR699+AT699+AV699+AX699+AZ699+BB699+BD699</f>
        <v>22200</v>
      </c>
      <c r="BG699" s="163">
        <f>AG699+AI699+AK699+AM699+AO699+AQ699+AS699+AU699+AW699+AY699+BA699+BC699+BE699</f>
        <v>23430</v>
      </c>
      <c r="BH699" s="218"/>
      <c r="BI699" s="139" t="s">
        <v>24</v>
      </c>
      <c r="BJ699" s="123">
        <f>B699/B715</f>
        <v>6.46665579651068E-2</v>
      </c>
      <c r="BK699" s="124">
        <f t="shared" ref="BK699" si="13267">C699/C715</f>
        <v>5.758100125305806E-2</v>
      </c>
      <c r="BL699" s="125">
        <f t="shared" ref="BL699" si="13268">D699/D715</f>
        <v>6.7168321717140572E-2</v>
      </c>
      <c r="BM699" s="126">
        <f t="shared" ref="BM699" si="13269">E699/E715</f>
        <v>4.4088176352705413E-2</v>
      </c>
      <c r="BN699" s="123">
        <f t="shared" ref="BN699" si="13270">F699/F715</f>
        <v>5.8591520058124451E-2</v>
      </c>
      <c r="BO699" s="124">
        <f t="shared" ref="BO699" si="13271">G699/G715</f>
        <v>3.8867765103506549E-2</v>
      </c>
      <c r="BP699" s="125">
        <f t="shared" ref="BP699" si="13272">H699/H715</f>
        <v>6.3245373973737723E-2</v>
      </c>
      <c r="BQ699" s="126">
        <f t="shared" ref="BQ699" si="13273">I699/I715</f>
        <v>5.3666823587203469E-2</v>
      </c>
      <c r="BR699" s="123">
        <f t="shared" ref="BR699" si="13274">J699/J715</f>
        <v>5.2118256629076501E-2</v>
      </c>
      <c r="BS699" s="124">
        <f t="shared" ref="BS699" si="13275">K699/K715</f>
        <v>8.0152671755725186E-2</v>
      </c>
      <c r="BT699" s="125">
        <f t="shared" ref="BT699" si="13276">L699/L715</f>
        <v>3.5445522957792561E-2</v>
      </c>
      <c r="BU699" s="123">
        <f t="shared" ref="BU699" si="13277">M699/M715</f>
        <v>7.459741921723366E-2</v>
      </c>
      <c r="BV699" s="127">
        <f t="shared" ref="BV699" si="13278">N699/N715</f>
        <v>5.3754475452449851E-2</v>
      </c>
      <c r="BW699" s="128">
        <f t="shared" ref="BW699" si="13279">O699/O715</f>
        <v>6.57388051490813E-2</v>
      </c>
      <c r="BX699" s="123">
        <f t="shared" ref="BX699" si="13280">P699/P715</f>
        <v>6.6880937751098921E-2</v>
      </c>
      <c r="BY699" s="124">
        <f t="shared" ref="BY699" si="13281">Q699/Q715</f>
        <v>4.4424978100362909E-2</v>
      </c>
      <c r="BZ699" s="125">
        <f t="shared" ref="BZ699" si="13282">R699/R715</f>
        <v>6.5894730289164871E-2</v>
      </c>
      <c r="CA699" s="126">
        <f t="shared" ref="CA699" si="13283">S699/S715</f>
        <v>4.51683859223301E-2</v>
      </c>
      <c r="CB699" s="123">
        <f t="shared" ref="CB699" si="13284">T699/T715</f>
        <v>6.3151905935899866E-2</v>
      </c>
      <c r="CC699" s="124">
        <f t="shared" ref="CC699" si="13285">U699/U715</f>
        <v>4.7519799916631932E-2</v>
      </c>
      <c r="CD699" s="125">
        <f t="shared" ref="CD699" si="13286">V699/V715</f>
        <v>4.1310879190385834E-2</v>
      </c>
      <c r="CE699" s="126">
        <f t="shared" ref="CE699" si="13287">W699/W715</f>
        <v>7.3604484334857029E-2</v>
      </c>
      <c r="CF699" s="123">
        <f t="shared" ref="CF699" si="13288">X699/X715</f>
        <v>5.7315233785822019E-2</v>
      </c>
      <c r="CG699" s="124">
        <f t="shared" ref="CG699" si="13289">Y699/Y715</f>
        <v>4.4225481209899178E-2</v>
      </c>
      <c r="CH699" s="125">
        <f t="shared" ref="CH699" si="13290">Z699/Z715</f>
        <v>5.3593870353103333E-2</v>
      </c>
      <c r="CI699" s="123">
        <f t="shared" ref="CI699" si="13291">AA699/AA715</f>
        <v>5.8719937384374553E-2</v>
      </c>
      <c r="CJ699" s="129">
        <f t="shared" ref="CJ699" si="13292">AB699/AB715</f>
        <v>5.7272107045612398E-2</v>
      </c>
      <c r="CK699" s="130">
        <f t="shared" ref="CK699" si="13293">AC699/AC715</f>
        <v>5.6871321112301185E-2</v>
      </c>
    </row>
    <row r="700" spans="1:89" x14ac:dyDescent="0.25">
      <c r="A700" s="131" t="s">
        <v>25</v>
      </c>
      <c r="B700" s="197">
        <v>2020</v>
      </c>
      <c r="C700" s="181">
        <v>2100</v>
      </c>
      <c r="D700" s="182">
        <v>1150</v>
      </c>
      <c r="E700" s="183">
        <v>671</v>
      </c>
      <c r="F700" s="180">
        <v>1264</v>
      </c>
      <c r="G700" s="184">
        <v>1324</v>
      </c>
      <c r="H700" s="182">
        <v>2521</v>
      </c>
      <c r="I700" s="183">
        <v>2985</v>
      </c>
      <c r="J700" s="180">
        <v>384</v>
      </c>
      <c r="K700" s="181">
        <v>396</v>
      </c>
      <c r="L700" s="182">
        <v>810</v>
      </c>
      <c r="M700" s="180">
        <v>1492</v>
      </c>
      <c r="N700" s="185">
        <v>2360</v>
      </c>
      <c r="O700" s="198">
        <v>2316</v>
      </c>
      <c r="P700" s="180">
        <v>1461</v>
      </c>
      <c r="Q700" s="181">
        <v>711</v>
      </c>
      <c r="R700" s="182">
        <v>2339</v>
      </c>
      <c r="S700" s="183">
        <v>1319</v>
      </c>
      <c r="T700" s="189">
        <v>299</v>
      </c>
      <c r="U700" s="180">
        <v>274</v>
      </c>
      <c r="V700" s="182">
        <v>1124</v>
      </c>
      <c r="W700" s="199">
        <v>2381</v>
      </c>
      <c r="X700" s="180">
        <v>1409</v>
      </c>
      <c r="Y700" s="184">
        <v>382</v>
      </c>
      <c r="Z700" s="182">
        <v>3122</v>
      </c>
      <c r="AA700" s="180">
        <v>3331</v>
      </c>
      <c r="AB700" s="162">
        <f t="shared" si="13042"/>
        <v>20263</v>
      </c>
      <c r="AC700" s="165">
        <f t="shared" si="13073"/>
        <v>19682</v>
      </c>
      <c r="AD700" s="218"/>
      <c r="AE700" s="256" t="str">
        <f>$AE$18</f>
        <v>18:00 - 18:59</v>
      </c>
      <c r="AF700" s="120">
        <f t="shared" si="13264"/>
        <v>2110</v>
      </c>
      <c r="AG700" s="181">
        <f t="shared" si="13264"/>
        <v>2286</v>
      </c>
      <c r="AH700" s="182">
        <f t="shared" si="13264"/>
        <v>784</v>
      </c>
      <c r="AI700" s="183">
        <f t="shared" si="13264"/>
        <v>1072</v>
      </c>
      <c r="AJ700" s="180">
        <f t="shared" si="13264"/>
        <v>855</v>
      </c>
      <c r="AK700" s="184">
        <f t="shared" si="13264"/>
        <v>2068</v>
      </c>
      <c r="AL700" s="182">
        <f t="shared" si="13264"/>
        <v>2533</v>
      </c>
      <c r="AM700" s="183">
        <f t="shared" si="13264"/>
        <v>3700</v>
      </c>
      <c r="AN700" s="180">
        <f t="shared" si="13264"/>
        <v>561</v>
      </c>
      <c r="AO700" s="184">
        <f t="shared" si="13264"/>
        <v>254</v>
      </c>
      <c r="AP700" s="182">
        <f t="shared" si="13265"/>
        <v>1521</v>
      </c>
      <c r="AQ700" s="180">
        <f t="shared" si="13265"/>
        <v>828</v>
      </c>
      <c r="AR700" s="185">
        <f t="shared" si="13265"/>
        <v>2644</v>
      </c>
      <c r="AS700" s="186">
        <f t="shared" si="13265"/>
        <v>2210</v>
      </c>
      <c r="AT700" s="180">
        <f t="shared" si="13265"/>
        <v>1258</v>
      </c>
      <c r="AU700" s="184">
        <f t="shared" si="13265"/>
        <v>1144</v>
      </c>
      <c r="AV700" s="182">
        <f t="shared" si="13265"/>
        <v>1802</v>
      </c>
      <c r="AW700" s="183">
        <f t="shared" si="13265"/>
        <v>2185</v>
      </c>
      <c r="AX700" s="180">
        <f t="shared" si="13265"/>
        <v>376</v>
      </c>
      <c r="AY700" s="184">
        <f t="shared" si="13265"/>
        <v>240</v>
      </c>
      <c r="AZ700" s="182">
        <f t="shared" si="13266"/>
        <v>1976</v>
      </c>
      <c r="BA700" s="183">
        <f t="shared" si="13266"/>
        <v>1637</v>
      </c>
      <c r="BB700" s="180">
        <f t="shared" si="13266"/>
        <v>1381</v>
      </c>
      <c r="BC700" s="184">
        <f t="shared" si="13266"/>
        <v>526</v>
      </c>
      <c r="BD700" s="182">
        <f t="shared" si="13266"/>
        <v>3425</v>
      </c>
      <c r="BE700" s="180">
        <f t="shared" si="13266"/>
        <v>3486</v>
      </c>
      <c r="BF700" s="164">
        <f>SUM(AF700,AH700,AJ700,AL700,AN700,AP700,AR700,AT700,AV700,AX700,AZ700,BB700,BD700)</f>
        <v>21226</v>
      </c>
      <c r="BG700" s="165">
        <f>SUM(AG700,AI700,AK700,AM700,AO700,AQ700,AS700,AU700,AW700,AY700,BA700,BC700,BE700)</f>
        <v>21636</v>
      </c>
      <c r="BH700" s="218"/>
      <c r="BI700" s="131" t="s">
        <v>25</v>
      </c>
      <c r="BJ700" s="123">
        <f>B700/B715</f>
        <v>6.5873145279634768E-2</v>
      </c>
      <c r="BK700" s="124">
        <f t="shared" ref="BK700" si="13294">C700/C715</f>
        <v>6.2652902917835193E-2</v>
      </c>
      <c r="BL700" s="125">
        <f t="shared" ref="BL700" si="13295">D700/D715</f>
        <v>7.0930734595694808E-2</v>
      </c>
      <c r="BM700" s="126">
        <f t="shared" ref="BM700" si="13296">E700/E715</f>
        <v>4.6368599267500518E-2</v>
      </c>
      <c r="BN700" s="123">
        <f t="shared" ref="BN700" si="13297">F700/F715</f>
        <v>6.5597591987129583E-2</v>
      </c>
      <c r="BO700" s="124">
        <f t="shared" ref="BO700" si="13298">G700/G715</f>
        <v>5.5935783692437686E-2</v>
      </c>
      <c r="BP700" s="125">
        <f t="shared" ref="BP700" si="13299">H700/H715</f>
        <v>6.3295588641442163E-2</v>
      </c>
      <c r="BQ700" s="126">
        <f t="shared" ref="BQ700" si="13300">I700/I715</f>
        <v>6.109666987330372E-2</v>
      </c>
      <c r="BR700" s="123">
        <f t="shared" ref="BR700" si="13301">J700/J715</f>
        <v>5.8518744285278881E-2</v>
      </c>
      <c r="BS700" s="124">
        <f t="shared" ref="BS700" si="13302">K700/K715</f>
        <v>6.2977099236641215E-2</v>
      </c>
      <c r="BT700" s="125">
        <f t="shared" ref="BT700" si="13303">L700/L715</f>
        <v>4.4170574762787657E-2</v>
      </c>
      <c r="BU700" s="123">
        <f t="shared" ref="BU700" si="13304">M700/M715</f>
        <v>7.9556361309587292E-2</v>
      </c>
      <c r="BV700" s="127">
        <f t="shared" ref="BV700" si="13305">N700/N715</f>
        <v>5.7874344009024477E-2</v>
      </c>
      <c r="BW700" s="128">
        <f t="shared" ref="BW700" si="13306">O700/O715</f>
        <v>6.3703377709318956E-2</v>
      </c>
      <c r="BX700" s="123">
        <f t="shared" ref="BX700" si="13307">P700/P715</f>
        <v>6.9055159049014506E-2</v>
      </c>
      <c r="BY700" s="124">
        <f t="shared" ref="BY700" si="13308">Q700/Q715</f>
        <v>4.4487548492053559E-2</v>
      </c>
      <c r="BZ700" s="125">
        <f t="shared" ref="BZ700" si="13309">R700/R715</f>
        <v>7.2804805926479282E-2</v>
      </c>
      <c r="CA700" s="126">
        <f t="shared" ref="CA700" si="13310">S700/S715</f>
        <v>5.0022754854368932E-2</v>
      </c>
      <c r="CB700" s="123">
        <f t="shared" ref="CB700" si="13311">T700/T715</f>
        <v>5.6703963588090274E-2</v>
      </c>
      <c r="CC700" s="124">
        <f t="shared" ref="CC700" si="13312">U700/U715</f>
        <v>5.7107127969987494E-2</v>
      </c>
      <c r="CD700" s="125">
        <f t="shared" ref="CD700" si="13313">V700/V715</f>
        <v>4.4433902593295382E-2</v>
      </c>
      <c r="CE700" s="126">
        <f t="shared" ref="CE700" si="13314">W700/W715</f>
        <v>7.9443462013279509E-2</v>
      </c>
      <c r="CF700" s="123">
        <f t="shared" ref="CF700" si="13315">X700/X715</f>
        <v>6.8554468933975571E-2</v>
      </c>
      <c r="CG700" s="124">
        <f t="shared" ref="CG700" si="13316">Y700/Y715</f>
        <v>4.3767186067827681E-2</v>
      </c>
      <c r="CH700" s="125">
        <f t="shared" ref="CH700" si="13317">Z700/Z715</f>
        <v>6.328292860907285E-2</v>
      </c>
      <c r="CI700" s="123">
        <f t="shared" ref="CI700" si="13318">AA700/AA715</f>
        <v>5.925359328305109E-2</v>
      </c>
      <c r="CJ700" s="129">
        <f t="shared" ref="CJ700" si="13319">AB700/AB715</f>
        <v>6.2272199241534876E-2</v>
      </c>
      <c r="CK700" s="130">
        <f t="shared" ref="CK700" si="13320">AC700/AC715</f>
        <v>6.0751226167289653E-2</v>
      </c>
    </row>
    <row r="701" spans="1:89" ht="13.8" thickBot="1" x14ac:dyDescent="0.3">
      <c r="A701" s="139" t="s">
        <v>26</v>
      </c>
      <c r="B701" s="194">
        <v>2060</v>
      </c>
      <c r="C701" s="188">
        <v>2211</v>
      </c>
      <c r="D701" s="189">
        <v>1037</v>
      </c>
      <c r="E701" s="190">
        <v>672</v>
      </c>
      <c r="F701" s="187">
        <v>1087</v>
      </c>
      <c r="G701" s="191">
        <v>1295</v>
      </c>
      <c r="H701" s="189">
        <v>2365</v>
      </c>
      <c r="I701" s="190">
        <v>2984</v>
      </c>
      <c r="J701" s="187">
        <v>476</v>
      </c>
      <c r="K701" s="188">
        <v>426</v>
      </c>
      <c r="L701" s="189">
        <v>832</v>
      </c>
      <c r="M701" s="187">
        <v>1277</v>
      </c>
      <c r="N701" s="192">
        <v>2437</v>
      </c>
      <c r="O701" s="195">
        <v>2088</v>
      </c>
      <c r="P701" s="187">
        <v>1281</v>
      </c>
      <c r="Q701" s="188">
        <v>787</v>
      </c>
      <c r="R701" s="189">
        <v>2226</v>
      </c>
      <c r="S701" s="190">
        <v>1414</v>
      </c>
      <c r="T701" s="187">
        <v>303</v>
      </c>
      <c r="U701" s="191">
        <v>208</v>
      </c>
      <c r="V701" s="189">
        <v>1115</v>
      </c>
      <c r="W701" s="196">
        <v>2183</v>
      </c>
      <c r="X701" s="187">
        <v>1482</v>
      </c>
      <c r="Y701" s="191">
        <v>450</v>
      </c>
      <c r="Z701" s="189">
        <v>3064</v>
      </c>
      <c r="AA701" s="187">
        <v>3824</v>
      </c>
      <c r="AB701" s="162">
        <f t="shared" si="13042"/>
        <v>19765</v>
      </c>
      <c r="AC701" s="165">
        <f t="shared" si="13073"/>
        <v>19819</v>
      </c>
      <c r="AD701" s="218"/>
      <c r="AE701" s="254">
        <f>$AE$19</f>
        <v>0</v>
      </c>
      <c r="AF701" s="120">
        <f t="shared" si="13264"/>
        <v>0</v>
      </c>
      <c r="AG701" s="188">
        <f t="shared" si="13264"/>
        <v>0</v>
      </c>
      <c r="AH701" s="189">
        <f t="shared" si="13264"/>
        <v>0</v>
      </c>
      <c r="AI701" s="190">
        <f t="shared" si="13264"/>
        <v>0</v>
      </c>
      <c r="AJ701" s="187">
        <f t="shared" si="13264"/>
        <v>0</v>
      </c>
      <c r="AK701" s="191">
        <f t="shared" si="13264"/>
        <v>0</v>
      </c>
      <c r="AL701" s="189">
        <f t="shared" si="13264"/>
        <v>0</v>
      </c>
      <c r="AM701" s="190">
        <f t="shared" si="13264"/>
        <v>0</v>
      </c>
      <c r="AN701" s="187">
        <f t="shared" si="13264"/>
        <v>0</v>
      </c>
      <c r="AO701" s="191">
        <f t="shared" si="13264"/>
        <v>0</v>
      </c>
      <c r="AP701" s="189">
        <f t="shared" si="13265"/>
        <v>0</v>
      </c>
      <c r="AQ701" s="187">
        <f t="shared" si="13265"/>
        <v>0</v>
      </c>
      <c r="AR701" s="192">
        <f t="shared" si="13265"/>
        <v>0</v>
      </c>
      <c r="AS701" s="193">
        <f t="shared" si="13265"/>
        <v>0</v>
      </c>
      <c r="AT701" s="187">
        <f t="shared" si="13265"/>
        <v>0</v>
      </c>
      <c r="AU701" s="191">
        <f t="shared" si="13265"/>
        <v>0</v>
      </c>
      <c r="AV701" s="189">
        <f t="shared" si="13265"/>
        <v>0</v>
      </c>
      <c r="AW701" s="190">
        <f t="shared" si="13265"/>
        <v>0</v>
      </c>
      <c r="AX701" s="187">
        <f t="shared" si="13265"/>
        <v>0</v>
      </c>
      <c r="AY701" s="191">
        <f t="shared" si="13265"/>
        <v>0</v>
      </c>
      <c r="AZ701" s="189">
        <f t="shared" si="13266"/>
        <v>0</v>
      </c>
      <c r="BA701" s="190">
        <f t="shared" si="13266"/>
        <v>0</v>
      </c>
      <c r="BB701" s="187">
        <f t="shared" si="13266"/>
        <v>0</v>
      </c>
      <c r="BC701" s="191">
        <f t="shared" si="13266"/>
        <v>0</v>
      </c>
      <c r="BD701" s="189">
        <f t="shared" si="13266"/>
        <v>0</v>
      </c>
      <c r="BE701" s="187">
        <f t="shared" si="13266"/>
        <v>0</v>
      </c>
      <c r="BF701" s="164">
        <f>SUM(AF701,AH701,AJ701,AL701,AN701,AP701,AR701,AT701,AV701,AX701,AZ701,BB701,BD701)</f>
        <v>0</v>
      </c>
      <c r="BG701" s="165">
        <f>SUM(AG701,AI701,AK701,AM701,AO701,AQ701,AS701,AU701,AW701,AY701,BA701,BC701,BE701)</f>
        <v>0</v>
      </c>
      <c r="BH701" s="218"/>
      <c r="BI701" s="139" t="s">
        <v>26</v>
      </c>
      <c r="BJ701" s="123">
        <f>B701/B715</f>
        <v>6.7177563998043366E-2</v>
      </c>
      <c r="BK701" s="124">
        <f t="shared" ref="BK701" si="13321">C701/C715</f>
        <v>6.5964556357777912E-2</v>
      </c>
      <c r="BL701" s="125">
        <f t="shared" ref="BL701" si="13322">D701/D715</f>
        <v>6.3961018935422193E-2</v>
      </c>
      <c r="BM701" s="126">
        <f t="shared" ref="BM701" si="13323">E701/E715</f>
        <v>4.6437702992191278E-2</v>
      </c>
      <c r="BN701" s="123">
        <f t="shared" ref="BN701" si="13324">F701/F715</f>
        <v>5.6411853235767292E-2</v>
      </c>
      <c r="BO701" s="124">
        <f t="shared" ref="BO701" si="13325">G701/G715</f>
        <v>5.4710604140261937E-2</v>
      </c>
      <c r="BP701" s="125">
        <f t="shared" ref="BP701" si="13326">H701/H715</f>
        <v>5.9378844560496122E-2</v>
      </c>
      <c r="BQ701" s="126">
        <f t="shared" ref="BQ701" si="13327">I701/I715</f>
        <v>6.1076201977198763E-2</v>
      </c>
      <c r="BR701" s="123">
        <f t="shared" ref="BR701" si="13328">J701/J715</f>
        <v>7.2538860103626937E-2</v>
      </c>
      <c r="BS701" s="124">
        <f t="shared" ref="BS701" si="13329">K701/K715</f>
        <v>6.7748091603053437E-2</v>
      </c>
      <c r="BT701" s="125">
        <f t="shared" ref="BT701" si="13330">L701/L715</f>
        <v>4.5370269385974479E-2</v>
      </c>
      <c r="BU701" s="123">
        <f t="shared" ref="BU701" si="13331">M701/M715</f>
        <v>6.8092140343393406E-2</v>
      </c>
      <c r="BV701" s="127">
        <f t="shared" ref="BV701" si="13332">N701/N715</f>
        <v>5.9762617097454507E-2</v>
      </c>
      <c r="BW701" s="128">
        <f t="shared" ref="BW701" si="13333">O701/O715</f>
        <v>5.7432060732753878E-2</v>
      </c>
      <c r="BX701" s="123">
        <f t="shared" ref="BX701" si="13334">P701/P715</f>
        <v>6.0547336578910052E-2</v>
      </c>
      <c r="BY701" s="124">
        <f t="shared" ref="BY701" si="13335">Q701/Q715</f>
        <v>4.9242898260543108E-2</v>
      </c>
      <c r="BZ701" s="125">
        <f t="shared" ref="BZ701" si="13336">R701/R715</f>
        <v>6.9287515174152575E-2</v>
      </c>
      <c r="CA701" s="126">
        <f t="shared" ref="CA701" si="13337">S701/S715</f>
        <v>5.3625606796116505E-2</v>
      </c>
      <c r="CB701" s="123">
        <f t="shared" ref="CB701" si="13338">T701/T715</f>
        <v>5.7462545040773756E-2</v>
      </c>
      <c r="CC701" s="124">
        <f t="shared" ref="CC701" si="13339">U701/U715</f>
        <v>4.3351396415172987E-2</v>
      </c>
      <c r="CD701" s="125">
        <f t="shared" ref="CD701" si="13340">V701/V715</f>
        <v>4.4078115117014545E-2</v>
      </c>
      <c r="CE701" s="126">
        <f t="shared" ref="CE701" si="13341">W701/W715</f>
        <v>7.2837075839978643E-2</v>
      </c>
      <c r="CF701" s="123">
        <f t="shared" ref="CF701" si="13342">X701/X715</f>
        <v>7.2106261859582549E-2</v>
      </c>
      <c r="CG701" s="124">
        <f t="shared" ref="CG701" si="13343">Y701/Y715</f>
        <v>5.1558203483043082E-2</v>
      </c>
      <c r="CH701" s="125">
        <f t="shared" ref="CH701" si="13344">Z701/Z715</f>
        <v>6.2107268820691612E-2</v>
      </c>
      <c r="CI701" s="123">
        <f t="shared" ref="CI701" si="13345">AA701/AA715</f>
        <v>6.8023338551302118E-2</v>
      </c>
      <c r="CJ701" s="129">
        <f t="shared" ref="CJ701" si="13346">AB701/AB715</f>
        <v>6.0741746928339183E-2</v>
      </c>
      <c r="CK701" s="130">
        <f t="shared" ref="CK701" si="13347">AC701/AC715</f>
        <v>6.1174095691978132E-2</v>
      </c>
    </row>
    <row r="702" spans="1:89" ht="14.4" thickTop="1" thickBot="1" x14ac:dyDescent="0.3">
      <c r="A702" s="131" t="s">
        <v>27</v>
      </c>
      <c r="B702" s="197">
        <v>1791</v>
      </c>
      <c r="C702" s="181">
        <v>2253</v>
      </c>
      <c r="D702" s="182">
        <v>1100</v>
      </c>
      <c r="E702" s="183">
        <v>829</v>
      </c>
      <c r="F702" s="180">
        <v>1105</v>
      </c>
      <c r="G702" s="184">
        <v>1511</v>
      </c>
      <c r="H702" s="182">
        <v>2434</v>
      </c>
      <c r="I702" s="183">
        <v>3186</v>
      </c>
      <c r="J702" s="180">
        <v>472</v>
      </c>
      <c r="K702" s="181">
        <v>409</v>
      </c>
      <c r="L702" s="182">
        <v>1105</v>
      </c>
      <c r="M702" s="180">
        <v>1285</v>
      </c>
      <c r="N702" s="185">
        <v>2534</v>
      </c>
      <c r="O702" s="198">
        <v>2312</v>
      </c>
      <c r="P702" s="180">
        <v>1479</v>
      </c>
      <c r="Q702" s="181">
        <v>855</v>
      </c>
      <c r="R702" s="182">
        <v>2178</v>
      </c>
      <c r="S702" s="183">
        <v>1426</v>
      </c>
      <c r="T702" s="180">
        <v>394</v>
      </c>
      <c r="U702" s="184">
        <v>153</v>
      </c>
      <c r="V702" s="182">
        <v>1358</v>
      </c>
      <c r="W702" s="199">
        <v>1997</v>
      </c>
      <c r="X702" s="180">
        <v>1415</v>
      </c>
      <c r="Y702" s="184">
        <v>417</v>
      </c>
      <c r="Z702" s="182">
        <v>3147</v>
      </c>
      <c r="AA702" s="180">
        <v>3718</v>
      </c>
      <c r="AB702" s="162">
        <f t="shared" si="13042"/>
        <v>20512</v>
      </c>
      <c r="AC702" s="165">
        <f t="shared" si="13073"/>
        <v>20351</v>
      </c>
      <c r="AD702" s="218"/>
      <c r="AE702" s="251" t="s">
        <v>13</v>
      </c>
      <c r="AF702" s="14">
        <f t="shared" ref="AF702:BG702" si="13348">SUM(AF699:AF701)</f>
        <v>3792</v>
      </c>
      <c r="AG702" s="1">
        <f t="shared" si="13348"/>
        <v>4919</v>
      </c>
      <c r="AH702" s="14">
        <f t="shared" si="13348"/>
        <v>1682</v>
      </c>
      <c r="AI702" s="1">
        <f t="shared" si="13348"/>
        <v>2151</v>
      </c>
      <c r="AJ702" s="14">
        <f t="shared" si="13348"/>
        <v>1972</v>
      </c>
      <c r="AK702" s="1">
        <f t="shared" si="13348"/>
        <v>4125</v>
      </c>
      <c r="AL702" s="14">
        <f t="shared" si="13348"/>
        <v>5015</v>
      </c>
      <c r="AM702" s="1">
        <f t="shared" si="13348"/>
        <v>7546</v>
      </c>
      <c r="AN702" s="14">
        <f t="shared" si="13348"/>
        <v>1217</v>
      </c>
      <c r="AO702" s="1">
        <f t="shared" si="13348"/>
        <v>575</v>
      </c>
      <c r="AP702" s="14">
        <f t="shared" si="13348"/>
        <v>3235</v>
      </c>
      <c r="AQ702" s="1">
        <f t="shared" si="13348"/>
        <v>1856</v>
      </c>
      <c r="AR702" s="14">
        <f t="shared" si="13348"/>
        <v>5362</v>
      </c>
      <c r="AS702" s="1">
        <f t="shared" si="13348"/>
        <v>4404</v>
      </c>
      <c r="AT702" s="14">
        <f t="shared" si="13348"/>
        <v>2641</v>
      </c>
      <c r="AU702" s="1">
        <f t="shared" si="13348"/>
        <v>2286</v>
      </c>
      <c r="AV702" s="14">
        <f t="shared" si="13348"/>
        <v>3887</v>
      </c>
      <c r="AW702" s="1">
        <f t="shared" si="13348"/>
        <v>4323</v>
      </c>
      <c r="AX702" s="14">
        <f t="shared" si="13348"/>
        <v>804</v>
      </c>
      <c r="AY702" s="1">
        <f t="shared" si="13348"/>
        <v>510</v>
      </c>
      <c r="AZ702" s="14">
        <f t="shared" si="13348"/>
        <v>3926</v>
      </c>
      <c r="BA702" s="1">
        <f t="shared" si="13348"/>
        <v>3522</v>
      </c>
      <c r="BB702" s="14">
        <f t="shared" si="13348"/>
        <v>3000</v>
      </c>
      <c r="BC702" s="1">
        <f t="shared" si="13348"/>
        <v>1067</v>
      </c>
      <c r="BD702" s="14">
        <f t="shared" si="13348"/>
        <v>6893</v>
      </c>
      <c r="BE702" s="1">
        <f t="shared" si="13348"/>
        <v>7782</v>
      </c>
      <c r="BF702" s="166">
        <f t="shared" si="13348"/>
        <v>43426</v>
      </c>
      <c r="BG702" s="167">
        <f t="shared" si="13348"/>
        <v>45066</v>
      </c>
      <c r="BH702" s="218"/>
      <c r="BI702" s="131" t="s">
        <v>27</v>
      </c>
      <c r="BJ702" s="123">
        <f>B702/B715</f>
        <v>5.8405348116745477E-2</v>
      </c>
      <c r="BK702" s="124">
        <f t="shared" ref="BK702" si="13349">C702/C715</f>
        <v>6.7217614416134608E-2</v>
      </c>
      <c r="BL702" s="125">
        <f t="shared" ref="BL702" si="13350">D702/D715</f>
        <v>6.7846789613273298E-2</v>
      </c>
      <c r="BM702" s="126">
        <f t="shared" ref="BM702" si="13351">E702/E715</f>
        <v>5.7286987768640732E-2</v>
      </c>
      <c r="BN702" s="123">
        <f t="shared" ref="BN702" si="13352">F702/F715</f>
        <v>5.7345996159634649E-2</v>
      </c>
      <c r="BO702" s="124">
        <f t="shared" ref="BO702" si="13353">G702/G715</f>
        <v>6.383607942543304E-2</v>
      </c>
      <c r="BP702" s="125">
        <f t="shared" ref="BP702" si="13354">H702/H715</f>
        <v>6.1111250596299176E-2</v>
      </c>
      <c r="BQ702" s="126">
        <f t="shared" ref="BQ702" si="13355">I702/I715</f>
        <v>6.5210716990400555E-2</v>
      </c>
      <c r="BR702" s="123">
        <f t="shared" ref="BR702" si="13356">J702/J715</f>
        <v>7.192928985065529E-2</v>
      </c>
      <c r="BS702" s="124">
        <f t="shared" ref="BS702" si="13357">K702/K715</f>
        <v>6.5044529262086509E-2</v>
      </c>
      <c r="BT702" s="125">
        <f t="shared" ref="BT702" si="13358">L702/L715</f>
        <v>6.0257389028247357E-2</v>
      </c>
      <c r="BU702" s="123">
        <f t="shared" ref="BU702" si="13359">M702/M715</f>
        <v>6.851871600725179E-2</v>
      </c>
      <c r="BV702" s="127">
        <f t="shared" ref="BV702" si="13360">N702/N715</f>
        <v>6.2141350728333905E-2</v>
      </c>
      <c r="BW702" s="128">
        <f t="shared" ref="BW702" si="13361">O702/O715</f>
        <v>6.359335460446694E-2</v>
      </c>
      <c r="BX702" s="123">
        <f t="shared" ref="BX702" si="13362">P702/P715</f>
        <v>6.9905941296024954E-2</v>
      </c>
      <c r="BY702" s="124">
        <f t="shared" ref="BY702" si="13363">Q702/Q715</f>
        <v>5.3497684895507443E-2</v>
      </c>
      <c r="BZ702" s="125">
        <f t="shared" ref="BZ702" si="13364">R702/R715</f>
        <v>6.7793444766084607E-2</v>
      </c>
      <c r="CA702" s="126">
        <f t="shared" ref="CA702" si="13365">S702/S715</f>
        <v>5.4080703883495146E-2</v>
      </c>
      <c r="CB702" s="123">
        <f t="shared" ref="CB702" si="13366">T702/T715</f>
        <v>7.4720273089322969E-2</v>
      </c>
      <c r="CC702" s="124">
        <f t="shared" ref="CC702" si="13367">U702/U715</f>
        <v>3.1888286786160902E-2</v>
      </c>
      <c r="CD702" s="125">
        <f t="shared" ref="CD702" si="13368">V702/V715</f>
        <v>5.3684376976597094E-2</v>
      </c>
      <c r="CE702" s="126">
        <f t="shared" ref="CE702" si="13369">W702/W715</f>
        <v>6.6631076707483902E-2</v>
      </c>
      <c r="CF702" s="123">
        <f t="shared" ref="CF702" si="13370">X702/X715</f>
        <v>6.8846397119641897E-2</v>
      </c>
      <c r="CG702" s="124">
        <f t="shared" ref="CG702" si="13371">Y702/Y715</f>
        <v>4.7777268560953254E-2</v>
      </c>
      <c r="CH702" s="125">
        <f t="shared" ref="CH702" si="13372">Z702/Z715</f>
        <v>6.378967851785787E-2</v>
      </c>
      <c r="CI702" s="123">
        <f t="shared" ref="CI702" si="13373">AA702/AA715</f>
        <v>6.6137754375978366E-2</v>
      </c>
      <c r="CJ702" s="129">
        <f t="shared" ref="CJ702" si="13374">AB702/AB715</f>
        <v>6.3037425398132729E-2</v>
      </c>
      <c r="CK702" s="130">
        <f t="shared" ref="CK702" si="13375">AC702/AC715</f>
        <v>6.2816187568870627E-2</v>
      </c>
    </row>
    <row r="703" spans="1:89" ht="13.8" thickTop="1" x14ac:dyDescent="0.25">
      <c r="A703" s="139" t="s">
        <v>28</v>
      </c>
      <c r="B703" s="194">
        <v>2125</v>
      </c>
      <c r="C703" s="188">
        <v>2441</v>
      </c>
      <c r="D703" s="189">
        <v>955</v>
      </c>
      <c r="E703" s="190">
        <v>956</v>
      </c>
      <c r="F703" s="187">
        <v>1143</v>
      </c>
      <c r="G703" s="191">
        <v>1720</v>
      </c>
      <c r="H703" s="189">
        <v>2603</v>
      </c>
      <c r="I703" s="190">
        <v>3516</v>
      </c>
      <c r="J703" s="187">
        <v>569</v>
      </c>
      <c r="K703" s="188">
        <v>320</v>
      </c>
      <c r="L703" s="189">
        <v>1318</v>
      </c>
      <c r="M703" s="187">
        <v>1181</v>
      </c>
      <c r="N703" s="192">
        <v>2721</v>
      </c>
      <c r="O703" s="195">
        <v>2131</v>
      </c>
      <c r="P703" s="187">
        <v>1699</v>
      </c>
      <c r="Q703" s="188">
        <v>883</v>
      </c>
      <c r="R703" s="189">
        <v>2139</v>
      </c>
      <c r="S703" s="190">
        <v>1700</v>
      </c>
      <c r="T703" s="187">
        <v>477</v>
      </c>
      <c r="U703" s="191">
        <v>174</v>
      </c>
      <c r="V703" s="189">
        <v>1678</v>
      </c>
      <c r="W703" s="196">
        <v>1932</v>
      </c>
      <c r="X703" s="187">
        <v>1344</v>
      </c>
      <c r="Y703" s="191">
        <v>473</v>
      </c>
      <c r="Z703" s="189">
        <v>3653</v>
      </c>
      <c r="AA703" s="187">
        <v>4233</v>
      </c>
      <c r="AB703" s="162">
        <f t="shared" si="13042"/>
        <v>22424</v>
      </c>
      <c r="AC703" s="165">
        <f t="shared" si="13073"/>
        <v>21660</v>
      </c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139" t="s">
        <v>28</v>
      </c>
      <c r="BJ703" s="123">
        <f>B703/B715</f>
        <v>6.9297244415457357E-2</v>
      </c>
      <c r="BK703" s="124">
        <f t="shared" ref="BK703" si="13376">C703/C715</f>
        <v>7.2826540963064623E-2</v>
      </c>
      <c r="BL703" s="125">
        <f t="shared" ref="BL703" si="13377">D703/D715</f>
        <v>5.8903349164250912E-2</v>
      </c>
      <c r="BM703" s="126">
        <f t="shared" ref="BM703" si="13378">E703/E715</f>
        <v>6.606316080436736E-2</v>
      </c>
      <c r="BN703" s="123">
        <f t="shared" ref="BN703" si="13379">F703/F715</f>
        <v>5.9318075665576835E-2</v>
      </c>
      <c r="BO703" s="124">
        <f t="shared" ref="BO703" si="13380">G703/G715</f>
        <v>7.2665821715251377E-2</v>
      </c>
      <c r="BP703" s="125">
        <f t="shared" ref="BP703" si="13381">H703/H715</f>
        <v>6.5354390017324057E-2</v>
      </c>
      <c r="BQ703" s="126">
        <f t="shared" ref="BQ703" si="13382">I703/I715</f>
        <v>7.1965122705037146E-2</v>
      </c>
      <c r="BR703" s="123">
        <f t="shared" ref="BR703" si="13383">J703/J715</f>
        <v>8.6711368485217918E-2</v>
      </c>
      <c r="BS703" s="124">
        <f t="shared" ref="BS703" si="13384">K703/K715</f>
        <v>5.0890585241730277E-2</v>
      </c>
      <c r="BT703" s="125">
        <f t="shared" ref="BT703" si="13385">L703/L715</f>
        <v>7.1872614243647076E-2</v>
      </c>
      <c r="BU703" s="123">
        <f t="shared" ref="BU703" si="13386">M703/M715</f>
        <v>6.2973232377092889E-2</v>
      </c>
      <c r="BV703" s="127">
        <f t="shared" ref="BV703" si="13387">N703/N715</f>
        <v>6.6727156800235415E-2</v>
      </c>
      <c r="BW703" s="128">
        <f t="shared" ref="BW703" si="13388">O703/O715</f>
        <v>5.8614809109913082E-2</v>
      </c>
      <c r="BX703" s="123">
        <f t="shared" ref="BX703" si="13389">P703/P715</f>
        <v>8.0304390981708176E-2</v>
      </c>
      <c r="BY703" s="124">
        <f t="shared" ref="BY703" si="13390">Q703/Q715</f>
        <v>5.5249655862845699E-2</v>
      </c>
      <c r="BZ703" s="125">
        <f t="shared" ref="BZ703" si="13391">R703/R715</f>
        <v>6.6579512559529375E-2</v>
      </c>
      <c r="CA703" s="126">
        <f t="shared" ref="CA703" si="13392">S703/S715</f>
        <v>6.4472087378640783E-2</v>
      </c>
      <c r="CB703" s="123">
        <f t="shared" ref="CB703" si="13393">T703/T715</f>
        <v>9.0460838232505211E-2</v>
      </c>
      <c r="CC703" s="124">
        <f t="shared" ref="CC703" si="13394">U703/U715</f>
        <v>3.626511046269279E-2</v>
      </c>
      <c r="CD703" s="125">
        <f t="shared" ref="CD703" si="13395">V703/V715</f>
        <v>6.6334598355471217E-2</v>
      </c>
      <c r="CE703" s="126">
        <f t="shared" ref="CE703" si="13396">W703/W715</f>
        <v>6.446231356978413E-2</v>
      </c>
      <c r="CF703" s="123">
        <f t="shared" ref="CF703" si="13397">X703/X715</f>
        <v>6.5391913589257042E-2</v>
      </c>
      <c r="CG703" s="124">
        <f t="shared" ref="CG703" si="13398">Y703/Y715</f>
        <v>5.4193400549954168E-2</v>
      </c>
      <c r="CH703" s="125">
        <f t="shared" ref="CH703" si="13399">Z703/Z715</f>
        <v>7.4046296671666595E-2</v>
      </c>
      <c r="CI703" s="123">
        <f t="shared" ref="CI703" si="13400">AA703/AA715</f>
        <v>7.5298847303258865E-2</v>
      </c>
      <c r="CJ703" s="129">
        <f t="shared" ref="CJ703" si="13401">AB703/AB715</f>
        <v>6.8913378857631061E-2</v>
      </c>
      <c r="CK703" s="130">
        <f t="shared" ref="CK703" si="13402">AC703/AC715</f>
        <v>6.6856597844908744E-2</v>
      </c>
    </row>
    <row r="704" spans="1:89" x14ac:dyDescent="0.25">
      <c r="A704" s="131" t="s">
        <v>29</v>
      </c>
      <c r="B704" s="197">
        <v>2106</v>
      </c>
      <c r="C704" s="181">
        <v>2690</v>
      </c>
      <c r="D704" s="182">
        <v>1075</v>
      </c>
      <c r="E704" s="183">
        <v>1100</v>
      </c>
      <c r="F704" s="180">
        <v>1254</v>
      </c>
      <c r="G704" s="184">
        <v>2058</v>
      </c>
      <c r="H704" s="182">
        <v>2808</v>
      </c>
      <c r="I704" s="183">
        <v>3962</v>
      </c>
      <c r="J704" s="180">
        <v>631</v>
      </c>
      <c r="K704" s="181">
        <v>359</v>
      </c>
      <c r="L704" s="182">
        <v>1758</v>
      </c>
      <c r="M704" s="180">
        <v>1036</v>
      </c>
      <c r="N704" s="185">
        <v>3399</v>
      </c>
      <c r="O704" s="198">
        <v>2385</v>
      </c>
      <c r="P704" s="180">
        <v>1716</v>
      </c>
      <c r="Q704" s="181">
        <v>1098</v>
      </c>
      <c r="R704" s="182">
        <v>2335</v>
      </c>
      <c r="S704" s="183">
        <v>2115</v>
      </c>
      <c r="T704" s="180">
        <v>677</v>
      </c>
      <c r="U704" s="184">
        <v>211</v>
      </c>
      <c r="V704" s="182">
        <v>2038</v>
      </c>
      <c r="W704" s="199">
        <v>1938</v>
      </c>
      <c r="X704" s="180">
        <v>1703</v>
      </c>
      <c r="Y704" s="184">
        <v>584</v>
      </c>
      <c r="Z704" s="182">
        <v>3482</v>
      </c>
      <c r="AA704" s="180">
        <v>4193</v>
      </c>
      <c r="AB704" s="162">
        <f t="shared" si="13042"/>
        <v>24982</v>
      </c>
      <c r="AC704" s="165">
        <f t="shared" si="13073"/>
        <v>23729</v>
      </c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131" t="s">
        <v>29</v>
      </c>
      <c r="BJ704" s="123">
        <f>B704/B715</f>
        <v>6.8677645524213279E-2</v>
      </c>
      <c r="BK704" s="124">
        <f t="shared" ref="BK704" si="13403">C704/C715</f>
        <v>8.025538516617936E-2</v>
      </c>
      <c r="BL704" s="125">
        <f t="shared" ref="BL704" si="13404">D704/D715</f>
        <v>6.6304817122062543E-2</v>
      </c>
      <c r="BM704" s="126">
        <f t="shared" ref="BM704" si="13405">E704/E715</f>
        <v>7.601409715983691E-2</v>
      </c>
      <c r="BN704" s="123">
        <f t="shared" ref="BN704" si="13406">F704/F715</f>
        <v>6.5078623696092172E-2</v>
      </c>
      <c r="BO704" s="124">
        <f t="shared" ref="BO704" si="13407">G704/G715</f>
        <v>8.6945500633713563E-2</v>
      </c>
      <c r="BP704" s="125">
        <f t="shared" ref="BP704" si="13408">H704/H715</f>
        <v>7.0501393457028799E-2</v>
      </c>
      <c r="BQ704" s="126">
        <f t="shared" ref="BQ704" si="13409">I704/I715</f>
        <v>8.1093804367849034E-2</v>
      </c>
      <c r="BR704" s="123">
        <f t="shared" ref="BR704" si="13410">J704/J715</f>
        <v>9.6159707406278577E-2</v>
      </c>
      <c r="BS704" s="124">
        <f t="shared" ref="BS704" si="13411">K704/K715</f>
        <v>5.7092875318066158E-2</v>
      </c>
      <c r="BT704" s="125">
        <f t="shared" ref="BT704" si="13412">L704/L715</f>
        <v>9.5866506707383572E-2</v>
      </c>
      <c r="BU704" s="123">
        <f t="shared" ref="BU704" si="13413">M704/M715</f>
        <v>5.5241548469659806E-2</v>
      </c>
      <c r="BV704" s="127">
        <f t="shared" ref="BV704" si="13414">N704/N715</f>
        <v>8.335376918926872E-2</v>
      </c>
      <c r="BW704" s="128">
        <f t="shared" ref="BW704" si="13415">O704/O715</f>
        <v>6.560127626801629E-2</v>
      </c>
      <c r="BX704" s="123">
        <f t="shared" ref="BX704" si="13416">P704/P715</f>
        <v>8.1107907548329153E-2</v>
      </c>
      <c r="BY704" s="124">
        <f t="shared" ref="BY704" si="13417">Q704/Q715</f>
        <v>6.8702290076335881E-2</v>
      </c>
      <c r="BZ704" s="125">
        <f t="shared" ref="BZ704" si="13418">R704/R715</f>
        <v>7.2680300059140293E-2</v>
      </c>
      <c r="CA704" s="126">
        <f t="shared" ref="CA704" si="13419">S704/S715</f>
        <v>8.0210861650485438E-2</v>
      </c>
      <c r="CB704" s="123">
        <f t="shared" ref="CB704" si="13420">T704/T715</f>
        <v>0.12838991086667931</v>
      </c>
      <c r="CC704" s="124">
        <f t="shared" ref="CC704" si="13421">U704/U715</f>
        <v>4.397665694039183E-2</v>
      </c>
      <c r="CD704" s="125">
        <f t="shared" ref="CD704" si="13422">V704/V715</f>
        <v>8.0566097406704618E-2</v>
      </c>
      <c r="CE704" s="126">
        <f t="shared" ref="CE704" si="13423">W704/W715</f>
        <v>6.4662507090187185E-2</v>
      </c>
      <c r="CF704" s="123">
        <f t="shared" ref="CF704" si="13424">X704/X715</f>
        <v>8.285895003162555E-2</v>
      </c>
      <c r="CG704" s="124">
        <f t="shared" ref="CG704" si="13425">Y704/Y715</f>
        <v>6.6911090742438131E-2</v>
      </c>
      <c r="CH704" s="125">
        <f t="shared" ref="CH704" si="13426">Z704/Z715</f>
        <v>7.0580127295577083E-2</v>
      </c>
      <c r="CI704" s="123">
        <f t="shared" ref="CI704" si="13427">AA704/AA715</f>
        <v>7.4587306105023482E-2</v>
      </c>
      <c r="CJ704" s="129">
        <f t="shared" ref="CJ704" si="13428">AB704/AB715</f>
        <v>7.6774617847901308E-2</v>
      </c>
      <c r="CK704" s="130">
        <f t="shared" ref="CK704" si="13429">AC704/AC715</f>
        <v>7.3242853659364712E-2</v>
      </c>
    </row>
    <row r="705" spans="1:89" x14ac:dyDescent="0.25">
      <c r="A705" s="139" t="s">
        <v>30</v>
      </c>
      <c r="B705" s="280">
        <v>1682</v>
      </c>
      <c r="C705" s="267">
        <v>2633</v>
      </c>
      <c r="D705" s="268">
        <v>898</v>
      </c>
      <c r="E705" s="269">
        <v>1079</v>
      </c>
      <c r="F705" s="266">
        <v>1117</v>
      </c>
      <c r="G705" s="270">
        <v>2057</v>
      </c>
      <c r="H705" s="268">
        <v>2482</v>
      </c>
      <c r="I705" s="269">
        <v>3846</v>
      </c>
      <c r="J705" s="266">
        <v>656</v>
      </c>
      <c r="K705" s="267">
        <v>321</v>
      </c>
      <c r="L705" s="268">
        <v>1714</v>
      </c>
      <c r="M705" s="266">
        <v>1028</v>
      </c>
      <c r="N705" s="271">
        <v>2718</v>
      </c>
      <c r="O705" s="281">
        <v>2194</v>
      </c>
      <c r="P705" s="266">
        <v>1383</v>
      </c>
      <c r="Q705" s="267">
        <v>1142</v>
      </c>
      <c r="R705" s="268">
        <v>2085</v>
      </c>
      <c r="S705" s="269">
        <v>2138</v>
      </c>
      <c r="T705" s="266">
        <v>428</v>
      </c>
      <c r="U705" s="270">
        <v>270</v>
      </c>
      <c r="V705" s="268">
        <v>1950</v>
      </c>
      <c r="W705" s="282">
        <v>1885</v>
      </c>
      <c r="X705" s="266">
        <v>1619</v>
      </c>
      <c r="Y705" s="270">
        <v>541</v>
      </c>
      <c r="Z705" s="268">
        <v>3468</v>
      </c>
      <c r="AA705" s="266">
        <v>4296</v>
      </c>
      <c r="AB705" s="162">
        <f t="shared" si="13042"/>
        <v>22200</v>
      </c>
      <c r="AC705" s="165">
        <f t="shared" si="13073"/>
        <v>23430</v>
      </c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139" t="s">
        <v>30</v>
      </c>
      <c r="BJ705" s="123">
        <f>B705/B715</f>
        <v>5.4850807109082016E-2</v>
      </c>
      <c r="BK705" s="124">
        <f t="shared" ref="BK705" si="13430">C705/C715</f>
        <v>7.8554806372695268E-2</v>
      </c>
      <c r="BL705" s="125">
        <f t="shared" ref="BL705" si="13431">D705/D715</f>
        <v>5.5387651884290387E-2</v>
      </c>
      <c r="BM705" s="126">
        <f t="shared" ref="BM705" si="13432">E705/E715</f>
        <v>7.4562918941330936E-2</v>
      </c>
      <c r="BN705" s="123">
        <f t="shared" ref="BN705" si="13433">F705/F715</f>
        <v>5.7968758108879546E-2</v>
      </c>
      <c r="BO705" s="124">
        <f t="shared" ref="BO705" si="13434">G705/G715</f>
        <v>8.6903253062948882E-2</v>
      </c>
      <c r="BP705" s="125">
        <f t="shared" ref="BP705" si="13435">H705/H715</f>
        <v>6.2316402621205656E-2</v>
      </c>
      <c r="BQ705" s="126">
        <f t="shared" ref="BQ705" si="13436">I705/I715</f>
        <v>7.8719528419673737E-2</v>
      </c>
      <c r="BR705" s="123">
        <f t="shared" ref="BR705" si="13437">J705/J715</f>
        <v>9.9969521487351415E-2</v>
      </c>
      <c r="BS705" s="124">
        <f t="shared" ref="BS705" si="13438">K705/K715</f>
        <v>5.1049618320610689E-2</v>
      </c>
      <c r="BT705" s="125">
        <f t="shared" ref="BT705" si="13439">L705/L715</f>
        <v>9.3467117461009927E-2</v>
      </c>
      <c r="BU705" s="123">
        <f t="shared" ref="BU705" si="13440">M705/M715</f>
        <v>5.4814972805801429E-2</v>
      </c>
      <c r="BV705" s="127">
        <f t="shared" ref="BV705" si="13441">N705/N715</f>
        <v>6.6653587718868021E-2</v>
      </c>
      <c r="BW705" s="128">
        <f t="shared" ref="BW705" si="13442">O705/O715</f>
        <v>6.0347673011332377E-2</v>
      </c>
      <c r="BX705" s="123">
        <f t="shared" ref="BX705" si="13443">P705/P715</f>
        <v>6.5368435978635911E-2</v>
      </c>
      <c r="BY705" s="124">
        <f t="shared" ref="BY705" si="13444">Q705/Q715</f>
        <v>7.1455387310724566E-2</v>
      </c>
      <c r="BZ705" s="125">
        <f t="shared" ref="BZ705" si="13445">R705/R715</f>
        <v>6.4898683350452888E-2</v>
      </c>
      <c r="CA705" s="126">
        <f t="shared" ref="CA705" si="13446">S705/S715</f>
        <v>8.1083131067961167E-2</v>
      </c>
      <c r="CB705" s="123">
        <f t="shared" ref="CB705" si="13447">T705/T715</f>
        <v>8.1168215437132568E-2</v>
      </c>
      <c r="CC705" s="124">
        <f t="shared" ref="CC705" si="13448">U705/U715</f>
        <v>5.6273447269695707E-2</v>
      </c>
      <c r="CD705" s="125">
        <f t="shared" ref="CD705" si="13449">V705/V715</f>
        <v>7.7087286527514232E-2</v>
      </c>
      <c r="CE705" s="126">
        <f t="shared" ref="CE705" si="13450">W705/W715</f>
        <v>6.2894130993293523E-2</v>
      </c>
      <c r="CF705" s="123">
        <f t="shared" ref="CF705" si="13451">X705/X715</f>
        <v>7.8771955432296994E-2</v>
      </c>
      <c r="CG705" s="124">
        <f t="shared" ref="CG705" si="13452">Y705/Y715</f>
        <v>6.1984417965169569E-2</v>
      </c>
      <c r="CH705" s="125">
        <f t="shared" ref="CH705" si="13453">Z705/Z715</f>
        <v>7.0296347346657476E-2</v>
      </c>
      <c r="CI705" s="123">
        <f t="shared" ref="CI705" si="13454">AA705/AA715</f>
        <v>7.6419524690479579E-2</v>
      </c>
      <c r="CJ705" s="129">
        <f t="shared" ref="CJ705" si="13455">AB705/AB715</f>
        <v>6.8224982636434603E-2</v>
      </c>
      <c r="CK705" s="130">
        <f t="shared" ref="CK705" si="13456">AC705/AC715</f>
        <v>7.2319948638329259E-2</v>
      </c>
    </row>
    <row r="706" spans="1:89" x14ac:dyDescent="0.25">
      <c r="A706" s="131" t="s">
        <v>31</v>
      </c>
      <c r="B706" s="283">
        <v>2110</v>
      </c>
      <c r="C706" s="274">
        <v>2286</v>
      </c>
      <c r="D706" s="275">
        <v>784</v>
      </c>
      <c r="E706" s="276">
        <v>1072</v>
      </c>
      <c r="F706" s="273">
        <v>855</v>
      </c>
      <c r="G706" s="277">
        <v>2068</v>
      </c>
      <c r="H706" s="275">
        <v>2533</v>
      </c>
      <c r="I706" s="276">
        <v>3700</v>
      </c>
      <c r="J706" s="273">
        <v>561</v>
      </c>
      <c r="K706" s="274">
        <v>254</v>
      </c>
      <c r="L706" s="275">
        <v>1521</v>
      </c>
      <c r="M706" s="273">
        <v>828</v>
      </c>
      <c r="N706" s="278">
        <v>2644</v>
      </c>
      <c r="O706" s="284">
        <v>2210</v>
      </c>
      <c r="P706" s="273">
        <v>1258</v>
      </c>
      <c r="Q706" s="274">
        <v>1144</v>
      </c>
      <c r="R706" s="275">
        <v>1802</v>
      </c>
      <c r="S706" s="276">
        <v>2185</v>
      </c>
      <c r="T706" s="273">
        <v>376</v>
      </c>
      <c r="U706" s="277">
        <v>240</v>
      </c>
      <c r="V706" s="275">
        <v>1976</v>
      </c>
      <c r="W706" s="285">
        <v>1637</v>
      </c>
      <c r="X706" s="273">
        <v>1381</v>
      </c>
      <c r="Y706" s="277">
        <v>526</v>
      </c>
      <c r="Z706" s="275">
        <v>3425</v>
      </c>
      <c r="AA706" s="273">
        <v>3486</v>
      </c>
      <c r="AB706" s="162">
        <f t="shared" si="13042"/>
        <v>21226</v>
      </c>
      <c r="AC706" s="165">
        <f t="shared" si="13073"/>
        <v>21636</v>
      </c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131" t="s">
        <v>31</v>
      </c>
      <c r="BJ706" s="123">
        <f>B706/B715</f>
        <v>6.8808087396054138E-2</v>
      </c>
      <c r="BK706" s="124">
        <f t="shared" ref="BK706" si="13457">C706/C715</f>
        <v>6.820216003341488E-2</v>
      </c>
      <c r="BL706" s="125">
        <f t="shared" ref="BL706" si="13458">D706/D715</f>
        <v>4.8356257324369337E-2</v>
      </c>
      <c r="BM706" s="126">
        <f t="shared" ref="BM706" si="13459">E706/E715</f>
        <v>7.4079192868495611E-2</v>
      </c>
      <c r="BN706" s="123">
        <f t="shared" ref="BN706" si="13460">F706/F715</f>
        <v>4.4371788883699206E-2</v>
      </c>
      <c r="BO706" s="124">
        <f t="shared" ref="BO706" si="13461">G706/G715</f>
        <v>8.736797634136037E-2</v>
      </c>
      <c r="BP706" s="125">
        <f t="shared" ref="BP706" si="13462">H706/H715</f>
        <v>6.359687664766879E-2</v>
      </c>
      <c r="BQ706" s="126">
        <f t="shared" ref="BQ706" si="13463">I706/I715</f>
        <v>7.5731215588349679E-2</v>
      </c>
      <c r="BR706" s="123">
        <f t="shared" ref="BR706" si="13464">J706/J715</f>
        <v>8.549222797927461E-2</v>
      </c>
      <c r="BS706" s="124">
        <f t="shared" ref="BS706" si="13465">K706/K715</f>
        <v>4.039440203562341E-2</v>
      </c>
      <c r="BT706" s="125">
        <f t="shared" ref="BT706" si="13466">L706/L715</f>
        <v>8.294252372123459E-2</v>
      </c>
      <c r="BU706" s="123">
        <f t="shared" ref="BU706" si="13467">M706/M715</f>
        <v>4.415058120934201E-2</v>
      </c>
      <c r="BV706" s="127">
        <f t="shared" ref="BV706" si="13468">N706/N715</f>
        <v>6.4838883711805378E-2</v>
      </c>
      <c r="BW706" s="128">
        <f t="shared" ref="BW706" si="13469">O706/O715</f>
        <v>6.0787765430740458E-2</v>
      </c>
      <c r="BX706" s="123">
        <f t="shared" ref="BX706" si="13470">P706/P715</f>
        <v>5.946022592995226E-2</v>
      </c>
      <c r="BY706" s="124">
        <f t="shared" ref="BY706" si="13471">Q706/Q715</f>
        <v>7.1580528094105866E-2</v>
      </c>
      <c r="BZ706" s="125">
        <f t="shared" ref="BZ706" si="13472">R706/R715</f>
        <v>5.6089893236218755E-2</v>
      </c>
      <c r="CA706" s="126">
        <f t="shared" ref="CA706" si="13473">S706/S715</f>
        <v>8.2865594660194178E-2</v>
      </c>
      <c r="CB706" s="123">
        <f t="shared" ref="CB706" si="13474">T706/T715</f>
        <v>7.1306656552247299E-2</v>
      </c>
      <c r="CC706" s="124">
        <f t="shared" ref="CC706" si="13475">U706/U715</f>
        <v>5.0020842017507297E-2</v>
      </c>
      <c r="CD706" s="125">
        <f t="shared" ref="CD706" si="13476">V706/V715</f>
        <v>7.811511701454775E-2</v>
      </c>
      <c r="CE706" s="126">
        <f t="shared" ref="CE706" si="13477">W706/W715</f>
        <v>5.4619465483300524E-2</v>
      </c>
      <c r="CF706" s="123">
        <f t="shared" ref="CF706" si="13478">X706/X715</f>
        <v>6.7192137400866048E-2</v>
      </c>
      <c r="CG706" s="124">
        <f t="shared" ref="CG706" si="13479">Y706/Y715</f>
        <v>6.0265811182401464E-2</v>
      </c>
      <c r="CH706" s="125">
        <f t="shared" ref="CH706" si="13480">Z706/Z715</f>
        <v>6.9424737503547246E-2</v>
      </c>
      <c r="CI706" s="123">
        <f t="shared" ref="CI706" si="13481">AA706/AA715</f>
        <v>6.201081542621318E-2</v>
      </c>
      <c r="CJ706" s="129">
        <f t="shared" ref="CJ706" si="13482">AB706/AB715</f>
        <v>6.5231688353196426E-2</v>
      </c>
      <c r="CK706" s="130">
        <f t="shared" ref="CK706" si="13483">AC706/AC715</f>
        <v>6.6782518512116598E-2</v>
      </c>
    </row>
    <row r="707" spans="1:89" x14ac:dyDescent="0.25">
      <c r="A707" s="139" t="s">
        <v>32</v>
      </c>
      <c r="B707" s="194">
        <v>1686</v>
      </c>
      <c r="C707" s="188">
        <v>2023</v>
      </c>
      <c r="D707" s="189">
        <v>640</v>
      </c>
      <c r="E707" s="190">
        <v>1006</v>
      </c>
      <c r="F707" s="187">
        <v>728</v>
      </c>
      <c r="G707" s="191">
        <v>1795</v>
      </c>
      <c r="H707" s="189">
        <v>2139</v>
      </c>
      <c r="I707" s="190">
        <v>3345</v>
      </c>
      <c r="J707" s="187">
        <v>456</v>
      </c>
      <c r="K707" s="188">
        <v>188</v>
      </c>
      <c r="L707" s="189">
        <v>1439</v>
      </c>
      <c r="M707" s="187">
        <v>565</v>
      </c>
      <c r="N707" s="192">
        <v>2495</v>
      </c>
      <c r="O707" s="195">
        <v>1824</v>
      </c>
      <c r="P707" s="187">
        <v>846</v>
      </c>
      <c r="Q707" s="188">
        <v>1048</v>
      </c>
      <c r="R707" s="189">
        <v>1370</v>
      </c>
      <c r="S707" s="190">
        <v>1790</v>
      </c>
      <c r="T707" s="187">
        <v>246</v>
      </c>
      <c r="U707" s="191">
        <v>194</v>
      </c>
      <c r="V707" s="189">
        <v>2117</v>
      </c>
      <c r="W707" s="196">
        <v>1273</v>
      </c>
      <c r="X707" s="187">
        <v>1049</v>
      </c>
      <c r="Y707" s="191">
        <v>526</v>
      </c>
      <c r="Z707" s="189">
        <v>2948</v>
      </c>
      <c r="AA707" s="187">
        <v>3636</v>
      </c>
      <c r="AB707" s="162">
        <f t="shared" si="13042"/>
        <v>18159</v>
      </c>
      <c r="AC707" s="165">
        <f t="shared" si="13073"/>
        <v>19213</v>
      </c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139" t="s">
        <v>32</v>
      </c>
      <c r="BJ707" s="123">
        <f>B707/B715</f>
        <v>5.4981248980922874E-2</v>
      </c>
      <c r="BK707" s="124">
        <f t="shared" ref="BK707" si="13484">C707/C715</f>
        <v>6.0355629810847904E-2</v>
      </c>
      <c r="BL707" s="125">
        <f t="shared" ref="BL707" si="13485">D707/D715</f>
        <v>3.9474495774995372E-2</v>
      </c>
      <c r="BM707" s="126">
        <f t="shared" ref="BM707" si="13486">E707/E715</f>
        <v>6.9518347038905401E-2</v>
      </c>
      <c r="BN707" s="123">
        <f t="shared" ref="BN707" si="13487">F707/F715</f>
        <v>3.7780891587524006E-2</v>
      </c>
      <c r="BO707" s="124">
        <f t="shared" ref="BO707" si="13488">G707/G715</f>
        <v>7.5834389522602449E-2</v>
      </c>
      <c r="BP707" s="125">
        <f t="shared" ref="BP707" si="13489">H707/H715</f>
        <v>5.37045871098948E-2</v>
      </c>
      <c r="BQ707" s="126">
        <f t="shared" ref="BQ707" si="13490">I707/I715</f>
        <v>6.8465112471089093E-2</v>
      </c>
      <c r="BR707" s="123">
        <f t="shared" ref="BR707" si="13491">J707/J715</f>
        <v>6.9491008838768673E-2</v>
      </c>
      <c r="BS707" s="124">
        <f t="shared" ref="BS707" si="13492">K707/K715</f>
        <v>2.989821882951654E-2</v>
      </c>
      <c r="BT707" s="125">
        <f t="shared" ref="BT707" si="13493">L707/L715</f>
        <v>7.8470934671174608E-2</v>
      </c>
      <c r="BU707" s="123">
        <f t="shared" ref="BU707" si="13494">M707/M715</f>
        <v>3.0126906259997865E-2</v>
      </c>
      <c r="BV707" s="127">
        <f t="shared" ref="BV707" si="13495">N707/N715</f>
        <v>6.1184952670557652E-2</v>
      </c>
      <c r="BW707" s="128">
        <f t="shared" ref="BW707" si="13496">O707/O715</f>
        <v>5.0170535812520629E-2</v>
      </c>
      <c r="BX707" s="123">
        <f t="shared" ref="BX707" si="13497">P707/P715</f>
        <v>3.9986765609490951E-2</v>
      </c>
      <c r="BY707" s="124">
        <f t="shared" ref="BY707" si="13498">Q707/Q715</f>
        <v>6.5573770491803282E-2</v>
      </c>
      <c r="BZ707" s="125">
        <f t="shared" ref="BZ707" si="13499">R707/R715</f>
        <v>4.2643259563606935E-2</v>
      </c>
      <c r="CA707" s="126">
        <f t="shared" ref="CA707" si="13500">S707/S715</f>
        <v>6.7885315533980584E-2</v>
      </c>
      <c r="CB707" s="123">
        <f t="shared" ref="CB707" si="13501">T707/T715</f>
        <v>4.6652759340034135E-2</v>
      </c>
      <c r="CC707" s="124">
        <f t="shared" ref="CC707" si="13502">U707/U715</f>
        <v>4.0433513964151728E-2</v>
      </c>
      <c r="CD707" s="125">
        <f t="shared" ref="CD707" si="13503">V707/V715</f>
        <v>8.3689120809614173E-2</v>
      </c>
      <c r="CE707" s="126">
        <f t="shared" ref="CE707" si="13504">W707/W715</f>
        <v>4.2474391912181775E-2</v>
      </c>
      <c r="CF707" s="123">
        <f t="shared" ref="CF707" si="13505">X707/X715</f>
        <v>5.1038777793996008E-2</v>
      </c>
      <c r="CG707" s="124">
        <f t="shared" ref="CG707" si="13506">Y707/Y715</f>
        <v>6.0265811182401464E-2</v>
      </c>
      <c r="CH707" s="125">
        <f t="shared" ref="CH707" si="13507">Z707/Z715</f>
        <v>5.9755949243929136E-2</v>
      </c>
      <c r="CI707" s="123">
        <f t="shared" ref="CI707" si="13508">AA707/AA715</f>
        <v>6.467909491959585E-2</v>
      </c>
      <c r="CJ707" s="129">
        <f t="shared" ref="CJ707" si="13509">AB707/AB715</f>
        <v>5.5806191878153867E-2</v>
      </c>
      <c r="CK707" s="130">
        <f t="shared" ref="CK707" si="13510">AC707/AC715</f>
        <v>5.9303592538976532E-2</v>
      </c>
    </row>
    <row r="708" spans="1:89" x14ac:dyDescent="0.25">
      <c r="A708" s="131" t="s">
        <v>33</v>
      </c>
      <c r="B708" s="197">
        <v>1584</v>
      </c>
      <c r="C708" s="181">
        <v>1820</v>
      </c>
      <c r="D708" s="182">
        <v>536</v>
      </c>
      <c r="E708" s="183">
        <v>881</v>
      </c>
      <c r="F708" s="180">
        <v>589</v>
      </c>
      <c r="G708" s="184">
        <v>1297</v>
      </c>
      <c r="H708" s="182">
        <v>2036</v>
      </c>
      <c r="I708" s="183">
        <v>2603</v>
      </c>
      <c r="J708" s="180">
        <v>393</v>
      </c>
      <c r="K708" s="181">
        <v>126</v>
      </c>
      <c r="L708" s="182">
        <v>1175</v>
      </c>
      <c r="M708" s="180">
        <v>611</v>
      </c>
      <c r="N708" s="185">
        <v>2108</v>
      </c>
      <c r="O708" s="198">
        <v>1640</v>
      </c>
      <c r="P708" s="180">
        <v>679</v>
      </c>
      <c r="Q708" s="181">
        <v>1068</v>
      </c>
      <c r="R708" s="182">
        <v>1157</v>
      </c>
      <c r="S708" s="183">
        <v>1598</v>
      </c>
      <c r="T708" s="180">
        <v>140</v>
      </c>
      <c r="U708" s="184">
        <v>207</v>
      </c>
      <c r="V708" s="182">
        <v>1856</v>
      </c>
      <c r="W708" s="199">
        <v>1011</v>
      </c>
      <c r="X708" s="180">
        <v>718</v>
      </c>
      <c r="Y708" s="184">
        <v>368</v>
      </c>
      <c r="Z708" s="182">
        <v>2582</v>
      </c>
      <c r="AA708" s="180">
        <v>2651</v>
      </c>
      <c r="AB708" s="162">
        <f t="shared" si="13042"/>
        <v>15553</v>
      </c>
      <c r="AC708" s="165">
        <f t="shared" si="13073"/>
        <v>15881</v>
      </c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131" t="s">
        <v>33</v>
      </c>
      <c r="BJ708" s="123">
        <f>B708/B715</f>
        <v>5.1654981248980922E-2</v>
      </c>
      <c r="BK708" s="124">
        <f t="shared" ref="BK708" si="13511">C708/C715</f>
        <v>5.4299182528790499E-2</v>
      </c>
      <c r="BL708" s="125">
        <f t="shared" ref="BL708" si="13512">D708/D715</f>
        <v>3.3059890211558626E-2</v>
      </c>
      <c r="BM708" s="126">
        <f t="shared" ref="BM708" si="13513">E708/E715</f>
        <v>6.0880381452560292E-2</v>
      </c>
      <c r="BN708" s="123">
        <f t="shared" ref="BN708" si="13514">F708/F715</f>
        <v>3.0567232342103897E-2</v>
      </c>
      <c r="BO708" s="124">
        <f t="shared" ref="BO708" si="13515">G708/G715</f>
        <v>5.4795099281791299E-2</v>
      </c>
      <c r="BP708" s="125">
        <f t="shared" ref="BP708" si="13516">H708/H715</f>
        <v>5.1118531723116326E-2</v>
      </c>
      <c r="BQ708" s="126">
        <f t="shared" ref="BQ708" si="13517">I708/I715</f>
        <v>5.3277933561209245E-2</v>
      </c>
      <c r="BR708" s="123">
        <f t="shared" ref="BR708" si="13518">J708/J715</f>
        <v>5.9890277354465102E-2</v>
      </c>
      <c r="BS708" s="124">
        <f t="shared" ref="BS708" si="13519">K708/K715</f>
        <v>2.0038167938931296E-2</v>
      </c>
      <c r="BT708" s="125">
        <f t="shared" ref="BT708" si="13520">L708/L715</f>
        <v>6.4074599192932707E-2</v>
      </c>
      <c r="BU708" s="123">
        <f t="shared" ref="BU708" si="13521">M708/M715</f>
        <v>3.2579716327183532E-2</v>
      </c>
      <c r="BV708" s="127">
        <f t="shared" ref="BV708" si="13522">N708/N715</f>
        <v>5.1694541174162535E-2</v>
      </c>
      <c r="BW708" s="128">
        <f t="shared" ref="BW708" si="13523">O708/O715</f>
        <v>4.5109472989327756E-2</v>
      </c>
      <c r="BX708" s="123">
        <f t="shared" ref="BX708" si="13524">P708/P715</f>
        <v>3.2093396984449594E-2</v>
      </c>
      <c r="BY708" s="124">
        <f t="shared" ref="BY708" si="13525">Q708/Q715</f>
        <v>6.6825178325616325E-2</v>
      </c>
      <c r="BZ708" s="125">
        <f t="shared" ref="BZ708" si="13526">R708/R715</f>
        <v>3.6013322127805274E-2</v>
      </c>
      <c r="CA708" s="126">
        <f t="shared" ref="CA708" si="13527">S708/S715</f>
        <v>6.0603762135922327E-2</v>
      </c>
      <c r="CB708" s="123">
        <f t="shared" ref="CB708" si="13528">T708/T715</f>
        <v>2.6550350843921867E-2</v>
      </c>
      <c r="CC708" s="124">
        <f t="shared" ref="CC708" si="13529">U708/U715</f>
        <v>4.3142976240100044E-2</v>
      </c>
      <c r="CD708" s="125">
        <f t="shared" ref="CD708" si="13530">V708/V715</f>
        <v>7.3371283997469949E-2</v>
      </c>
      <c r="CE708" s="126">
        <f t="shared" ref="CE708" si="13531">W708/W715</f>
        <v>3.3732608187914986E-2</v>
      </c>
      <c r="CF708" s="123">
        <f t="shared" ref="CF708" si="13532">X708/X715</f>
        <v>3.4934072884737023E-2</v>
      </c>
      <c r="CG708" s="124">
        <f t="shared" ref="CG708" si="13533">Y708/Y715</f>
        <v>4.2163153070577448E-2</v>
      </c>
      <c r="CH708" s="125">
        <f t="shared" ref="CH708" si="13534">Z708/Z715</f>
        <v>5.2337130579316493E-2</v>
      </c>
      <c r="CI708" s="123">
        <f t="shared" ref="CI708" si="13535">AA708/AA715</f>
        <v>4.7157392913049663E-2</v>
      </c>
      <c r="CJ708" s="129">
        <f t="shared" ref="CJ708" si="13536">AB708/AB715</f>
        <v>4.7797439411912945E-2</v>
      </c>
      <c r="CK708" s="130">
        <f t="shared" ref="CK708" si="13537">AC708/AC715</f>
        <v>4.9018911836334063E-2</v>
      </c>
    </row>
    <row r="709" spans="1:89" x14ac:dyDescent="0.25">
      <c r="A709" s="139" t="s">
        <v>34</v>
      </c>
      <c r="B709" s="194">
        <v>1065</v>
      </c>
      <c r="C709" s="188">
        <v>1429</v>
      </c>
      <c r="D709" s="189">
        <v>399</v>
      </c>
      <c r="E709" s="190">
        <v>685</v>
      </c>
      <c r="F709" s="187">
        <v>340</v>
      </c>
      <c r="G709" s="191">
        <v>1119</v>
      </c>
      <c r="H709" s="189">
        <v>1375</v>
      </c>
      <c r="I709" s="190">
        <v>2110</v>
      </c>
      <c r="J709" s="187">
        <v>387</v>
      </c>
      <c r="K709" s="188">
        <v>84</v>
      </c>
      <c r="L709" s="189">
        <v>990</v>
      </c>
      <c r="M709" s="187">
        <v>378</v>
      </c>
      <c r="N709" s="192">
        <v>1625</v>
      </c>
      <c r="O709" s="195">
        <v>1446</v>
      </c>
      <c r="P709" s="187">
        <v>508</v>
      </c>
      <c r="Q709" s="188">
        <v>1020</v>
      </c>
      <c r="R709" s="189">
        <v>892</v>
      </c>
      <c r="S709" s="190">
        <v>1418</v>
      </c>
      <c r="T709" s="187">
        <v>153</v>
      </c>
      <c r="U709" s="191">
        <v>136</v>
      </c>
      <c r="V709" s="189">
        <v>1961</v>
      </c>
      <c r="W709" s="196">
        <v>820</v>
      </c>
      <c r="X709" s="187">
        <v>494</v>
      </c>
      <c r="Y709" s="191">
        <v>387</v>
      </c>
      <c r="Z709" s="189">
        <v>1951</v>
      </c>
      <c r="AA709" s="187">
        <v>2451</v>
      </c>
      <c r="AB709" s="162">
        <f t="shared" si="13042"/>
        <v>12140</v>
      </c>
      <c r="AC709" s="165">
        <f t="shared" si="13073"/>
        <v>13483</v>
      </c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139" t="s">
        <v>34</v>
      </c>
      <c r="BJ709" s="123">
        <f>B709/B715</f>
        <v>3.4730148377629222E-2</v>
      </c>
      <c r="BK709" s="124">
        <f t="shared" ref="BK709" si="13538">C709/C715</f>
        <v>4.2633808699803093E-2</v>
      </c>
      <c r="BL709" s="125">
        <f t="shared" ref="BL709" si="13539">D709/D715</f>
        <v>2.460988095972368E-2</v>
      </c>
      <c r="BM709" s="126">
        <f t="shared" ref="BM709" si="13540">E709/E715</f>
        <v>4.7336051413171168E-2</v>
      </c>
      <c r="BN709" s="123">
        <f t="shared" ref="BN709" si="13541">F709/F715</f>
        <v>1.7644921895272198E-2</v>
      </c>
      <c r="BO709" s="124">
        <f t="shared" ref="BO709" si="13542">G709/G715</f>
        <v>4.7275031685678072E-2</v>
      </c>
      <c r="BP709" s="125">
        <f t="shared" ref="BP709" si="13543">H709/H715</f>
        <v>3.4522584046800073E-2</v>
      </c>
      <c r="BQ709" s="126">
        <f t="shared" ref="BQ709" si="13544">I709/I715</f>
        <v>4.3187260781464273E-2</v>
      </c>
      <c r="BR709" s="123">
        <f t="shared" ref="BR709" si="13545">J709/J715</f>
        <v>5.8975921975007617E-2</v>
      </c>
      <c r="BS709" s="124">
        <f t="shared" ref="BS709" si="13546">K709/K715</f>
        <v>1.3358778625954198E-2</v>
      </c>
      <c r="BT709" s="125">
        <f t="shared" ref="BT709" si="13547">L709/L715</f>
        <v>5.3986258043407134E-2</v>
      </c>
      <c r="BU709" s="123">
        <f t="shared" ref="BU709" si="13548">M709/M715</f>
        <v>2.0155700117308308E-2</v>
      </c>
      <c r="BV709" s="127">
        <f t="shared" ref="BV709" si="13549">N709/N715</f>
        <v>3.9849919074010497E-2</v>
      </c>
      <c r="BW709" s="128">
        <f t="shared" ref="BW709" si="13550">O709/O715</f>
        <v>3.9773352404004841E-2</v>
      </c>
      <c r="BX709" s="123">
        <f t="shared" ref="BX709" si="13551">P709/P715</f>
        <v>2.4010965637850358E-2</v>
      </c>
      <c r="BY709" s="124">
        <f t="shared" ref="BY709" si="13552">Q709/Q715</f>
        <v>6.3821799524465025E-2</v>
      </c>
      <c r="BZ709" s="125">
        <f t="shared" ref="BZ709" si="13553">R709/R715</f>
        <v>2.7764808416596631E-2</v>
      </c>
      <c r="CA709" s="126">
        <f t="shared" ref="CA709" si="13554">S709/S715</f>
        <v>5.3777305825242719E-2</v>
      </c>
      <c r="CB709" s="123">
        <f t="shared" ref="CB709" si="13555">T709/T715</f>
        <v>2.9015740565143184E-2</v>
      </c>
      <c r="CC709" s="124">
        <f t="shared" ref="CC709" si="13556">U709/U715</f>
        <v>2.83451438099208E-2</v>
      </c>
      <c r="CD709" s="125">
        <f t="shared" ref="CD709" si="13557">V709/V715</f>
        <v>7.7522137887413023E-2</v>
      </c>
      <c r="CE709" s="126">
        <f t="shared" ref="CE709" si="13558">W709/W715</f>
        <v>2.7359781121751026E-2</v>
      </c>
      <c r="CF709" s="123">
        <f t="shared" ref="CF709" si="13559">X709/X715</f>
        <v>2.4035420619860848E-2</v>
      </c>
      <c r="CG709" s="124">
        <f t="shared" ref="CG709" si="13560">Y709/Y715</f>
        <v>4.4340054995417051E-2</v>
      </c>
      <c r="CH709" s="125">
        <f t="shared" ref="CH709" si="13561">Z709/Z715</f>
        <v>3.9546762881582681E-2</v>
      </c>
      <c r="CI709" s="123">
        <f t="shared" ref="CI709" si="13562">AA709/AA715</f>
        <v>4.3599686921872778E-2</v>
      </c>
      <c r="CJ709" s="129">
        <f t="shared" ref="CJ709" si="13563">AB709/AB715</f>
        <v>3.7308616630915135E-2</v>
      </c>
      <c r="CK709" s="130">
        <f t="shared" ref="CK709" si="13564">AC709/AC715</f>
        <v>4.1617151834852477E-2</v>
      </c>
    </row>
    <row r="710" spans="1:89" x14ac:dyDescent="0.25">
      <c r="A710" s="131" t="s">
        <v>35</v>
      </c>
      <c r="B710" s="197">
        <v>204</v>
      </c>
      <c r="C710" s="181">
        <v>1050</v>
      </c>
      <c r="D710" s="182">
        <v>79</v>
      </c>
      <c r="E710" s="183">
        <v>716</v>
      </c>
      <c r="F710" s="180">
        <v>69</v>
      </c>
      <c r="G710" s="184">
        <v>1013</v>
      </c>
      <c r="H710" s="182">
        <v>434</v>
      </c>
      <c r="I710" s="183">
        <v>1596</v>
      </c>
      <c r="J710" s="180">
        <v>312</v>
      </c>
      <c r="K710" s="181">
        <v>45</v>
      </c>
      <c r="L710" s="182">
        <v>877</v>
      </c>
      <c r="M710" s="180">
        <v>162</v>
      </c>
      <c r="N710" s="185">
        <v>889</v>
      </c>
      <c r="O710" s="198">
        <v>645</v>
      </c>
      <c r="P710" s="180">
        <v>268</v>
      </c>
      <c r="Q710" s="181">
        <v>589</v>
      </c>
      <c r="R710" s="182">
        <v>447</v>
      </c>
      <c r="S710" s="183">
        <v>825</v>
      </c>
      <c r="T710" s="180">
        <v>90</v>
      </c>
      <c r="U710" s="184">
        <v>50</v>
      </c>
      <c r="V710" s="182">
        <v>1432</v>
      </c>
      <c r="W710" s="199">
        <v>297</v>
      </c>
      <c r="X710" s="180">
        <v>128</v>
      </c>
      <c r="Y710" s="184">
        <v>122</v>
      </c>
      <c r="Z710" s="182">
        <v>635</v>
      </c>
      <c r="AA710" s="180">
        <v>1179</v>
      </c>
      <c r="AB710" s="162">
        <f t="shared" si="13042"/>
        <v>5864</v>
      </c>
      <c r="AC710" s="165">
        <f t="shared" si="13073"/>
        <v>8289</v>
      </c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131" t="s">
        <v>35</v>
      </c>
      <c r="BJ710" s="123">
        <f>B710/B715</f>
        <v>6.6525354638839063E-3</v>
      </c>
      <c r="BK710" s="124">
        <f t="shared" ref="BK710" si="13565">C710/C715</f>
        <v>3.1326451458917597E-2</v>
      </c>
      <c r="BL710" s="125">
        <f t="shared" ref="BL710" si="13566">D710/D715</f>
        <v>4.8726330722259912E-3</v>
      </c>
      <c r="BM710" s="126">
        <f t="shared" ref="BM710" si="13567">E710/E715</f>
        <v>4.9478266878584753E-2</v>
      </c>
      <c r="BN710" s="123">
        <f t="shared" ref="BN710" si="13568">F710/F715</f>
        <v>3.5808812081581814E-3</v>
      </c>
      <c r="BO710" s="124">
        <f t="shared" ref="BO710" si="13569">G710/G715</f>
        <v>4.2796789184621882E-2</v>
      </c>
      <c r="BP710" s="125">
        <f t="shared" ref="BP710" si="13570">H710/H715</f>
        <v>1.0896582891862712E-2</v>
      </c>
      <c r="BQ710" s="126">
        <f t="shared" ref="BQ710" si="13571">I710/I715</f>
        <v>3.2666762183515156E-2</v>
      </c>
      <c r="BR710" s="123">
        <f t="shared" ref="BR710" si="13572">J710/J715</f>
        <v>4.754647973178909E-2</v>
      </c>
      <c r="BS710" s="124">
        <f t="shared" ref="BS710" si="13573">K710/K715</f>
        <v>7.1564885496183204E-3</v>
      </c>
      <c r="BT710" s="125">
        <f t="shared" ref="BT710" si="13574">L710/L715</f>
        <v>4.7824190206129352E-2</v>
      </c>
      <c r="BU710" s="123">
        <f t="shared" ref="BU710" si="13575">M710/M715</f>
        <v>8.6381571931321323E-3</v>
      </c>
      <c r="BV710" s="127">
        <f t="shared" ref="BV710" si="13576">N710/N715</f>
        <v>2.1800971111874051E-2</v>
      </c>
      <c r="BW710" s="128">
        <f t="shared" ref="BW710" si="13577">O710/O715</f>
        <v>1.7741225657388053E-2</v>
      </c>
      <c r="BX710" s="123">
        <f t="shared" ref="BX710" si="13578">P710/P715</f>
        <v>1.2667202344377747E-2</v>
      </c>
      <c r="BY710" s="124">
        <f t="shared" ref="BY710" si="13579">Q710/Q715</f>
        <v>3.6853960705794019E-2</v>
      </c>
      <c r="BZ710" s="125">
        <f t="shared" ref="BZ710" si="13580">R710/R715</f>
        <v>1.3913530675133066E-2</v>
      </c>
      <c r="CA710" s="126">
        <f t="shared" ref="CA710" si="13581">S710/S715</f>
        <v>3.1287924757281552E-2</v>
      </c>
      <c r="CB710" s="123">
        <f t="shared" ref="CB710" si="13582">T710/T715</f>
        <v>1.7068082685378343E-2</v>
      </c>
      <c r="CC710" s="124">
        <f t="shared" ref="CC710" si="13583">U710/U715</f>
        <v>1.0421008753647354E-2</v>
      </c>
      <c r="CD710" s="125">
        <f t="shared" ref="CD710" si="13584">V710/V715</f>
        <v>5.6609740670461733E-2</v>
      </c>
      <c r="CE710" s="126">
        <f t="shared" ref="CE710" si="13585">W710/W715</f>
        <v>9.9095792599512861E-3</v>
      </c>
      <c r="CF710" s="123">
        <f t="shared" ref="CF710" si="13586">X710/X715</f>
        <v>6.227801294214956E-3</v>
      </c>
      <c r="CG710" s="124">
        <f t="shared" ref="CG710" si="13587">Y710/Y715</f>
        <v>1.3978001833180568E-2</v>
      </c>
      <c r="CH710" s="125">
        <f t="shared" ref="CH710" si="13588">Z710/Z715</f>
        <v>1.2871447683139418E-2</v>
      </c>
      <c r="CI710" s="123">
        <f t="shared" ref="CI710" si="13589">AA710/AA715</f>
        <v>2.097267681798776E-2</v>
      </c>
      <c r="CJ710" s="129">
        <f t="shared" ref="CJ710" si="13590">AB710/AB715</f>
        <v>1.8021229647750114E-2</v>
      </c>
      <c r="CK710" s="130">
        <f t="shared" ref="CK710" si="13591">AC710/AC715</f>
        <v>2.558514956308627E-2</v>
      </c>
    </row>
    <row r="711" spans="1:89" x14ac:dyDescent="0.25">
      <c r="A711" s="139" t="s">
        <v>36</v>
      </c>
      <c r="B711" s="194">
        <v>0</v>
      </c>
      <c r="C711" s="188">
        <v>240</v>
      </c>
      <c r="D711" s="189">
        <v>1</v>
      </c>
      <c r="E711" s="190">
        <v>197</v>
      </c>
      <c r="F711" s="187">
        <v>0</v>
      </c>
      <c r="G711" s="191">
        <v>175</v>
      </c>
      <c r="H711" s="189">
        <v>6</v>
      </c>
      <c r="I711" s="190">
        <v>284</v>
      </c>
      <c r="J711" s="187">
        <v>18</v>
      </c>
      <c r="K711" s="191">
        <v>9</v>
      </c>
      <c r="L711" s="189">
        <v>104</v>
      </c>
      <c r="M711" s="187">
        <v>28</v>
      </c>
      <c r="N711" s="192">
        <v>160</v>
      </c>
      <c r="O711" s="195">
        <v>82</v>
      </c>
      <c r="P711" s="187">
        <v>13</v>
      </c>
      <c r="Q711" s="191">
        <v>55</v>
      </c>
      <c r="R711" s="189">
        <v>56</v>
      </c>
      <c r="S711" s="190">
        <v>57</v>
      </c>
      <c r="T711" s="187">
        <v>4</v>
      </c>
      <c r="U711" s="191">
        <v>0</v>
      </c>
      <c r="V711" s="189">
        <v>33</v>
      </c>
      <c r="W711" s="190">
        <v>3</v>
      </c>
      <c r="X711" s="187">
        <v>1</v>
      </c>
      <c r="Y711" s="191">
        <v>0</v>
      </c>
      <c r="Z711" s="189">
        <v>0</v>
      </c>
      <c r="AA711" s="187">
        <v>82</v>
      </c>
      <c r="AB711" s="162">
        <f t="shared" si="13042"/>
        <v>396</v>
      </c>
      <c r="AC711" s="165">
        <f t="shared" si="13073"/>
        <v>1212</v>
      </c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139" t="s">
        <v>36</v>
      </c>
      <c r="BJ711" s="123">
        <f>B711/B715</f>
        <v>0</v>
      </c>
      <c r="BK711" s="124">
        <f t="shared" ref="BK711" si="13592">C711/C715</f>
        <v>7.1603317620383081E-3</v>
      </c>
      <c r="BL711" s="125">
        <f t="shared" ref="BL711" si="13593">D711/D715</f>
        <v>6.1678899648430271E-5</v>
      </c>
      <c r="BM711" s="126">
        <f t="shared" ref="BM711" si="13594">E711/E715</f>
        <v>1.3613433764079884E-2</v>
      </c>
      <c r="BN711" s="123">
        <f t="shared" ref="BN711" si="13595">F711/F715</f>
        <v>0</v>
      </c>
      <c r="BO711" s="124">
        <f t="shared" ref="BO711" si="13596">G711/G715</f>
        <v>7.3933248838191808E-3</v>
      </c>
      <c r="BP711" s="125">
        <f t="shared" ref="BP711" si="13597">H711/H715</f>
        <v>1.506440031133094E-4</v>
      </c>
      <c r="BQ711" s="126">
        <f t="shared" ref="BQ711" si="13598">I711/I715</f>
        <v>5.8128824938084613E-3</v>
      </c>
      <c r="BR711" s="123">
        <f t="shared" ref="BR711" si="13599">J711/J715</f>
        <v>2.7430661383724473E-3</v>
      </c>
      <c r="BS711" s="124">
        <f t="shared" ref="BS711" si="13600">K711/K715</f>
        <v>1.4312977099236641E-3</v>
      </c>
      <c r="BT711" s="125">
        <f t="shared" ref="BT711" si="13601">L711/L715</f>
        <v>5.6712836732468099E-3</v>
      </c>
      <c r="BU711" s="123">
        <f t="shared" ref="BU711" si="13602">M711/M715</f>
        <v>1.4930148235043192E-3</v>
      </c>
      <c r="BV711" s="127">
        <f t="shared" ref="BV711" si="13603">N711/N715</f>
        <v>3.9236843395948793E-3</v>
      </c>
      <c r="BW711" s="128">
        <f t="shared" ref="BW711" si="13604">O711/O715</f>
        <v>2.2554736494663878E-3</v>
      </c>
      <c r="BX711" s="123">
        <f t="shared" ref="BX711" si="13605">P711/P715</f>
        <v>6.1445384506309973E-4</v>
      </c>
      <c r="BY711" s="124">
        <f t="shared" ref="BY711" si="13606">Q711/Q715</f>
        <v>3.4413715429858589E-3</v>
      </c>
      <c r="BZ711" s="125">
        <f t="shared" ref="BZ711" si="13607">R711/R715</f>
        <v>1.7430821427459769E-3</v>
      </c>
      <c r="CA711" s="126">
        <f t="shared" ref="CA711" si="13608">S711/S715</f>
        <v>2.1617111650485436E-3</v>
      </c>
      <c r="CB711" s="123">
        <f t="shared" ref="CB711" si="13609">T711/T715</f>
        <v>7.5858145268348188E-4</v>
      </c>
      <c r="CC711" s="124">
        <f t="shared" ref="CC711" si="13610">U711/U715</f>
        <v>0</v>
      </c>
      <c r="CD711" s="125">
        <f t="shared" ref="CD711" si="13611">V711/V715</f>
        <v>1.3045540796963948E-3</v>
      </c>
      <c r="CE711" s="126">
        <f t="shared" ref="CE711" si="13612">W711/W715</f>
        <v>1.0009676020152815E-4</v>
      </c>
      <c r="CF711" s="123">
        <f t="shared" ref="CF711" si="13613">X711/X715</f>
        <v>4.8654697611054344E-5</v>
      </c>
      <c r="CG711" s="124">
        <f t="shared" ref="CG711" si="13614">Y711/Y715</f>
        <v>0</v>
      </c>
      <c r="CH711" s="125">
        <f t="shared" ref="CH711" si="13615">Z711/Z715</f>
        <v>0</v>
      </c>
      <c r="CI711" s="123">
        <f t="shared" ref="CI711" si="13616">AA711/AA715</f>
        <v>1.4586594563825246E-3</v>
      </c>
      <c r="CJ711" s="129">
        <f t="shared" ref="CJ711" si="13617">AB711/AB715</f>
        <v>1.2169861767580225E-3</v>
      </c>
      <c r="CK711" s="130">
        <f t="shared" ref="CK711" si="13618">AC711/AC715</f>
        <v>3.741006306003204E-3</v>
      </c>
    </row>
    <row r="712" spans="1:89" x14ac:dyDescent="0.25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62">
        <f t="shared" si="13042"/>
        <v>0</v>
      </c>
      <c r="AC712" s="165">
        <f t="shared" si="13073"/>
        <v>0</v>
      </c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131" t="s">
        <v>37</v>
      </c>
      <c r="BJ712" s="123">
        <f>B712/B715</f>
        <v>0</v>
      </c>
      <c r="BK712" s="124">
        <f t="shared" ref="BK712" si="13619">C712/C715</f>
        <v>0</v>
      </c>
      <c r="BL712" s="125">
        <f t="shared" ref="BL712" si="13620">D712/D715</f>
        <v>0</v>
      </c>
      <c r="BM712" s="126">
        <f t="shared" ref="BM712" si="13621">E712/E715</f>
        <v>0</v>
      </c>
      <c r="BN712" s="123">
        <f t="shared" ref="BN712" si="13622">F712/F715</f>
        <v>0</v>
      </c>
      <c r="BO712" s="124">
        <f t="shared" ref="BO712" si="13623">G712/G715</f>
        <v>0</v>
      </c>
      <c r="BP712" s="125">
        <f t="shared" ref="BP712" si="13624">H712/H715</f>
        <v>0</v>
      </c>
      <c r="BQ712" s="126">
        <f t="shared" ref="BQ712" si="13625">I712/I715</f>
        <v>0</v>
      </c>
      <c r="BR712" s="123">
        <f t="shared" ref="BR712" si="13626">J712/J715</f>
        <v>0</v>
      </c>
      <c r="BS712" s="124">
        <f t="shared" ref="BS712" si="13627">K712/K715</f>
        <v>0</v>
      </c>
      <c r="BT712" s="125">
        <f t="shared" ref="BT712" si="13628">L712/L715</f>
        <v>0</v>
      </c>
      <c r="BU712" s="123">
        <f t="shared" ref="BU712" si="13629">M712/M715</f>
        <v>0</v>
      </c>
      <c r="BV712" s="127">
        <f t="shared" ref="BV712" si="13630">N712/N715</f>
        <v>0</v>
      </c>
      <c r="BW712" s="128">
        <f t="shared" ref="BW712" si="13631">O712/O715</f>
        <v>0</v>
      </c>
      <c r="BX712" s="123">
        <f t="shared" ref="BX712" si="13632">P712/P715</f>
        <v>0</v>
      </c>
      <c r="BY712" s="124">
        <f t="shared" ref="BY712" si="13633">Q712/Q715</f>
        <v>0</v>
      </c>
      <c r="BZ712" s="125">
        <f t="shared" ref="BZ712" si="13634">R712/R715</f>
        <v>0</v>
      </c>
      <c r="CA712" s="126">
        <f t="shared" ref="CA712" si="13635">S712/S715</f>
        <v>0</v>
      </c>
      <c r="CB712" s="123">
        <f t="shared" ref="CB712" si="13636">T712/T715</f>
        <v>0</v>
      </c>
      <c r="CC712" s="124">
        <f t="shared" ref="CC712" si="13637">U712/U715</f>
        <v>0</v>
      </c>
      <c r="CD712" s="125">
        <f t="shared" ref="CD712" si="13638">V712/V715</f>
        <v>0</v>
      </c>
      <c r="CE712" s="126">
        <f t="shared" ref="CE712" si="13639">W712/W715</f>
        <v>0</v>
      </c>
      <c r="CF712" s="123">
        <f t="shared" ref="CF712" si="13640">X712/X715</f>
        <v>0</v>
      </c>
      <c r="CG712" s="124">
        <f t="shared" ref="CG712" si="13641">Y712/Y715</f>
        <v>0</v>
      </c>
      <c r="CH712" s="125">
        <f t="shared" ref="CH712" si="13642">Z712/Z715</f>
        <v>0</v>
      </c>
      <c r="CI712" s="123">
        <f t="shared" ref="CI712" si="13643">AA712/AA715</f>
        <v>0</v>
      </c>
      <c r="CJ712" s="129">
        <f t="shared" ref="CJ712" si="13644">AB712/AB715</f>
        <v>0</v>
      </c>
      <c r="CK712" s="130">
        <f t="shared" ref="CK712" si="13645">AC712/AC715</f>
        <v>0</v>
      </c>
    </row>
    <row r="713" spans="1:89" x14ac:dyDescent="0.25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62">
        <f t="shared" si="13042"/>
        <v>0</v>
      </c>
      <c r="AC713" s="165">
        <f t="shared" si="13073"/>
        <v>0</v>
      </c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139" t="s">
        <v>38</v>
      </c>
      <c r="BJ713" s="123">
        <f>B713/B715</f>
        <v>0</v>
      </c>
      <c r="BK713" s="124">
        <f t="shared" ref="BK713" si="13646">C713/C715</f>
        <v>0</v>
      </c>
      <c r="BL713" s="125">
        <f t="shared" ref="BL713" si="13647">D713/D715</f>
        <v>0</v>
      </c>
      <c r="BM713" s="126">
        <f t="shared" ref="BM713" si="13648">E713/E715</f>
        <v>0</v>
      </c>
      <c r="BN713" s="123">
        <f t="shared" ref="BN713" si="13649">F713/F715</f>
        <v>0</v>
      </c>
      <c r="BO713" s="124">
        <f t="shared" ref="BO713" si="13650">G713/G715</f>
        <v>0</v>
      </c>
      <c r="BP713" s="125">
        <f t="shared" ref="BP713" si="13651">H713/H715</f>
        <v>0</v>
      </c>
      <c r="BQ713" s="126">
        <f t="shared" ref="BQ713" si="13652">I713/I715</f>
        <v>0</v>
      </c>
      <c r="BR713" s="123">
        <f t="shared" ref="BR713" si="13653">J713/J715</f>
        <v>0</v>
      </c>
      <c r="BS713" s="124">
        <f t="shared" ref="BS713" si="13654">K713/K715</f>
        <v>0</v>
      </c>
      <c r="BT713" s="125">
        <f t="shared" ref="BT713" si="13655">L713/L715</f>
        <v>0</v>
      </c>
      <c r="BU713" s="123">
        <f t="shared" ref="BU713" si="13656">M713/M715</f>
        <v>0</v>
      </c>
      <c r="BV713" s="127">
        <f t="shared" ref="BV713" si="13657">N713/N715</f>
        <v>0</v>
      </c>
      <c r="BW713" s="128">
        <f t="shared" ref="BW713" si="13658">O713/O715</f>
        <v>0</v>
      </c>
      <c r="BX713" s="123">
        <f t="shared" ref="BX713" si="13659">P713/P715</f>
        <v>0</v>
      </c>
      <c r="BY713" s="124">
        <f t="shared" ref="BY713" si="13660">Q713/Q715</f>
        <v>0</v>
      </c>
      <c r="BZ713" s="125">
        <f t="shared" ref="BZ713" si="13661">R713/R715</f>
        <v>0</v>
      </c>
      <c r="CA713" s="126">
        <f t="shared" ref="CA713" si="13662">S713/S715</f>
        <v>0</v>
      </c>
      <c r="CB713" s="123">
        <f t="shared" ref="CB713" si="13663">T713/T715</f>
        <v>0</v>
      </c>
      <c r="CC713" s="124">
        <f t="shared" ref="CC713" si="13664">U713/U715</f>
        <v>0</v>
      </c>
      <c r="CD713" s="125">
        <f t="shared" ref="CD713" si="13665">V713/V715</f>
        <v>0</v>
      </c>
      <c r="CE713" s="126">
        <f t="shared" ref="CE713" si="13666">W713/W715</f>
        <v>0</v>
      </c>
      <c r="CF713" s="123">
        <f t="shared" ref="CF713" si="13667">X713/X715</f>
        <v>0</v>
      </c>
      <c r="CG713" s="124">
        <f t="shared" ref="CG713" si="13668">Y713/Y715</f>
        <v>0</v>
      </c>
      <c r="CH713" s="125">
        <f t="shared" ref="CH713" si="13669">Z713/Z715</f>
        <v>0</v>
      </c>
      <c r="CI713" s="123">
        <f t="shared" ref="CI713" si="13670">AA713/AA715</f>
        <v>0</v>
      </c>
      <c r="CJ713" s="129">
        <f t="shared" ref="CJ713" si="13671">AB713/AB715</f>
        <v>0</v>
      </c>
      <c r="CK713" s="130">
        <f t="shared" ref="CK713" si="13672">AC713/AC715</f>
        <v>0</v>
      </c>
    </row>
    <row r="714" spans="1:89" ht="13.8" thickBot="1" x14ac:dyDescent="0.3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62">
        <f t="shared" si="13042"/>
        <v>0</v>
      </c>
      <c r="AC714" s="165">
        <f t="shared" si="13073"/>
        <v>0</v>
      </c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131" t="s">
        <v>39</v>
      </c>
      <c r="BJ714" s="123">
        <f>B714/B715</f>
        <v>0</v>
      </c>
      <c r="BK714" s="124">
        <f t="shared" ref="BK714" si="13673">C714/C715</f>
        <v>0</v>
      </c>
      <c r="BL714" s="125">
        <f t="shared" ref="BL714" si="13674">D714/D715</f>
        <v>0</v>
      </c>
      <c r="BM714" s="126">
        <f t="shared" ref="BM714" si="13675">E714/E715</f>
        <v>0</v>
      </c>
      <c r="BN714" s="123">
        <f t="shared" ref="BN714" si="13676">F714/F715</f>
        <v>0</v>
      </c>
      <c r="BO714" s="124">
        <f t="shared" ref="BO714" si="13677">G714/G715</f>
        <v>0</v>
      </c>
      <c r="BP714" s="125">
        <f t="shared" ref="BP714" si="13678">H714/H715</f>
        <v>0</v>
      </c>
      <c r="BQ714" s="126">
        <f t="shared" ref="BQ714" si="13679">I714/I715</f>
        <v>0</v>
      </c>
      <c r="BR714" s="123">
        <f t="shared" ref="BR714" si="13680">J714/J715</f>
        <v>0</v>
      </c>
      <c r="BS714" s="124">
        <f t="shared" ref="BS714" si="13681">K714/K715</f>
        <v>0</v>
      </c>
      <c r="BT714" s="125">
        <f t="shared" ref="BT714" si="13682">L714/L715</f>
        <v>0</v>
      </c>
      <c r="BU714" s="123">
        <f t="shared" ref="BU714" si="13683">M714/M715</f>
        <v>0</v>
      </c>
      <c r="BV714" s="127">
        <f t="shared" ref="BV714" si="13684">N714/N715</f>
        <v>0</v>
      </c>
      <c r="BW714" s="128">
        <f t="shared" ref="BW714" si="13685">O714/O715</f>
        <v>0</v>
      </c>
      <c r="BX714" s="123">
        <f t="shared" ref="BX714" si="13686">P714/P715</f>
        <v>0</v>
      </c>
      <c r="BY714" s="124">
        <f t="shared" ref="BY714" si="13687">Q714/Q715</f>
        <v>0</v>
      </c>
      <c r="BZ714" s="125">
        <f t="shared" ref="BZ714" si="13688">R714/R715</f>
        <v>0</v>
      </c>
      <c r="CA714" s="126">
        <f t="shared" ref="CA714" si="13689">S714/S715</f>
        <v>0</v>
      </c>
      <c r="CB714" s="123">
        <f t="shared" ref="CB714" si="13690">T714/T715</f>
        <v>0</v>
      </c>
      <c r="CC714" s="124">
        <f t="shared" ref="CC714" si="13691">U714/U715</f>
        <v>0</v>
      </c>
      <c r="CD714" s="125">
        <f t="shared" ref="CD714" si="13692">V714/V715</f>
        <v>0</v>
      </c>
      <c r="CE714" s="126">
        <f t="shared" ref="CE714" si="13693">W714/W715</f>
        <v>0</v>
      </c>
      <c r="CF714" s="123">
        <f t="shared" ref="CF714" si="13694">X714/X715</f>
        <v>0</v>
      </c>
      <c r="CG714" s="124">
        <f t="shared" ref="CG714" si="13695">Y714/Y715</f>
        <v>0</v>
      </c>
      <c r="CH714" s="125">
        <f t="shared" ref="CH714" si="13696">Z714/Z715</f>
        <v>0</v>
      </c>
      <c r="CI714" s="123">
        <f t="shared" ref="CI714" si="13697">AA714/AA715</f>
        <v>0</v>
      </c>
      <c r="CJ714" s="129">
        <f t="shared" ref="CJ714" si="13698">AB714/AB715</f>
        <v>0</v>
      </c>
      <c r="CK714" s="130">
        <f t="shared" ref="CK714" si="13699">AC714/AC715</f>
        <v>0</v>
      </c>
    </row>
    <row r="715" spans="1:89" ht="14.4" thickTop="1" thickBot="1" x14ac:dyDescent="0.3">
      <c r="A715" s="251" t="s">
        <v>13</v>
      </c>
      <c r="B715" s="14">
        <f t="shared" ref="B715:AA715" si="13700">SUM(B692:B714)</f>
        <v>30665</v>
      </c>
      <c r="C715" s="1">
        <f t="shared" si="13700"/>
        <v>33518</v>
      </c>
      <c r="D715" s="14">
        <f t="shared" si="13700"/>
        <v>16213</v>
      </c>
      <c r="E715" s="1">
        <f t="shared" si="13700"/>
        <v>14471</v>
      </c>
      <c r="F715" s="14">
        <f t="shared" si="13700"/>
        <v>19269</v>
      </c>
      <c r="G715" s="1">
        <f t="shared" si="13700"/>
        <v>23670</v>
      </c>
      <c r="H715" s="14">
        <f t="shared" si="13700"/>
        <v>39829</v>
      </c>
      <c r="I715" s="1">
        <f t="shared" si="13700"/>
        <v>48857</v>
      </c>
      <c r="J715" s="14">
        <f t="shared" si="13700"/>
        <v>6562</v>
      </c>
      <c r="K715" s="1">
        <f t="shared" si="13700"/>
        <v>6288</v>
      </c>
      <c r="L715" s="14">
        <f t="shared" si="13700"/>
        <v>18338</v>
      </c>
      <c r="M715" s="1">
        <f t="shared" si="13700"/>
        <v>18754</v>
      </c>
      <c r="N715" s="14">
        <f t="shared" si="13700"/>
        <v>40778</v>
      </c>
      <c r="O715" s="1">
        <f t="shared" si="13700"/>
        <v>36356</v>
      </c>
      <c r="P715" s="14">
        <f t="shared" si="13700"/>
        <v>21157</v>
      </c>
      <c r="Q715" s="1">
        <f t="shared" si="13700"/>
        <v>15982</v>
      </c>
      <c r="R715" s="14">
        <f t="shared" si="13700"/>
        <v>32127</v>
      </c>
      <c r="S715" s="1">
        <f t="shared" si="13700"/>
        <v>26368</v>
      </c>
      <c r="T715" s="14">
        <f t="shared" si="13700"/>
        <v>5273</v>
      </c>
      <c r="U715" s="1">
        <f t="shared" si="13700"/>
        <v>4798</v>
      </c>
      <c r="V715" s="14">
        <f t="shared" si="13700"/>
        <v>25296</v>
      </c>
      <c r="W715" s="1">
        <f t="shared" si="13700"/>
        <v>29971</v>
      </c>
      <c r="X715" s="14">
        <f t="shared" si="13700"/>
        <v>20553</v>
      </c>
      <c r="Y715" s="1">
        <f t="shared" si="13700"/>
        <v>8728</v>
      </c>
      <c r="Z715" s="14">
        <f t="shared" si="13700"/>
        <v>49334</v>
      </c>
      <c r="AA715" s="1">
        <f t="shared" si="13700"/>
        <v>56216</v>
      </c>
      <c r="AB715" s="166">
        <f t="shared" ref="AB715:AC715" si="13701">SUM(AB691:AB714)</f>
        <v>325394</v>
      </c>
      <c r="AC715" s="167">
        <f t="shared" si="13701"/>
        <v>323977</v>
      </c>
      <c r="BI715" s="251" t="s">
        <v>13</v>
      </c>
      <c r="BJ715" s="147">
        <f>SUM(BJ691:BJ714)</f>
        <v>1</v>
      </c>
      <c r="BK715" s="148">
        <f t="shared" ref="BK715:CK715" si="13702">SUM(BK691:BK714)</f>
        <v>0.99999999999999989</v>
      </c>
      <c r="BL715" s="147">
        <f t="shared" si="13702"/>
        <v>1</v>
      </c>
      <c r="BM715" s="148">
        <f t="shared" si="13702"/>
        <v>1</v>
      </c>
      <c r="BN715" s="147">
        <f t="shared" si="13702"/>
        <v>0.99999999999999978</v>
      </c>
      <c r="BO715" s="148">
        <f t="shared" si="13702"/>
        <v>0.99999999999999989</v>
      </c>
      <c r="BP715" s="147">
        <f t="shared" si="13702"/>
        <v>0.99999999999999978</v>
      </c>
      <c r="BQ715" s="148">
        <f t="shared" si="13702"/>
        <v>1.0000000000000002</v>
      </c>
      <c r="BR715" s="147">
        <f t="shared" si="13702"/>
        <v>1</v>
      </c>
      <c r="BS715" s="148">
        <f t="shared" si="13702"/>
        <v>1</v>
      </c>
      <c r="BT715" s="147">
        <f t="shared" si="13702"/>
        <v>1</v>
      </c>
      <c r="BU715" s="148">
        <f t="shared" si="13702"/>
        <v>0.99999999999999978</v>
      </c>
      <c r="BV715" s="147">
        <f t="shared" si="13702"/>
        <v>0.99999999999999989</v>
      </c>
      <c r="BW715" s="148">
        <f t="shared" si="13702"/>
        <v>1</v>
      </c>
      <c r="BX715" s="147">
        <f t="shared" si="13702"/>
        <v>1</v>
      </c>
      <c r="BY715" s="148">
        <f t="shared" si="13702"/>
        <v>0.99999999999999989</v>
      </c>
      <c r="BZ715" s="147">
        <f t="shared" si="13702"/>
        <v>1</v>
      </c>
      <c r="CA715" s="148">
        <f t="shared" si="13702"/>
        <v>1</v>
      </c>
      <c r="CB715" s="147">
        <f t="shared" si="13702"/>
        <v>1</v>
      </c>
      <c r="CC715" s="148">
        <f t="shared" si="13702"/>
        <v>1</v>
      </c>
      <c r="CD715" s="147">
        <f t="shared" si="13702"/>
        <v>1</v>
      </c>
      <c r="CE715" s="148">
        <f t="shared" si="13702"/>
        <v>1.0000000000000002</v>
      </c>
      <c r="CF715" s="147">
        <f t="shared" si="13702"/>
        <v>1</v>
      </c>
      <c r="CG715" s="148">
        <f t="shared" si="13702"/>
        <v>1.0000000000000002</v>
      </c>
      <c r="CH715" s="147">
        <f t="shared" si="13702"/>
        <v>0.99999999999999989</v>
      </c>
      <c r="CI715" s="148">
        <f t="shared" si="13702"/>
        <v>1</v>
      </c>
      <c r="CJ715" s="147">
        <f t="shared" si="13702"/>
        <v>1</v>
      </c>
      <c r="CK715" s="148">
        <f t="shared" si="13702"/>
        <v>0.99999999999999989</v>
      </c>
    </row>
    <row r="716" spans="1:89" ht="13.8" thickTop="1" x14ac:dyDescent="0.25">
      <c r="A716" s="178"/>
    </row>
    <row r="718" spans="1:89" x14ac:dyDescent="0.25">
      <c r="A718" s="299">
        <f>+A687+1</f>
        <v>45284</v>
      </c>
      <c r="B718" s="299"/>
      <c r="C718" s="299"/>
      <c r="D718" s="299"/>
      <c r="BI718" s="298">
        <f>+BI656+2</f>
        <v>45284</v>
      </c>
      <c r="BJ718" s="298"/>
      <c r="BK718" s="298"/>
      <c r="BL718" s="298"/>
    </row>
    <row r="719" spans="1:89" ht="13.8" thickBot="1" x14ac:dyDescent="0.3">
      <c r="AE719" t="s">
        <v>84</v>
      </c>
    </row>
    <row r="720" spans="1:89" ht="14.4" thickTop="1" thickBot="1" x14ac:dyDescent="0.3">
      <c r="A720" s="290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0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0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35">
      <c r="A721" s="291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68" t="s">
        <v>14</v>
      </c>
      <c r="AC721" s="169" t="s">
        <v>15</v>
      </c>
      <c r="AE721" s="291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68" t="s">
        <v>14</v>
      </c>
      <c r="BG721" s="169" t="s">
        <v>15</v>
      </c>
      <c r="BI721" s="291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8" thickTop="1" x14ac:dyDescent="0.25">
      <c r="A722" s="119" t="s">
        <v>16</v>
      </c>
      <c r="B722" s="120"/>
      <c r="C722" s="177"/>
      <c r="D722" s="121"/>
      <c r="E722" s="172"/>
      <c r="F722" s="120"/>
      <c r="G722" s="122"/>
      <c r="H722" s="121"/>
      <c r="I722" s="172"/>
      <c r="J722" s="120"/>
      <c r="K722" s="122"/>
      <c r="L722" s="121"/>
      <c r="M722" s="120"/>
      <c r="N722" s="171"/>
      <c r="O722" s="173"/>
      <c r="P722" s="120"/>
      <c r="Q722" s="122"/>
      <c r="R722" s="121"/>
      <c r="S722" s="172"/>
      <c r="T722" s="120"/>
      <c r="U722" s="122"/>
      <c r="V722" s="121"/>
      <c r="W722" s="172"/>
      <c r="X722" s="120"/>
      <c r="Y722" s="122"/>
      <c r="Z722" s="21"/>
      <c r="AA722" s="176"/>
      <c r="AB722" s="162">
        <f t="shared" ref="AB722:AB745" si="13703">B722+D722+F722+H722+J722+L722+N722+P722+R722+T722+V722+X722+Z722</f>
        <v>0</v>
      </c>
      <c r="AC722" s="163">
        <f>C722+E722+G722+I722+K722+M722+O722+Q722+S722+U722+W722+Y722+AA722</f>
        <v>0</v>
      </c>
      <c r="AE722" s="254" t="str">
        <f>$AE$9</f>
        <v>07:00 - 07:59</v>
      </c>
      <c r="AF722" s="120">
        <f t="shared" ref="AF722:AO724" si="13704">SUMIF($A$9:$A$32,$AE722,B$722:B$745)</f>
        <v>1239</v>
      </c>
      <c r="AG722" s="177">
        <f t="shared" si="13704"/>
        <v>969</v>
      </c>
      <c r="AH722" s="121">
        <f t="shared" si="13704"/>
        <v>709</v>
      </c>
      <c r="AI722" s="172">
        <f t="shared" si="13704"/>
        <v>533</v>
      </c>
      <c r="AJ722" s="120">
        <f t="shared" si="13704"/>
        <v>983</v>
      </c>
      <c r="AK722" s="122">
        <f t="shared" si="13704"/>
        <v>843</v>
      </c>
      <c r="AL722" s="121">
        <f t="shared" si="13704"/>
        <v>1666</v>
      </c>
      <c r="AM722" s="172">
        <f t="shared" si="13704"/>
        <v>1511</v>
      </c>
      <c r="AN722" s="120">
        <f t="shared" si="13704"/>
        <v>95</v>
      </c>
      <c r="AO722" s="122">
        <f t="shared" si="13704"/>
        <v>206</v>
      </c>
      <c r="AP722" s="121">
        <f t="shared" ref="AP722:AY724" si="13705">SUMIF($A$9:$A$32,$AE722,L$722:L$745)</f>
        <v>414</v>
      </c>
      <c r="AQ722" s="120">
        <f t="shared" si="13705"/>
        <v>876</v>
      </c>
      <c r="AR722" s="171">
        <f t="shared" si="13705"/>
        <v>1550</v>
      </c>
      <c r="AS722" s="173">
        <f t="shared" si="13705"/>
        <v>1532</v>
      </c>
      <c r="AT722" s="120">
        <f t="shared" si="13705"/>
        <v>883</v>
      </c>
      <c r="AU722" s="122">
        <f t="shared" si="13705"/>
        <v>483</v>
      </c>
      <c r="AV722" s="121">
        <f t="shared" si="13705"/>
        <v>1259</v>
      </c>
      <c r="AW722" s="172">
        <f t="shared" si="13705"/>
        <v>796</v>
      </c>
      <c r="AX722" s="120">
        <f t="shared" si="13705"/>
        <v>243</v>
      </c>
      <c r="AY722" s="122">
        <f t="shared" si="13705"/>
        <v>154</v>
      </c>
      <c r="AZ722" s="121">
        <f t="shared" ref="AZ722:BE724" si="13706">SUMIF($A$9:$A$32,$AE722,V$722:V$745)</f>
        <v>667</v>
      </c>
      <c r="BA722" s="172">
        <f t="shared" si="13706"/>
        <v>1281</v>
      </c>
      <c r="BB722" s="120">
        <f t="shared" si="13706"/>
        <v>701</v>
      </c>
      <c r="BC722" s="122">
        <f t="shared" si="13706"/>
        <v>335</v>
      </c>
      <c r="BD722" s="21">
        <f t="shared" si="13706"/>
        <v>2225</v>
      </c>
      <c r="BE722" s="176">
        <f t="shared" si="13706"/>
        <v>2274</v>
      </c>
      <c r="BF722" s="162">
        <f>AF722+AH722+AJ722+AL722+AN722+AP722+AR722+AT722+AV722+AX722+AZ722+BB722+BD722</f>
        <v>12634</v>
      </c>
      <c r="BG722" s="163">
        <f>AG722+AI722+AK722+AM722+AO722+AQ722+AS722+AU722+AW722+AY722+BA722+BC722+BE722</f>
        <v>11793</v>
      </c>
      <c r="BI722" s="119" t="s">
        <v>16</v>
      </c>
      <c r="BJ722" s="123">
        <f>B722/B746</f>
        <v>0</v>
      </c>
      <c r="BK722" s="124">
        <f t="shared" ref="BK722" si="13707">C722/C746</f>
        <v>0</v>
      </c>
      <c r="BL722" s="125">
        <f t="shared" ref="BL722" si="13708">D722/D746</f>
        <v>0</v>
      </c>
      <c r="BM722" s="126">
        <f t="shared" ref="BM722" si="13709">E722/E746</f>
        <v>0</v>
      </c>
      <c r="BN722" s="123">
        <f t="shared" ref="BN722" si="13710">F722/F746</f>
        <v>0</v>
      </c>
      <c r="BO722" s="124">
        <f t="shared" ref="BO722" si="13711">G722/G746</f>
        <v>0</v>
      </c>
      <c r="BP722" s="125">
        <f t="shared" ref="BP722" si="13712">H722/H746</f>
        <v>0</v>
      </c>
      <c r="BQ722" s="126">
        <f t="shared" ref="BQ722" si="13713">I722/I746</f>
        <v>0</v>
      </c>
      <c r="BR722" s="123">
        <f t="shared" ref="BR722" si="13714">J722/J746</f>
        <v>0</v>
      </c>
      <c r="BS722" s="124">
        <f t="shared" ref="BS722" si="13715">K722/K746</f>
        <v>0</v>
      </c>
      <c r="BT722" s="125">
        <f t="shared" ref="BT722" si="13716">L722/L746</f>
        <v>0</v>
      </c>
      <c r="BU722" s="123">
        <f t="shared" ref="BU722" si="13717">M722/M746</f>
        <v>0</v>
      </c>
      <c r="BV722" s="127">
        <f t="shared" ref="BV722" si="13718">N722/N746</f>
        <v>0</v>
      </c>
      <c r="BW722" s="128">
        <f t="shared" ref="BW722" si="13719">O722/O746</f>
        <v>0</v>
      </c>
      <c r="BX722" s="123">
        <f t="shared" ref="BX722" si="13720">P722/P746</f>
        <v>0</v>
      </c>
      <c r="BY722" s="124">
        <f t="shared" ref="BY722" si="13721">Q722/Q746</f>
        <v>0</v>
      </c>
      <c r="BZ722" s="125">
        <f t="shared" ref="BZ722" si="13722">R722/R746</f>
        <v>0</v>
      </c>
      <c r="CA722" s="126">
        <f t="shared" ref="CA722" si="13723">S722/S746</f>
        <v>0</v>
      </c>
      <c r="CB722" s="123">
        <f t="shared" ref="CB722" si="13724">T722/T746</f>
        <v>0</v>
      </c>
      <c r="CC722" s="124">
        <f t="shared" ref="CC722" si="13725">U722/U746</f>
        <v>0</v>
      </c>
      <c r="CD722" s="125">
        <f t="shared" ref="CD722" si="13726">V722/V746</f>
        <v>0</v>
      </c>
      <c r="CE722" s="126">
        <f t="shared" ref="CE722" si="13727">W722/W746</f>
        <v>0</v>
      </c>
      <c r="CF722" s="123">
        <f t="shared" ref="CF722" si="13728">X722/X746</f>
        <v>0</v>
      </c>
      <c r="CG722" s="124">
        <f t="shared" ref="CG722" si="13729">Y722/Y746</f>
        <v>0</v>
      </c>
      <c r="CH722" s="125">
        <f t="shared" ref="CH722" si="13730">Z722/Z746</f>
        <v>0</v>
      </c>
      <c r="CI722" s="123">
        <f t="shared" ref="CI722" si="13731">AA722/AA746</f>
        <v>0</v>
      </c>
      <c r="CJ722" s="129">
        <f t="shared" ref="CJ722" si="13732">AB722/AB746</f>
        <v>0</v>
      </c>
      <c r="CK722" s="130">
        <f t="shared" ref="CK722" si="13733">AC722/AC746</f>
        <v>0</v>
      </c>
    </row>
    <row r="723" spans="1:89" x14ac:dyDescent="0.25">
      <c r="A723" s="131" t="s">
        <v>17</v>
      </c>
      <c r="B723" s="180">
        <v>207</v>
      </c>
      <c r="C723" s="181">
        <v>0</v>
      </c>
      <c r="D723" s="182">
        <v>227</v>
      </c>
      <c r="E723" s="183">
        <v>0</v>
      </c>
      <c r="F723" s="180">
        <v>287</v>
      </c>
      <c r="G723" s="184">
        <v>9</v>
      </c>
      <c r="H723" s="182">
        <v>373</v>
      </c>
      <c r="I723" s="183">
        <v>12</v>
      </c>
      <c r="J723" s="180">
        <v>7</v>
      </c>
      <c r="K723" s="184">
        <v>10</v>
      </c>
      <c r="L723" s="182">
        <v>22</v>
      </c>
      <c r="M723" s="180">
        <v>48</v>
      </c>
      <c r="N723" s="185">
        <v>167</v>
      </c>
      <c r="O723" s="186">
        <v>79</v>
      </c>
      <c r="P723" s="180">
        <v>54</v>
      </c>
      <c r="Q723" s="184">
        <v>32</v>
      </c>
      <c r="R723" s="182">
        <v>39</v>
      </c>
      <c r="S723" s="183">
        <v>56</v>
      </c>
      <c r="T723" s="180">
        <v>1</v>
      </c>
      <c r="U723" s="184">
        <v>23</v>
      </c>
      <c r="V723" s="182">
        <v>7</v>
      </c>
      <c r="W723" s="183">
        <v>12</v>
      </c>
      <c r="X723" s="180">
        <v>2</v>
      </c>
      <c r="Y723" s="184">
        <v>0</v>
      </c>
      <c r="Z723" s="182">
        <v>1</v>
      </c>
      <c r="AA723" s="180">
        <v>0</v>
      </c>
      <c r="AB723" s="162">
        <f t="shared" si="13703"/>
        <v>1394</v>
      </c>
      <c r="AC723" s="165">
        <f t="shared" ref="AC723:AC745" si="13734">SUM(C723,E723,G723,I723,K723,M723,O723,Q723,S723,U723,W723,Y723,AA723)</f>
        <v>281</v>
      </c>
      <c r="AE723" s="256" t="str">
        <f>$AE$10</f>
        <v>08:00 - 08:59</v>
      </c>
      <c r="AF723" s="120">
        <f t="shared" si="13704"/>
        <v>1434</v>
      </c>
      <c r="AG723" s="181">
        <f t="shared" si="13704"/>
        <v>1163</v>
      </c>
      <c r="AH723" s="182">
        <f t="shared" si="13704"/>
        <v>991</v>
      </c>
      <c r="AI723" s="183">
        <f t="shared" si="13704"/>
        <v>549</v>
      </c>
      <c r="AJ723" s="180">
        <f t="shared" si="13704"/>
        <v>1186</v>
      </c>
      <c r="AK723" s="184">
        <f t="shared" si="13704"/>
        <v>820</v>
      </c>
      <c r="AL723" s="182">
        <f t="shared" si="13704"/>
        <v>2052</v>
      </c>
      <c r="AM723" s="183">
        <f t="shared" si="13704"/>
        <v>1565</v>
      </c>
      <c r="AN723" s="180">
        <f t="shared" si="13704"/>
        <v>117</v>
      </c>
      <c r="AO723" s="184">
        <f t="shared" si="13704"/>
        <v>318</v>
      </c>
      <c r="AP723" s="182">
        <f t="shared" si="13705"/>
        <v>398</v>
      </c>
      <c r="AQ723" s="180">
        <f t="shared" si="13705"/>
        <v>1294</v>
      </c>
      <c r="AR723" s="185">
        <f t="shared" si="13705"/>
        <v>1614</v>
      </c>
      <c r="AS723" s="186">
        <f t="shared" si="13705"/>
        <v>1905</v>
      </c>
      <c r="AT723" s="180">
        <f t="shared" si="13705"/>
        <v>918</v>
      </c>
      <c r="AU723" s="184">
        <f t="shared" si="13705"/>
        <v>518</v>
      </c>
      <c r="AV723" s="182">
        <f t="shared" si="13705"/>
        <v>1589</v>
      </c>
      <c r="AW723" s="183">
        <f t="shared" si="13705"/>
        <v>970</v>
      </c>
      <c r="AX723" s="180">
        <f t="shared" si="13705"/>
        <v>170</v>
      </c>
      <c r="AY723" s="184">
        <f t="shared" si="13705"/>
        <v>151</v>
      </c>
      <c r="AZ723" s="182">
        <f t="shared" si="13706"/>
        <v>595</v>
      </c>
      <c r="BA723" s="183">
        <f t="shared" si="13706"/>
        <v>1810</v>
      </c>
      <c r="BB723" s="180">
        <f t="shared" si="13706"/>
        <v>817</v>
      </c>
      <c r="BC723" s="184">
        <f t="shared" si="13706"/>
        <v>336</v>
      </c>
      <c r="BD723" s="182">
        <f t="shared" si="13706"/>
        <v>2440</v>
      </c>
      <c r="BE723" s="180">
        <f t="shared" si="13706"/>
        <v>2328</v>
      </c>
      <c r="BF723" s="164">
        <f>SUM(AF723,AH723,AJ723,AL723,AN723,AP723,AR723,AT723,AV723,AX723,AZ723,BB723,BD723)</f>
        <v>14321</v>
      </c>
      <c r="BG723" s="165">
        <f>SUM(AG723,AI723,AK723,AM723,AO723,AQ723,AS723,AU723,AW723,AY723,BA723,BC723,BE723)</f>
        <v>13727</v>
      </c>
      <c r="BI723" s="131" t="s">
        <v>17</v>
      </c>
      <c r="BJ723" s="123">
        <f>B723/B746</f>
        <v>1.0730392410968846E-2</v>
      </c>
      <c r="BK723" s="124">
        <f t="shared" ref="BK723" si="13735">C723/C746</f>
        <v>0</v>
      </c>
      <c r="BL723" s="125">
        <f t="shared" ref="BL723" si="13736">D723/D746</f>
        <v>2.2679588370466582E-2</v>
      </c>
      <c r="BM723" s="126">
        <f t="shared" ref="BM723" si="13737">E723/E746</f>
        <v>0</v>
      </c>
      <c r="BN723" s="123">
        <f t="shared" ref="BN723" si="13738">F723/F746</f>
        <v>2.1483643985328243E-2</v>
      </c>
      <c r="BO723" s="124">
        <f t="shared" ref="BO723" si="13739">G723/G746</f>
        <v>5.9070622210553956E-4</v>
      </c>
      <c r="BP723" s="125">
        <f t="shared" ref="BP723" si="13740">H723/H746</f>
        <v>1.366100205098154E-2</v>
      </c>
      <c r="BQ723" s="126">
        <f t="shared" ref="BQ723" si="13741">I723/I746</f>
        <v>3.9861812383736381E-4</v>
      </c>
      <c r="BR723" s="123">
        <f t="shared" ref="BR723" si="13742">J723/J746</f>
        <v>1.9347705914870095E-3</v>
      </c>
      <c r="BS723" s="124">
        <f t="shared" ref="BS723" si="13743">K723/K746</f>
        <v>2.6809651474530832E-3</v>
      </c>
      <c r="BT723" s="125">
        <f t="shared" ref="BT723" si="13744">L723/L746</f>
        <v>2.071758169319145E-3</v>
      </c>
      <c r="BU723" s="123">
        <f t="shared" ref="BU723" si="13745">M723/M746</f>
        <v>4.4113592500689275E-3</v>
      </c>
      <c r="BV723" s="127">
        <f t="shared" ref="BV723" si="13746">N723/N746</f>
        <v>6.287177170393796E-3</v>
      </c>
      <c r="BW723" s="128">
        <f t="shared" ref="BW723" si="13747">O723/O746</f>
        <v>3.2908439556777473E-3</v>
      </c>
      <c r="BX723" s="123">
        <f t="shared" ref="BX723" si="13748">P723/P746</f>
        <v>4.1818322620614887E-3</v>
      </c>
      <c r="BY723" s="124">
        <f t="shared" ref="BY723" si="13749">Q723/Q746</f>
        <v>3.2000000000000002E-3</v>
      </c>
      <c r="BZ723" s="125">
        <f t="shared" ref="BZ723" si="13750">R723/R746</f>
        <v>1.8752704717026494E-3</v>
      </c>
      <c r="CA723" s="126">
        <f t="shared" ref="CA723" si="13751">S723/S746</f>
        <v>3.1237797735259665E-3</v>
      </c>
      <c r="CB723" s="123">
        <f t="shared" ref="CB723" si="13752">T723/T746</f>
        <v>4.288164665523156E-4</v>
      </c>
      <c r="CC723" s="124">
        <f t="shared" ref="CC723" si="13753">U723/U746</f>
        <v>1.0277033065236819E-2</v>
      </c>
      <c r="CD723" s="125">
        <f t="shared" ref="CD723" si="13754">V723/V746</f>
        <v>4.2729825418141864E-4</v>
      </c>
      <c r="CE723" s="126">
        <f t="shared" ref="CE723" si="13755">W723/W746</f>
        <v>6.0575466935890968E-4</v>
      </c>
      <c r="CF723" s="123">
        <f t="shared" ref="CF723" si="13756">X723/X746</f>
        <v>1.8256503879507074E-4</v>
      </c>
      <c r="CG723" s="124">
        <f t="shared" ref="CG723" si="13757">Y723/Y746</f>
        <v>0</v>
      </c>
      <c r="CH723" s="125">
        <f t="shared" ref="CH723" si="13758">Z723/Z746</f>
        <v>2.7102474455917824E-5</v>
      </c>
      <c r="CI723" s="123">
        <f t="shared" ref="CI723" si="13759">AA723/AA746</f>
        <v>0</v>
      </c>
      <c r="CJ723" s="129">
        <f t="shared" ref="CJ723" si="13760">AB723/AB746</f>
        <v>6.6054454647978093E-3</v>
      </c>
      <c r="CK723" s="130">
        <f t="shared" ref="CK723" si="13761">AC723/AC746</f>
        <v>1.3414488602458527E-3</v>
      </c>
    </row>
    <row r="724" spans="1:89" ht="13.8" thickBot="1" x14ac:dyDescent="0.3">
      <c r="A724" s="139" t="s">
        <v>18</v>
      </c>
      <c r="B724" s="187">
        <v>648</v>
      </c>
      <c r="C724" s="188">
        <v>241</v>
      </c>
      <c r="D724" s="189">
        <v>484</v>
      </c>
      <c r="E724" s="190">
        <v>193</v>
      </c>
      <c r="F724" s="187">
        <v>798</v>
      </c>
      <c r="G724" s="191">
        <v>324</v>
      </c>
      <c r="H724" s="189">
        <v>1051</v>
      </c>
      <c r="I724" s="190">
        <v>568</v>
      </c>
      <c r="J724" s="187">
        <v>42</v>
      </c>
      <c r="K724" s="191">
        <v>112</v>
      </c>
      <c r="L724" s="189">
        <v>173</v>
      </c>
      <c r="M724" s="187">
        <v>460</v>
      </c>
      <c r="N724" s="192">
        <v>949</v>
      </c>
      <c r="O724" s="193">
        <v>861</v>
      </c>
      <c r="P724" s="187">
        <v>433</v>
      </c>
      <c r="Q724" s="191">
        <v>314</v>
      </c>
      <c r="R724" s="189">
        <v>709</v>
      </c>
      <c r="S724" s="190">
        <v>437</v>
      </c>
      <c r="T724" s="187">
        <v>90</v>
      </c>
      <c r="U724" s="191">
        <v>210</v>
      </c>
      <c r="V724" s="189">
        <v>296</v>
      </c>
      <c r="W724" s="190">
        <v>744</v>
      </c>
      <c r="X724" s="187">
        <v>474</v>
      </c>
      <c r="Y724" s="191">
        <v>233</v>
      </c>
      <c r="Z724" s="189">
        <v>1220</v>
      </c>
      <c r="AA724" s="187">
        <v>1369</v>
      </c>
      <c r="AB724" s="162">
        <f t="shared" si="13703"/>
        <v>7367</v>
      </c>
      <c r="AC724" s="165">
        <f t="shared" si="13734"/>
        <v>6066</v>
      </c>
      <c r="AE724" s="254">
        <f>$AE$11</f>
        <v>0</v>
      </c>
      <c r="AF724" s="120">
        <f t="shared" si="13704"/>
        <v>0</v>
      </c>
      <c r="AG724" s="188">
        <f t="shared" si="13704"/>
        <v>0</v>
      </c>
      <c r="AH724" s="189">
        <f t="shared" si="13704"/>
        <v>0</v>
      </c>
      <c r="AI724" s="190">
        <f t="shared" si="13704"/>
        <v>0</v>
      </c>
      <c r="AJ724" s="187">
        <f t="shared" si="13704"/>
        <v>0</v>
      </c>
      <c r="AK724" s="191">
        <f t="shared" si="13704"/>
        <v>0</v>
      </c>
      <c r="AL724" s="189">
        <f t="shared" si="13704"/>
        <v>0</v>
      </c>
      <c r="AM724" s="190">
        <f t="shared" si="13704"/>
        <v>0</v>
      </c>
      <c r="AN724" s="187">
        <f t="shared" si="13704"/>
        <v>0</v>
      </c>
      <c r="AO724" s="191">
        <f t="shared" si="13704"/>
        <v>0</v>
      </c>
      <c r="AP724" s="189">
        <f t="shared" si="13705"/>
        <v>0</v>
      </c>
      <c r="AQ724" s="187">
        <f t="shared" si="13705"/>
        <v>0</v>
      </c>
      <c r="AR724" s="192">
        <f t="shared" si="13705"/>
        <v>0</v>
      </c>
      <c r="AS724" s="193">
        <f t="shared" si="13705"/>
        <v>0</v>
      </c>
      <c r="AT724" s="187">
        <f t="shared" si="13705"/>
        <v>0</v>
      </c>
      <c r="AU724" s="191">
        <f t="shared" si="13705"/>
        <v>0</v>
      </c>
      <c r="AV724" s="189">
        <f t="shared" si="13705"/>
        <v>0</v>
      </c>
      <c r="AW724" s="190">
        <f t="shared" si="13705"/>
        <v>0</v>
      </c>
      <c r="AX724" s="187">
        <f t="shared" si="13705"/>
        <v>0</v>
      </c>
      <c r="AY724" s="191">
        <f t="shared" si="13705"/>
        <v>0</v>
      </c>
      <c r="AZ724" s="189">
        <f t="shared" si="13706"/>
        <v>0</v>
      </c>
      <c r="BA724" s="190">
        <f t="shared" si="13706"/>
        <v>0</v>
      </c>
      <c r="BB724" s="187">
        <f t="shared" si="13706"/>
        <v>0</v>
      </c>
      <c r="BC724" s="191">
        <f t="shared" si="13706"/>
        <v>0</v>
      </c>
      <c r="BD724" s="189">
        <f t="shared" si="13706"/>
        <v>0</v>
      </c>
      <c r="BE724" s="187">
        <f t="shared" si="13706"/>
        <v>0</v>
      </c>
      <c r="BF724" s="164">
        <f>SUM(AF724,AH724,AJ724,AL724,AN724,AP724,AR724,AT724,AV724,AX724,AZ724,BB724,BD724)</f>
        <v>0</v>
      </c>
      <c r="BG724" s="165">
        <f>SUM(AG724,AI724,AK724,AM724,AO724,AQ724,AS724,AU724,AW724,AY724,BA724,BC724,BE724)</f>
        <v>0</v>
      </c>
      <c r="BI724" s="139" t="s">
        <v>18</v>
      </c>
      <c r="BJ724" s="123">
        <f>B724/B746</f>
        <v>3.3590793634337257E-2</v>
      </c>
      <c r="BK724" s="124">
        <f t="shared" ref="BK724" si="13762">C724/C746</f>
        <v>1.1273798942788979E-2</v>
      </c>
      <c r="BL724" s="125">
        <f t="shared" ref="BL724" si="13763">D724/D746</f>
        <v>4.8356479168748127E-2</v>
      </c>
      <c r="BM724" s="126">
        <f t="shared" ref="BM724" si="13764">E724/E746</f>
        <v>2.0599850571032127E-2</v>
      </c>
      <c r="BN724" s="123">
        <f t="shared" ref="BN724" si="13765">F724/F746</f>
        <v>5.9735010105546819E-2</v>
      </c>
      <c r="BO724" s="124">
        <f t="shared" ref="BO724" si="13766">G724/G746</f>
        <v>2.1265423995799424E-2</v>
      </c>
      <c r="BP724" s="125">
        <f t="shared" ref="BP724" si="13767">H724/H746</f>
        <v>3.8492528567242897E-2</v>
      </c>
      <c r="BQ724" s="126">
        <f t="shared" ref="BQ724" si="13768">I724/I746</f>
        <v>1.8867924528301886E-2</v>
      </c>
      <c r="BR724" s="123">
        <f t="shared" ref="BR724" si="13769">J724/J746</f>
        <v>1.1608623548922056E-2</v>
      </c>
      <c r="BS724" s="124">
        <f t="shared" ref="BS724" si="13770">K724/K746</f>
        <v>3.0026809651474532E-2</v>
      </c>
      <c r="BT724" s="125">
        <f t="shared" ref="BT724" si="13771">L724/L746</f>
        <v>1.6291552876918729E-2</v>
      </c>
      <c r="BU724" s="123">
        <f t="shared" ref="BU724" si="13772">M724/M746</f>
        <v>4.2275526146493887E-2</v>
      </c>
      <c r="BV724" s="127">
        <f t="shared" ref="BV724" si="13773">N724/N746</f>
        <v>3.5727731345531213E-2</v>
      </c>
      <c r="BW724" s="128">
        <f t="shared" ref="BW724" si="13774">O724/O746</f>
        <v>3.5866033491627092E-2</v>
      </c>
      <c r="BX724" s="123">
        <f t="shared" ref="BX724" si="13775">P724/P746</f>
        <v>3.3532099434678234E-2</v>
      </c>
      <c r="BY724" s="124">
        <f t="shared" ref="BY724" si="13776">Q724/Q746</f>
        <v>3.1399999999999997E-2</v>
      </c>
      <c r="BZ724" s="125">
        <f t="shared" ref="BZ724" si="13777">R724/R746</f>
        <v>3.4091455498389191E-2</v>
      </c>
      <c r="CA724" s="126">
        <f t="shared" ref="CA724" si="13778">S724/S746</f>
        <v>2.4376638589836561E-2</v>
      </c>
      <c r="CB724" s="123">
        <f t="shared" ref="CB724" si="13779">T724/T746</f>
        <v>3.8593481989708404E-2</v>
      </c>
      <c r="CC724" s="124">
        <f t="shared" ref="CC724" si="13780">U724/U746</f>
        <v>9.3833780160857902E-2</v>
      </c>
      <c r="CD724" s="125">
        <f t="shared" ref="CD724" si="13781">V724/V746</f>
        <v>1.8068611891099987E-2</v>
      </c>
      <c r="CE724" s="126">
        <f t="shared" ref="CE724" si="13782">W724/W746</f>
        <v>3.7556789500252395E-2</v>
      </c>
      <c r="CF724" s="123">
        <f t="shared" ref="CF724" si="13783">X724/X746</f>
        <v>4.3267914194431767E-2</v>
      </c>
      <c r="CG724" s="124">
        <f t="shared" ref="CG724" si="13784">Y724/Y746</f>
        <v>5.0215517241379314E-2</v>
      </c>
      <c r="CH724" s="125">
        <f t="shared" ref="CH724" si="13785">Z724/Z746</f>
        <v>3.3065018836219748E-2</v>
      </c>
      <c r="CI724" s="123">
        <f t="shared" ref="CI724" si="13786">AA724/AA746</f>
        <v>3.4091192071120852E-2</v>
      </c>
      <c r="CJ724" s="129">
        <f t="shared" ref="CJ724" si="13787">AB724/AB746</f>
        <v>3.490840512135255E-2</v>
      </c>
      <c r="CK724" s="130">
        <f t="shared" ref="CK724" si="13788">AC724/AC746</f>
        <v>2.895810955961332E-2</v>
      </c>
    </row>
    <row r="725" spans="1:89" ht="14.4" thickTop="1" thickBot="1" x14ac:dyDescent="0.3">
      <c r="A725" s="131" t="s">
        <v>19</v>
      </c>
      <c r="B725" s="180">
        <v>906</v>
      </c>
      <c r="C725" s="181">
        <v>737</v>
      </c>
      <c r="D725" s="182">
        <v>577</v>
      </c>
      <c r="E725" s="183">
        <v>392</v>
      </c>
      <c r="F725" s="180">
        <v>835</v>
      </c>
      <c r="G725" s="184">
        <v>721</v>
      </c>
      <c r="H725" s="182">
        <v>1331</v>
      </c>
      <c r="I725" s="183">
        <v>1124</v>
      </c>
      <c r="J725" s="180">
        <v>80</v>
      </c>
      <c r="K725" s="184">
        <v>133</v>
      </c>
      <c r="L725" s="182">
        <v>393</v>
      </c>
      <c r="M725" s="180">
        <v>644</v>
      </c>
      <c r="N725" s="185">
        <v>1396</v>
      </c>
      <c r="O725" s="186">
        <v>1074</v>
      </c>
      <c r="P725" s="180">
        <v>627</v>
      </c>
      <c r="Q725" s="184">
        <v>387</v>
      </c>
      <c r="R725" s="182">
        <v>909</v>
      </c>
      <c r="S725" s="183">
        <v>683</v>
      </c>
      <c r="T725" s="180">
        <v>198</v>
      </c>
      <c r="U725" s="184">
        <v>204</v>
      </c>
      <c r="V725" s="182">
        <v>572</v>
      </c>
      <c r="W725" s="183">
        <v>904</v>
      </c>
      <c r="X725" s="180">
        <v>612</v>
      </c>
      <c r="Y725" s="184">
        <v>300</v>
      </c>
      <c r="Z725" s="182">
        <v>1599</v>
      </c>
      <c r="AA725" s="180">
        <v>1911</v>
      </c>
      <c r="AB725" s="162">
        <f t="shared" si="13703"/>
        <v>10035</v>
      </c>
      <c r="AC725" s="165">
        <f t="shared" si="13734"/>
        <v>9214</v>
      </c>
      <c r="AE725" s="251" t="s">
        <v>13</v>
      </c>
      <c r="AF725" s="14">
        <f t="shared" ref="AF725:BG725" si="13789">SUM(AF722:AF724)</f>
        <v>2673</v>
      </c>
      <c r="AG725" s="1">
        <f t="shared" si="13789"/>
        <v>2132</v>
      </c>
      <c r="AH725" s="14">
        <f t="shared" si="13789"/>
        <v>1700</v>
      </c>
      <c r="AI725" s="1">
        <f t="shared" si="13789"/>
        <v>1082</v>
      </c>
      <c r="AJ725" s="14">
        <f t="shared" si="13789"/>
        <v>2169</v>
      </c>
      <c r="AK725" s="1">
        <f t="shared" si="13789"/>
        <v>1663</v>
      </c>
      <c r="AL725" s="14">
        <f t="shared" si="13789"/>
        <v>3718</v>
      </c>
      <c r="AM725" s="1">
        <f t="shared" si="13789"/>
        <v>3076</v>
      </c>
      <c r="AN725" s="14">
        <f t="shared" si="13789"/>
        <v>212</v>
      </c>
      <c r="AO725" s="1">
        <f t="shared" si="13789"/>
        <v>524</v>
      </c>
      <c r="AP725" s="14">
        <f t="shared" si="13789"/>
        <v>812</v>
      </c>
      <c r="AQ725" s="1">
        <f t="shared" si="13789"/>
        <v>2170</v>
      </c>
      <c r="AR725" s="14">
        <f t="shared" si="13789"/>
        <v>3164</v>
      </c>
      <c r="AS725" s="1">
        <f t="shared" si="13789"/>
        <v>3437</v>
      </c>
      <c r="AT725" s="14">
        <f t="shared" si="13789"/>
        <v>1801</v>
      </c>
      <c r="AU725" s="1">
        <f t="shared" si="13789"/>
        <v>1001</v>
      </c>
      <c r="AV725" s="14">
        <f t="shared" si="13789"/>
        <v>2848</v>
      </c>
      <c r="AW725" s="1">
        <f t="shared" si="13789"/>
        <v>1766</v>
      </c>
      <c r="AX725" s="14">
        <f t="shared" si="13789"/>
        <v>413</v>
      </c>
      <c r="AY725" s="1">
        <f t="shared" si="13789"/>
        <v>305</v>
      </c>
      <c r="AZ725" s="14">
        <f t="shared" si="13789"/>
        <v>1262</v>
      </c>
      <c r="BA725" s="1">
        <f t="shared" si="13789"/>
        <v>3091</v>
      </c>
      <c r="BB725" s="14">
        <f t="shared" si="13789"/>
        <v>1518</v>
      </c>
      <c r="BC725" s="1">
        <f t="shared" si="13789"/>
        <v>671</v>
      </c>
      <c r="BD725" s="14">
        <f t="shared" si="13789"/>
        <v>4665</v>
      </c>
      <c r="BE725" s="1">
        <f t="shared" si="13789"/>
        <v>4602</v>
      </c>
      <c r="BF725" s="166">
        <f t="shared" si="13789"/>
        <v>26955</v>
      </c>
      <c r="BG725" s="167">
        <f t="shared" si="13789"/>
        <v>25520</v>
      </c>
      <c r="BI725" s="131" t="s">
        <v>19</v>
      </c>
      <c r="BJ725" s="123">
        <f>B725/B746</f>
        <v>4.696490591467524E-2</v>
      </c>
      <c r="BK725" s="124">
        <f t="shared" ref="BK725" si="13790">C725/C746</f>
        <v>3.4476306310520656E-2</v>
      </c>
      <c r="BL725" s="125">
        <f t="shared" ref="BL725" si="13791">D725/D746</f>
        <v>5.7648116694974522E-2</v>
      </c>
      <c r="BM725" s="126">
        <f t="shared" ref="BM725" si="13792">E725/E746</f>
        <v>4.1840111004376131E-2</v>
      </c>
      <c r="BN725" s="123">
        <f t="shared" ref="BN725" si="13793">F725/F746</f>
        <v>6.2504678493899249E-2</v>
      </c>
      <c r="BO725" s="124">
        <f t="shared" ref="BO725" si="13794">G725/G746</f>
        <v>4.7322131793121551E-2</v>
      </c>
      <c r="BP725" s="125">
        <f t="shared" ref="BP725" si="13795">H725/H746</f>
        <v>4.8747436273073541E-2</v>
      </c>
      <c r="BQ725" s="126">
        <f t="shared" ref="BQ725" si="13796">I725/I746</f>
        <v>3.7337230932766412E-2</v>
      </c>
      <c r="BR725" s="123">
        <f t="shared" ref="BR725" si="13797">J725/J746</f>
        <v>2.2111663902708679E-2</v>
      </c>
      <c r="BS725" s="124">
        <f t="shared" ref="BS725" si="13798">K725/K746</f>
        <v>3.5656836461126003E-2</v>
      </c>
      <c r="BT725" s="125">
        <f t="shared" ref="BT725" si="13799">L725/L746</f>
        <v>3.700913457011018E-2</v>
      </c>
      <c r="BU725" s="123">
        <f t="shared" ref="BU725" si="13800">M725/M746</f>
        <v>5.9185736605091445E-2</v>
      </c>
      <c r="BV725" s="127">
        <f t="shared" ref="BV725" si="13801">N725/N746</f>
        <v>5.2556283412393642E-2</v>
      </c>
      <c r="BW725" s="128">
        <f t="shared" ref="BW725" si="13802">O725/O746</f>
        <v>4.4738815296175953E-2</v>
      </c>
      <c r="BX725" s="123">
        <f t="shared" ref="BX725" si="13803">P725/P746</f>
        <v>4.855571904282506E-2</v>
      </c>
      <c r="BY725" s="124">
        <f t="shared" ref="BY725" si="13804">Q725/Q746</f>
        <v>3.8699999999999998E-2</v>
      </c>
      <c r="BZ725" s="125">
        <f t="shared" ref="BZ725" si="13805">R725/R746</f>
        <v>4.3708227148146366E-2</v>
      </c>
      <c r="CA725" s="126">
        <f t="shared" ref="CA725" si="13806">S725/S746</f>
        <v>3.8098956880682766E-2</v>
      </c>
      <c r="CB725" s="123">
        <f t="shared" ref="CB725" si="13807">T725/T746</f>
        <v>8.4905660377358486E-2</v>
      </c>
      <c r="CC725" s="124">
        <f t="shared" ref="CC725" si="13808">U725/U746</f>
        <v>9.1152815013404831E-2</v>
      </c>
      <c r="CD725" s="125">
        <f t="shared" ref="CD725" si="13809">V725/V746</f>
        <v>3.4916371627395922E-2</v>
      </c>
      <c r="CE725" s="126">
        <f t="shared" ref="CE725" si="13810">W725/W746</f>
        <v>4.5633518425037857E-2</v>
      </c>
      <c r="CF725" s="123">
        <f t="shared" ref="CF725" si="13811">X725/X746</f>
        <v>5.5864901871291645E-2</v>
      </c>
      <c r="CG725" s="124">
        <f t="shared" ref="CG725" si="13812">Y725/Y746</f>
        <v>6.4655172413793108E-2</v>
      </c>
      <c r="CH725" s="125">
        <f t="shared" ref="CH725" si="13813">Z725/Z746</f>
        <v>4.33368566550126E-2</v>
      </c>
      <c r="CI725" s="123">
        <f t="shared" ref="CI725" si="13814">AA725/AA746</f>
        <v>4.7588216251213983E-2</v>
      </c>
      <c r="CJ725" s="129">
        <f t="shared" ref="CJ725" si="13815">AB725/AB746</f>
        <v>4.7550678076934014E-2</v>
      </c>
      <c r="CK725" s="130">
        <f t="shared" ref="CK725" si="13816">AC725/AC746</f>
        <v>4.3986155865855116E-2</v>
      </c>
    </row>
    <row r="726" spans="1:89" ht="13.8" thickTop="1" x14ac:dyDescent="0.25">
      <c r="A726" s="139" t="s">
        <v>20</v>
      </c>
      <c r="B726" s="266">
        <v>1239</v>
      </c>
      <c r="C726" s="267">
        <v>969</v>
      </c>
      <c r="D726" s="268">
        <v>709</v>
      </c>
      <c r="E726" s="269">
        <v>533</v>
      </c>
      <c r="F726" s="266">
        <v>983</v>
      </c>
      <c r="G726" s="270">
        <v>843</v>
      </c>
      <c r="H726" s="268">
        <v>1666</v>
      </c>
      <c r="I726" s="269">
        <v>1511</v>
      </c>
      <c r="J726" s="266">
        <v>95</v>
      </c>
      <c r="K726" s="270">
        <v>206</v>
      </c>
      <c r="L726" s="268">
        <v>414</v>
      </c>
      <c r="M726" s="266">
        <v>876</v>
      </c>
      <c r="N726" s="271">
        <v>1550</v>
      </c>
      <c r="O726" s="272">
        <v>1532</v>
      </c>
      <c r="P726" s="266">
        <v>883</v>
      </c>
      <c r="Q726" s="270">
        <v>483</v>
      </c>
      <c r="R726" s="268">
        <v>1259</v>
      </c>
      <c r="S726" s="269">
        <v>796</v>
      </c>
      <c r="T726" s="266">
        <v>243</v>
      </c>
      <c r="U726" s="270">
        <v>154</v>
      </c>
      <c r="V726" s="268">
        <v>667</v>
      </c>
      <c r="W726" s="269">
        <v>1281</v>
      </c>
      <c r="X726" s="266">
        <v>701</v>
      </c>
      <c r="Y726" s="270">
        <v>335</v>
      </c>
      <c r="Z726" s="268">
        <v>2225</v>
      </c>
      <c r="AA726" s="266">
        <v>2274</v>
      </c>
      <c r="AB726" s="162">
        <f t="shared" si="13703"/>
        <v>12634</v>
      </c>
      <c r="AC726" s="165">
        <f t="shared" si="13734"/>
        <v>11793</v>
      </c>
      <c r="BI726" s="139" t="s">
        <v>20</v>
      </c>
      <c r="BJ726" s="123">
        <f>B726/B746</f>
        <v>6.4226841532320778E-2</v>
      </c>
      <c r="BK726" s="124">
        <f t="shared" ref="BK726" si="13817">C726/C746</f>
        <v>4.5329092014782239E-2</v>
      </c>
      <c r="BL726" s="125">
        <f t="shared" ref="BL726" si="13818">D726/D746</f>
        <v>7.083624737736037E-2</v>
      </c>
      <c r="BM726" s="126">
        <f t="shared" ref="BM726" si="13819">E726/E746</f>
        <v>5.6889742768705308E-2</v>
      </c>
      <c r="BN726" s="123">
        <f t="shared" ref="BN726" si="13820">F726/F746</f>
        <v>7.3583352047308925E-2</v>
      </c>
      <c r="BO726" s="124">
        <f t="shared" ref="BO726" si="13821">G726/G746</f>
        <v>5.5329482803885534E-2</v>
      </c>
      <c r="BP726" s="125">
        <f t="shared" ref="BP726" si="13822">H726/H746</f>
        <v>6.1016700849692351E-2</v>
      </c>
      <c r="BQ726" s="126">
        <f t="shared" ref="BQ726" si="13823">I726/I746</f>
        <v>5.0192665426521392E-2</v>
      </c>
      <c r="BR726" s="123">
        <f t="shared" ref="BR726" si="13824">J726/J746</f>
        <v>2.6257600884466555E-2</v>
      </c>
      <c r="BS726" s="124">
        <f t="shared" ref="BS726" si="13825">K726/K746</f>
        <v>5.522788203753351E-2</v>
      </c>
      <c r="BT726" s="125">
        <f t="shared" ref="BT726" si="13826">L726/L746</f>
        <v>3.8986721913551181E-2</v>
      </c>
      <c r="BU726" s="123">
        <f t="shared" ref="BU726" si="13827">M726/M746</f>
        <v>8.0507306313757923E-2</v>
      </c>
      <c r="BV726" s="127">
        <f t="shared" ref="BV726" si="13828">N726/N746</f>
        <v>5.8354039605451394E-2</v>
      </c>
      <c r="BW726" s="128">
        <f t="shared" ref="BW726" si="13829">O726/O746</f>
        <v>6.3817378988586193E-2</v>
      </c>
      <c r="BX726" s="123">
        <f t="shared" ref="BX726" si="13830">P726/P746</f>
        <v>6.838070161852397E-2</v>
      </c>
      <c r="BY726" s="124">
        <f t="shared" ref="BY726" si="13831">Q726/Q746</f>
        <v>4.8300000000000003E-2</v>
      </c>
      <c r="BZ726" s="125">
        <f t="shared" ref="BZ726" si="13832">R726/R746</f>
        <v>6.0537577535221425E-2</v>
      </c>
      <c r="CA726" s="126">
        <f t="shared" ref="CA726" si="13833">S726/S746</f>
        <v>4.4402298209404806E-2</v>
      </c>
      <c r="CB726" s="123">
        <f t="shared" ref="CB726" si="13834">T726/T746</f>
        <v>0.10420240137221269</v>
      </c>
      <c r="CC726" s="124">
        <f t="shared" ref="CC726" si="13835">U726/U746</f>
        <v>6.8811438784629128E-2</v>
      </c>
      <c r="CD726" s="125">
        <f t="shared" ref="CD726" si="13836">V726/V746</f>
        <v>4.0715419362715173E-2</v>
      </c>
      <c r="CE726" s="126">
        <f t="shared" ref="CE726" si="13837">W726/W746</f>
        <v>6.4664310954063609E-2</v>
      </c>
      <c r="CF726" s="123">
        <f t="shared" ref="CF726" si="13838">X726/X746</f>
        <v>6.3989046097672295E-2</v>
      </c>
      <c r="CG726" s="124">
        <f t="shared" ref="CG726" si="13839">Y726/Y746</f>
        <v>7.2198275862068964E-2</v>
      </c>
      <c r="CH726" s="125">
        <f t="shared" ref="CH726" si="13840">Z726/Z746</f>
        <v>6.030300566441716E-2</v>
      </c>
      <c r="CI726" s="123">
        <f t="shared" ref="CI726" si="13841">AA726/AA746</f>
        <v>5.6627736135667503E-2</v>
      </c>
      <c r="CJ726" s="129">
        <f t="shared" ref="CJ726" si="13842">AB726/AB746</f>
        <v>5.9865995697457333E-2</v>
      </c>
      <c r="CK726" s="130">
        <f t="shared" ref="CK726" si="13843">AC726/AC746</f>
        <v>5.6297887576083068E-2</v>
      </c>
    </row>
    <row r="727" spans="1:89" ht="13.8" thickBot="1" x14ac:dyDescent="0.3">
      <c r="A727" s="131" t="s">
        <v>21</v>
      </c>
      <c r="B727" s="273">
        <v>1434</v>
      </c>
      <c r="C727" s="274">
        <v>1163</v>
      </c>
      <c r="D727" s="275">
        <v>991</v>
      </c>
      <c r="E727" s="276">
        <v>549</v>
      </c>
      <c r="F727" s="273">
        <v>1186</v>
      </c>
      <c r="G727" s="277">
        <v>820</v>
      </c>
      <c r="H727" s="275">
        <v>2052</v>
      </c>
      <c r="I727" s="276">
        <v>1565</v>
      </c>
      <c r="J727" s="273">
        <v>117</v>
      </c>
      <c r="K727" s="277">
        <v>318</v>
      </c>
      <c r="L727" s="275">
        <v>398</v>
      </c>
      <c r="M727" s="273">
        <v>1294</v>
      </c>
      <c r="N727" s="278">
        <v>1614</v>
      </c>
      <c r="O727" s="279">
        <v>1905</v>
      </c>
      <c r="P727" s="273">
        <v>918</v>
      </c>
      <c r="Q727" s="277">
        <v>518</v>
      </c>
      <c r="R727" s="275">
        <v>1589</v>
      </c>
      <c r="S727" s="276">
        <v>970</v>
      </c>
      <c r="T727" s="273">
        <v>170</v>
      </c>
      <c r="U727" s="277">
        <v>151</v>
      </c>
      <c r="V727" s="275">
        <v>595</v>
      </c>
      <c r="W727" s="276">
        <v>1810</v>
      </c>
      <c r="X727" s="273">
        <v>817</v>
      </c>
      <c r="Y727" s="277">
        <v>336</v>
      </c>
      <c r="Z727" s="275">
        <v>2440</v>
      </c>
      <c r="AA727" s="273">
        <v>2328</v>
      </c>
      <c r="AB727" s="162">
        <f t="shared" si="13703"/>
        <v>14321</v>
      </c>
      <c r="AC727" s="165">
        <f t="shared" si="13734"/>
        <v>13727</v>
      </c>
      <c r="AE727" t="s">
        <v>85</v>
      </c>
      <c r="BI727" s="131" t="s">
        <v>21</v>
      </c>
      <c r="BJ727" s="123">
        <f>B727/B746</f>
        <v>7.4335182209320408E-2</v>
      </c>
      <c r="BK727" s="124">
        <f t="shared" ref="BK727" si="13844">C727/C746</f>
        <v>5.4404266267483743E-2</v>
      </c>
      <c r="BL727" s="125">
        <f t="shared" ref="BL727" si="13845">D727/D746</f>
        <v>9.9010890198821061E-2</v>
      </c>
      <c r="BM727" s="126">
        <f t="shared" ref="BM727" si="13846">E727/E746</f>
        <v>5.8597502401536987E-2</v>
      </c>
      <c r="BN727" s="123">
        <f t="shared" ref="BN727" si="13847">F727/F746</f>
        <v>8.8779100232053293E-2</v>
      </c>
      <c r="BO727" s="124">
        <f t="shared" ref="BO727" si="13848">G727/G746</f>
        <v>5.381990023628249E-2</v>
      </c>
      <c r="BP727" s="125">
        <f t="shared" ref="BP727" si="13849">H727/H746</f>
        <v>7.5153823615587464E-2</v>
      </c>
      <c r="BQ727" s="126">
        <f t="shared" ref="BQ727" si="13850">I727/I746</f>
        <v>5.1986446983789528E-2</v>
      </c>
      <c r="BR727" s="123">
        <f t="shared" ref="BR727" si="13851">J727/J746</f>
        <v>3.2338308457711441E-2</v>
      </c>
      <c r="BS727" s="124">
        <f t="shared" ref="BS727" si="13852">K727/K746</f>
        <v>8.5254691689008039E-2</v>
      </c>
      <c r="BT727" s="125">
        <f t="shared" ref="BT727" si="13853">L727/L746</f>
        <v>3.7479988699500894E-2</v>
      </c>
      <c r="BU727" s="123">
        <f t="shared" ref="BU727" si="13854">M727/M746</f>
        <v>0.1189228931164415</v>
      </c>
      <c r="BV727" s="127">
        <f t="shared" ref="BV727" si="13855">N727/N746</f>
        <v>6.0763496724644227E-2</v>
      </c>
      <c r="BW727" s="128">
        <f t="shared" ref="BW727" si="13856">O727/O746</f>
        <v>7.9355161209697572E-2</v>
      </c>
      <c r="BX727" s="123">
        <f t="shared" ref="BX727" si="13857">P727/P746</f>
        <v>7.10911484550453E-2</v>
      </c>
      <c r="BY727" s="124">
        <f t="shared" ref="BY727" si="13858">Q727/Q746</f>
        <v>5.1799999999999999E-2</v>
      </c>
      <c r="BZ727" s="125">
        <f t="shared" ref="BZ727" si="13859">R727/R746</f>
        <v>7.640525075732077E-2</v>
      </c>
      <c r="CA727" s="126">
        <f t="shared" ref="CA727" si="13860">S727/S746</f>
        <v>5.4108328220003346E-2</v>
      </c>
      <c r="CB727" s="123">
        <f t="shared" ref="CB727" si="13861">T727/T746</f>
        <v>7.2898799313893647E-2</v>
      </c>
      <c r="CC727" s="124">
        <f t="shared" ref="CC727" si="13862">U727/U746</f>
        <v>6.7470956210902586E-2</v>
      </c>
      <c r="CD727" s="125">
        <f t="shared" ref="CD727" si="13863">V727/V746</f>
        <v>3.6320351605420582E-2</v>
      </c>
      <c r="CE727" s="126">
        <f t="shared" ref="CE727" si="13864">W727/W746</f>
        <v>9.1367995961635542E-2</v>
      </c>
      <c r="CF727" s="123">
        <f t="shared" ref="CF727" si="13865">X727/X746</f>
        <v>7.4577818347786401E-2</v>
      </c>
      <c r="CG727" s="124">
        <f t="shared" ref="CG727" si="13866">Y727/Y746</f>
        <v>7.2413793103448282E-2</v>
      </c>
      <c r="CH727" s="125">
        <f t="shared" ref="CH727" si="13867">Z727/Z746</f>
        <v>6.6130037672439496E-2</v>
      </c>
      <c r="CI727" s="123">
        <f t="shared" ref="CI727" si="13868">AA727/AA746</f>
        <v>5.7972458101949849E-2</v>
      </c>
      <c r="CJ727" s="129">
        <f t="shared" ref="CJ727" si="13869">AB727/AB746</f>
        <v>6.7859816715473045E-2</v>
      </c>
      <c r="CK727" s="130">
        <f t="shared" ref="CK727" si="13870">AC727/AC746</f>
        <v>6.5530492898913953E-2</v>
      </c>
    </row>
    <row r="728" spans="1:89" ht="14.4" thickTop="1" thickBot="1" x14ac:dyDescent="0.3">
      <c r="A728" s="139" t="s">
        <v>22</v>
      </c>
      <c r="B728" s="187">
        <v>1731</v>
      </c>
      <c r="C728" s="188">
        <v>1292</v>
      </c>
      <c r="D728" s="189">
        <v>990</v>
      </c>
      <c r="E728" s="190">
        <v>472</v>
      </c>
      <c r="F728" s="187">
        <v>1165</v>
      </c>
      <c r="G728" s="191">
        <v>727</v>
      </c>
      <c r="H728" s="189">
        <v>2502</v>
      </c>
      <c r="I728" s="190">
        <v>1763</v>
      </c>
      <c r="J728" s="187">
        <v>157</v>
      </c>
      <c r="K728" s="191">
        <v>596</v>
      </c>
      <c r="L728" s="189">
        <v>309</v>
      </c>
      <c r="M728" s="187">
        <v>1232</v>
      </c>
      <c r="N728" s="192">
        <v>1790</v>
      </c>
      <c r="O728" s="193">
        <v>2106</v>
      </c>
      <c r="P728" s="187">
        <v>1117</v>
      </c>
      <c r="Q728" s="191">
        <v>464</v>
      </c>
      <c r="R728" s="189">
        <v>1941</v>
      </c>
      <c r="S728" s="190">
        <v>1096</v>
      </c>
      <c r="T728" s="187">
        <v>121</v>
      </c>
      <c r="U728" s="191">
        <v>133</v>
      </c>
      <c r="V728" s="189">
        <v>592</v>
      </c>
      <c r="W728" s="190">
        <v>2785</v>
      </c>
      <c r="X728" s="187">
        <v>882</v>
      </c>
      <c r="Y728" s="191">
        <v>322</v>
      </c>
      <c r="Z728" s="189">
        <v>2685</v>
      </c>
      <c r="AA728" s="187">
        <v>2618</v>
      </c>
      <c r="AB728" s="162">
        <f t="shared" si="13703"/>
        <v>15982</v>
      </c>
      <c r="AC728" s="165">
        <f t="shared" si="13734"/>
        <v>15606</v>
      </c>
      <c r="AE728" s="290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39" t="s">
        <v>22</v>
      </c>
      <c r="BJ728" s="123">
        <f>B728/B746</f>
        <v>8.9730962625058322E-2</v>
      </c>
      <c r="BK728" s="124">
        <f t="shared" ref="BK728" si="13871">C728/C746</f>
        <v>6.043878935304299E-2</v>
      </c>
      <c r="BL728" s="125">
        <f t="shared" ref="BL728" si="13872">D728/D746</f>
        <v>9.8910980117893899E-2</v>
      </c>
      <c r="BM728" s="126">
        <f t="shared" ref="BM728" si="13873">E728/E746</f>
        <v>5.0378909168534526E-2</v>
      </c>
      <c r="BN728" s="123">
        <f t="shared" ref="BN728" si="13874">F728/F746</f>
        <v>8.7207126281907327E-2</v>
      </c>
      <c r="BO728" s="124">
        <f t="shared" ref="BO728" si="13875">G728/G746</f>
        <v>4.7715935941191917E-2</v>
      </c>
      <c r="BP728" s="125">
        <f t="shared" ref="BP728" si="13876">H728/H746</f>
        <v>9.1634925285672422E-2</v>
      </c>
      <c r="BQ728" s="126">
        <f t="shared" ref="BQ728" si="13877">I728/I746</f>
        <v>5.856364602710603E-2</v>
      </c>
      <c r="BR728" s="123">
        <f t="shared" ref="BR728" si="13878">J728/J746</f>
        <v>4.3394140409065779E-2</v>
      </c>
      <c r="BS728" s="124">
        <f t="shared" ref="BS728" si="13879">K728/K746</f>
        <v>0.15978552278820377</v>
      </c>
      <c r="BT728" s="125">
        <f t="shared" ref="BT728" si="13880">L728/L746</f>
        <v>2.9098785196346171E-2</v>
      </c>
      <c r="BU728" s="123">
        <f t="shared" ref="BU728" si="13881">M728/M746</f>
        <v>0.11322488741843581</v>
      </c>
      <c r="BV728" s="127">
        <f t="shared" ref="BV728" si="13882">N728/N746</f>
        <v>6.7389503802424519E-2</v>
      </c>
      <c r="BW728" s="128">
        <f t="shared" ref="BW728" si="13883">O728/O746</f>
        <v>8.7728067983004254E-2</v>
      </c>
      <c r="BX728" s="123">
        <f t="shared" ref="BX728" si="13884">P728/P746</f>
        <v>8.6501974754123745E-2</v>
      </c>
      <c r="BY728" s="124">
        <f t="shared" ref="BY728" si="13885">Q728/Q746</f>
        <v>4.6399999999999997E-2</v>
      </c>
      <c r="BZ728" s="125">
        <f t="shared" ref="BZ728" si="13886">R728/R746</f>
        <v>9.3330768860893393E-2</v>
      </c>
      <c r="CA728" s="126">
        <f t="shared" ref="CA728" si="13887">S728/S746</f>
        <v>6.1136832710436774E-2</v>
      </c>
      <c r="CB728" s="123">
        <f t="shared" ref="CB728" si="13888">T728/T746</f>
        <v>5.1886792452830191E-2</v>
      </c>
      <c r="CC728" s="124">
        <f t="shared" ref="CC728" si="13889">U728/U746</f>
        <v>5.9428060768543345E-2</v>
      </c>
      <c r="CD728" s="125">
        <f t="shared" ref="CD728" si="13890">V728/V746</f>
        <v>3.6137223782199974E-2</v>
      </c>
      <c r="CE728" s="126">
        <f t="shared" ref="CE728" si="13891">W728/W746</f>
        <v>0.14058556284704696</v>
      </c>
      <c r="CF728" s="123">
        <f t="shared" ref="CF728" si="13892">X728/X746</f>
        <v>8.0511182108626192E-2</v>
      </c>
      <c r="CG728" s="124">
        <f t="shared" ref="CG728" si="13893">Y728/Y746</f>
        <v>6.9396551724137931E-2</v>
      </c>
      <c r="CH728" s="125">
        <f t="shared" ref="CH728" si="13894">Z728/Z746</f>
        <v>7.2770143914139357E-2</v>
      </c>
      <c r="CI728" s="123">
        <f t="shared" ref="CI728" si="13895">AA728/AA746</f>
        <v>6.5194113106058715E-2</v>
      </c>
      <c r="CJ728" s="129">
        <f t="shared" ref="CJ728" si="13896">AB728/AB746</f>
        <v>7.5730437172452356E-2</v>
      </c>
      <c r="CK728" s="130">
        <f t="shared" ref="CK728" si="13897">AC728/AC746</f>
        <v>7.4500537056928037E-2</v>
      </c>
    </row>
    <row r="729" spans="1:89" ht="15" thickTop="1" thickBot="1" x14ac:dyDescent="0.35">
      <c r="A729" s="131" t="s">
        <v>23</v>
      </c>
      <c r="B729" s="180">
        <v>1338</v>
      </c>
      <c r="C729" s="181">
        <v>1429</v>
      </c>
      <c r="D729" s="182">
        <v>791</v>
      </c>
      <c r="E729" s="183">
        <v>425</v>
      </c>
      <c r="F729" s="180">
        <v>978</v>
      </c>
      <c r="G729" s="184">
        <v>877</v>
      </c>
      <c r="H729" s="182">
        <v>1996</v>
      </c>
      <c r="I729" s="183">
        <v>2030</v>
      </c>
      <c r="J729" s="180">
        <v>118</v>
      </c>
      <c r="K729" s="184">
        <v>333</v>
      </c>
      <c r="L729" s="182">
        <v>355</v>
      </c>
      <c r="M729" s="180">
        <v>973</v>
      </c>
      <c r="N729" s="185">
        <v>1537</v>
      </c>
      <c r="O729" s="186">
        <v>1810</v>
      </c>
      <c r="P729" s="180">
        <v>1043</v>
      </c>
      <c r="Q729" s="184">
        <v>520</v>
      </c>
      <c r="R729" s="182">
        <v>1696</v>
      </c>
      <c r="S729" s="183">
        <v>1016</v>
      </c>
      <c r="T729" s="180">
        <v>145</v>
      </c>
      <c r="U729" s="184">
        <v>133</v>
      </c>
      <c r="V729" s="182">
        <v>625</v>
      </c>
      <c r="W729" s="183">
        <v>1871</v>
      </c>
      <c r="X729" s="180">
        <v>781</v>
      </c>
      <c r="Y729" s="184">
        <v>228</v>
      </c>
      <c r="Z729" s="182">
        <v>2440</v>
      </c>
      <c r="AA729" s="180">
        <v>2845</v>
      </c>
      <c r="AB729" s="162">
        <f t="shared" si="13703"/>
        <v>13843</v>
      </c>
      <c r="AC729" s="165">
        <f t="shared" si="13734"/>
        <v>14490</v>
      </c>
      <c r="AE729" s="291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68" t="s">
        <v>14</v>
      </c>
      <c r="BG729" s="169" t="s">
        <v>15</v>
      </c>
      <c r="BI729" s="131" t="s">
        <v>23</v>
      </c>
      <c r="BJ729" s="123">
        <f>B729/B746</f>
        <v>6.935876833756674E-2</v>
      </c>
      <c r="BK729" s="124">
        <f t="shared" ref="BK729" si="13898">C729/C746</f>
        <v>6.6847546428404361E-2</v>
      </c>
      <c r="BL729" s="125">
        <f t="shared" ref="BL729" si="13899">D729/D746</f>
        <v>7.9028874013387956E-2</v>
      </c>
      <c r="BM729" s="126">
        <f t="shared" ref="BM729" si="13900">E729/E746</f>
        <v>4.5362365247091474E-2</v>
      </c>
      <c r="BN729" s="123">
        <f t="shared" ref="BN729" si="13901">F729/F746</f>
        <v>7.3209072535369416E-2</v>
      </c>
      <c r="BO729" s="124">
        <f t="shared" ref="BO729" si="13902">G729/G746</f>
        <v>5.7561039642950909E-2</v>
      </c>
      <c r="BP729" s="125">
        <f t="shared" ref="BP729" si="13903">H729/H746</f>
        <v>7.3102842074421331E-2</v>
      </c>
      <c r="BQ729" s="126">
        <f t="shared" ref="BQ729" si="13904">I729/I746</f>
        <v>6.7432899282487371E-2</v>
      </c>
      <c r="BR729" s="123">
        <f t="shared" ref="BR729" si="13905">J729/J746</f>
        <v>3.2614704256495299E-2</v>
      </c>
      <c r="BS729" s="124">
        <f t="shared" ref="BS729" si="13906">K729/K746</f>
        <v>8.9276139410187666E-2</v>
      </c>
      <c r="BT729" s="125">
        <f t="shared" ref="BT729" si="13907">L729/L746</f>
        <v>3.3430643186740751E-2</v>
      </c>
      <c r="BU729" s="123">
        <f t="shared" ref="BU729" si="13908">M729/M746</f>
        <v>8.9421928131605558E-2</v>
      </c>
      <c r="BV729" s="127">
        <f t="shared" ref="BV729" si="13909">N729/N746</f>
        <v>5.7864618628115351E-2</v>
      </c>
      <c r="BW729" s="128">
        <f t="shared" ref="BW729" si="13910">O729/O746</f>
        <v>7.5397817212363577E-2</v>
      </c>
      <c r="BX729" s="123">
        <f t="shared" ref="BX729" si="13911">P729/P746</f>
        <v>8.0771315728335791E-2</v>
      </c>
      <c r="BY729" s="124">
        <f t="shared" ref="BY729" si="13912">Q729/Q746</f>
        <v>5.1999999999999998E-2</v>
      </c>
      <c r="BZ729" s="125">
        <f t="shared" ref="BZ729" si="13913">R729/R746</f>
        <v>8.1550223589940851E-2</v>
      </c>
      <c r="CA729" s="126">
        <f t="shared" ref="CA729" si="13914">S729/S746</f>
        <v>5.6674290176828249E-2</v>
      </c>
      <c r="CB729" s="123">
        <f t="shared" ref="CB729" si="13915">T729/T746</f>
        <v>6.2178387650085765E-2</v>
      </c>
      <c r="CC729" s="124">
        <f t="shared" ref="CC729" si="13916">U729/U746</f>
        <v>5.9428060768543345E-2</v>
      </c>
      <c r="CD729" s="125">
        <f t="shared" ref="CD729" si="13917">V729/V746</f>
        <v>3.8151629837626662E-2</v>
      </c>
      <c r="CE729" s="126">
        <f t="shared" ref="CE729" si="13918">W729/W746</f>
        <v>9.4447248864209993E-2</v>
      </c>
      <c r="CF729" s="123">
        <f t="shared" ref="CF729" si="13919">X729/X746</f>
        <v>7.1291647649475126E-2</v>
      </c>
      <c r="CG729" s="124">
        <f t="shared" ref="CG729" si="13920">Y729/Y746</f>
        <v>4.913793103448276E-2</v>
      </c>
      <c r="CH729" s="125">
        <f t="shared" ref="CH729" si="13921">Z729/Z746</f>
        <v>6.6130037672439496E-2</v>
      </c>
      <c r="CI729" s="123">
        <f t="shared" ref="CI729" si="13922">AA729/AA746</f>
        <v>7.0846925816171524E-2</v>
      </c>
      <c r="CJ729" s="129">
        <f t="shared" ref="CJ729" si="13923">AB729/AB746</f>
        <v>6.5594821785649973E-2</v>
      </c>
      <c r="CK729" s="130">
        <f t="shared" ref="CK729" si="13924">AC729/AC746</f>
        <v>6.9172932330827067E-2</v>
      </c>
    </row>
    <row r="730" spans="1:89" ht="13.8" thickTop="1" x14ac:dyDescent="0.25">
      <c r="A730" s="139" t="s">
        <v>24</v>
      </c>
      <c r="B730" s="194">
        <v>1248</v>
      </c>
      <c r="C730" s="188">
        <v>1351</v>
      </c>
      <c r="D730" s="189">
        <v>653</v>
      </c>
      <c r="E730" s="190">
        <v>505</v>
      </c>
      <c r="F730" s="187">
        <v>865</v>
      </c>
      <c r="G730" s="191">
        <v>727</v>
      </c>
      <c r="H730" s="189">
        <v>1838</v>
      </c>
      <c r="I730" s="190">
        <v>1946</v>
      </c>
      <c r="J730" s="187">
        <v>141</v>
      </c>
      <c r="K730" s="191">
        <v>314</v>
      </c>
      <c r="L730" s="189">
        <v>396</v>
      </c>
      <c r="M730" s="187">
        <v>763</v>
      </c>
      <c r="N730" s="192">
        <v>1581</v>
      </c>
      <c r="O730" s="195">
        <v>1573</v>
      </c>
      <c r="P730" s="187">
        <v>886</v>
      </c>
      <c r="Q730" s="191">
        <v>506</v>
      </c>
      <c r="R730" s="189">
        <v>1456</v>
      </c>
      <c r="S730" s="190">
        <v>994</v>
      </c>
      <c r="T730" s="187">
        <v>120</v>
      </c>
      <c r="U730" s="191">
        <v>102</v>
      </c>
      <c r="V730" s="189">
        <v>720</v>
      </c>
      <c r="W730" s="196">
        <v>1191</v>
      </c>
      <c r="X730" s="187">
        <v>737</v>
      </c>
      <c r="Y730" s="191">
        <v>227</v>
      </c>
      <c r="Z730" s="189">
        <v>2523</v>
      </c>
      <c r="AA730" s="187">
        <v>2833</v>
      </c>
      <c r="AB730" s="162">
        <f t="shared" si="13703"/>
        <v>13164</v>
      </c>
      <c r="AC730" s="165">
        <f t="shared" si="13734"/>
        <v>13032</v>
      </c>
      <c r="AE730" s="254" t="str">
        <f>$AE$17</f>
        <v>17:00 - 17:59</v>
      </c>
      <c r="AF730" s="120">
        <f t="shared" ref="AF730:AO732" si="13925">SUMIF($A$9:$A$32,$AE730,B$722:B$745)</f>
        <v>1434</v>
      </c>
      <c r="AG730" s="177">
        <f t="shared" si="13925"/>
        <v>1718</v>
      </c>
      <c r="AH730" s="121">
        <f t="shared" si="13925"/>
        <v>613</v>
      </c>
      <c r="AI730" s="172">
        <f t="shared" si="13925"/>
        <v>747</v>
      </c>
      <c r="AJ730" s="120">
        <f t="shared" si="13925"/>
        <v>777</v>
      </c>
      <c r="AK730" s="122">
        <f t="shared" si="13925"/>
        <v>1168</v>
      </c>
      <c r="AL730" s="121">
        <f t="shared" si="13925"/>
        <v>1814</v>
      </c>
      <c r="AM730" s="172">
        <f t="shared" si="13925"/>
        <v>2333</v>
      </c>
      <c r="AN730" s="120">
        <f t="shared" si="13925"/>
        <v>425</v>
      </c>
      <c r="AO730" s="122">
        <f t="shared" si="13925"/>
        <v>183</v>
      </c>
      <c r="AP730" s="121">
        <f t="shared" ref="AP730:AY732" si="13926">SUMIF($A$9:$A$32,$AE730,L$722:L$745)</f>
        <v>1137</v>
      </c>
      <c r="AQ730" s="120">
        <f t="shared" si="13926"/>
        <v>498</v>
      </c>
      <c r="AR730" s="171">
        <f t="shared" si="13926"/>
        <v>1945</v>
      </c>
      <c r="AS730" s="173">
        <f t="shared" si="13926"/>
        <v>1608</v>
      </c>
      <c r="AT730" s="120">
        <f t="shared" si="13926"/>
        <v>782</v>
      </c>
      <c r="AU730" s="122">
        <f t="shared" si="13926"/>
        <v>911</v>
      </c>
      <c r="AV730" s="121">
        <f t="shared" si="13926"/>
        <v>1341</v>
      </c>
      <c r="AW730" s="172">
        <f t="shared" si="13926"/>
        <v>1636</v>
      </c>
      <c r="AX730" s="120">
        <f t="shared" si="13926"/>
        <v>168</v>
      </c>
      <c r="AY730" s="122">
        <f t="shared" si="13926"/>
        <v>144</v>
      </c>
      <c r="AZ730" s="121">
        <f t="shared" ref="AZ730:BE732" si="13927">SUMIF($A$9:$A$32,$AE730,V$722:V$745)</f>
        <v>1623</v>
      </c>
      <c r="BA730" s="172">
        <f t="shared" si="13927"/>
        <v>1093</v>
      </c>
      <c r="BB730" s="120">
        <f t="shared" si="13927"/>
        <v>773</v>
      </c>
      <c r="BC730" s="122">
        <f t="shared" si="13927"/>
        <v>387</v>
      </c>
      <c r="BD730" s="21">
        <f t="shared" si="13927"/>
        <v>2814</v>
      </c>
      <c r="BE730" s="176">
        <f t="shared" si="13927"/>
        <v>2875</v>
      </c>
      <c r="BF730" s="162">
        <f>AF730+AH730+AJ730+AL730+AN730+AP730+AR730+AT730+AV730+AX730+AZ730+BB730+BD730</f>
        <v>15646</v>
      </c>
      <c r="BG730" s="163">
        <f>AG730+AI730+AK730+AM730+AO730+AQ730+AS730+AU730+AW730+AY730+BA730+BC730+BE730</f>
        <v>15301</v>
      </c>
      <c r="BI730" s="139" t="s">
        <v>24</v>
      </c>
      <c r="BJ730" s="123">
        <f>B730/B746</f>
        <v>6.4693380332797673E-2</v>
      </c>
      <c r="BK730" s="124">
        <f t="shared" ref="BK730" si="13928">C730/C746</f>
        <v>6.3198765027833656E-2</v>
      </c>
      <c r="BL730" s="125">
        <f t="shared" ref="BL730" si="13929">D730/D746</f>
        <v>6.5241282845439105E-2</v>
      </c>
      <c r="BM730" s="126">
        <f t="shared" ref="BM730" si="13930">E730/E746</f>
        <v>5.3901163411249869E-2</v>
      </c>
      <c r="BN730" s="123">
        <f t="shared" ref="BN730" si="13931">F730/F746</f>
        <v>6.4750355565536349E-2</v>
      </c>
      <c r="BO730" s="124">
        <f t="shared" ref="BO730" si="13932">G730/G746</f>
        <v>4.7715935941191917E-2</v>
      </c>
      <c r="BP730" s="125">
        <f t="shared" ref="BP730" si="13933">H730/H746</f>
        <v>6.7316144154702606E-2</v>
      </c>
      <c r="BQ730" s="126">
        <f t="shared" ref="BQ730" si="13934">I730/I746</f>
        <v>6.4642572415625835E-2</v>
      </c>
      <c r="BR730" s="123">
        <f t="shared" ref="BR730" si="13935">J730/J746</f>
        <v>3.8971807628524049E-2</v>
      </c>
      <c r="BS730" s="124">
        <f t="shared" ref="BS730" si="13936">K730/K746</f>
        <v>8.4182305630026807E-2</v>
      </c>
      <c r="BT730" s="125">
        <f t="shared" ref="BT730" si="13937">L730/L746</f>
        <v>3.7291647047744611E-2</v>
      </c>
      <c r="BU730" s="123">
        <f t="shared" ref="BU730" si="13938">M730/M746</f>
        <v>7.0122231412553998E-2</v>
      </c>
      <c r="BV730" s="127">
        <f t="shared" ref="BV730" si="13939">N730/N746</f>
        <v>5.9521120397560426E-2</v>
      </c>
      <c r="BW730" s="128">
        <f t="shared" ref="BW730" si="13940">O730/O746</f>
        <v>6.5525285345330336E-2</v>
      </c>
      <c r="BX730" s="123">
        <f t="shared" ref="BX730" si="13941">P730/P746</f>
        <v>6.8613025633082941E-2</v>
      </c>
      <c r="BY730" s="124">
        <f t="shared" ref="BY730" si="13942">Q730/Q746</f>
        <v>5.0599999999999999E-2</v>
      </c>
      <c r="BZ730" s="125">
        <f t="shared" ref="BZ730" si="13943">R730/R746</f>
        <v>7.0010097610232247E-2</v>
      </c>
      <c r="CA730" s="126">
        <f t="shared" ref="CA730" si="13944">S730/S746</f>
        <v>5.5447090980085906E-2</v>
      </c>
      <c r="CB730" s="123">
        <f t="shared" ref="CB730" si="13945">T730/T746</f>
        <v>5.1457975986277875E-2</v>
      </c>
      <c r="CC730" s="124">
        <f t="shared" ref="CC730" si="13946">U730/U746</f>
        <v>4.5576407506702415E-2</v>
      </c>
      <c r="CD730" s="125">
        <f t="shared" ref="CD730" si="13947">V730/V746</f>
        <v>4.3950677572945913E-2</v>
      </c>
      <c r="CE730" s="126">
        <f t="shared" ref="CE730" si="13948">W730/W746</f>
        <v>6.0121150933871784E-2</v>
      </c>
      <c r="CF730" s="123">
        <f t="shared" ref="CF730" si="13949">X730/X746</f>
        <v>6.727521679598357E-2</v>
      </c>
      <c r="CG730" s="124">
        <f t="shared" ref="CG730" si="13950">Y730/Y746</f>
        <v>4.8922413793103449E-2</v>
      </c>
      <c r="CH730" s="125">
        <f t="shared" ref="CH730" si="13951">Z730/Z746</f>
        <v>6.8379543052280667E-2</v>
      </c>
      <c r="CI730" s="123">
        <f t="shared" ref="CI730" si="13952">AA730/AA746</f>
        <v>7.0548098712553228E-2</v>
      </c>
      <c r="CJ730" s="129">
        <f t="shared" ref="CJ730" si="13953">AB730/AB746</f>
        <v>6.2377391749353195E-2</v>
      </c>
      <c r="CK730" s="130">
        <f t="shared" ref="CK730" si="13954">AC730/AC746</f>
        <v>6.2212674543501614E-2</v>
      </c>
    </row>
    <row r="731" spans="1:89" x14ac:dyDescent="0.25">
      <c r="A731" s="131" t="s">
        <v>25</v>
      </c>
      <c r="B731" s="197">
        <v>1272</v>
      </c>
      <c r="C731" s="181">
        <v>1316</v>
      </c>
      <c r="D731" s="182">
        <v>573</v>
      </c>
      <c r="E731" s="183">
        <v>504</v>
      </c>
      <c r="F731" s="180">
        <v>903</v>
      </c>
      <c r="G731" s="184">
        <v>876</v>
      </c>
      <c r="H731" s="182">
        <v>1854</v>
      </c>
      <c r="I731" s="183">
        <v>1778</v>
      </c>
      <c r="J731" s="180">
        <v>178</v>
      </c>
      <c r="K731" s="181">
        <v>238</v>
      </c>
      <c r="L731" s="182">
        <v>489</v>
      </c>
      <c r="M731" s="180">
        <v>632</v>
      </c>
      <c r="N731" s="185">
        <v>1499</v>
      </c>
      <c r="O731" s="198">
        <v>1536</v>
      </c>
      <c r="P731" s="180">
        <v>866</v>
      </c>
      <c r="Q731" s="181">
        <v>560</v>
      </c>
      <c r="R731" s="182">
        <v>1438</v>
      </c>
      <c r="S731" s="183">
        <v>1053</v>
      </c>
      <c r="T731" s="189">
        <v>106</v>
      </c>
      <c r="U731" s="180">
        <v>139</v>
      </c>
      <c r="V731" s="182">
        <v>780</v>
      </c>
      <c r="W731" s="199">
        <v>1195</v>
      </c>
      <c r="X731" s="180">
        <v>669</v>
      </c>
      <c r="Y731" s="184">
        <v>231</v>
      </c>
      <c r="Z731" s="182">
        <v>2390</v>
      </c>
      <c r="AA731" s="180">
        <v>2594</v>
      </c>
      <c r="AB731" s="162">
        <f t="shared" si="13703"/>
        <v>13017</v>
      </c>
      <c r="AC731" s="165">
        <f t="shared" si="13734"/>
        <v>12652</v>
      </c>
      <c r="AE731" s="256" t="str">
        <f>$AE$18</f>
        <v>18:00 - 18:59</v>
      </c>
      <c r="AF731" s="120">
        <f t="shared" si="13925"/>
        <v>1319</v>
      </c>
      <c r="AG731" s="181">
        <f t="shared" si="13925"/>
        <v>1723</v>
      </c>
      <c r="AH731" s="182">
        <f t="shared" si="13925"/>
        <v>533</v>
      </c>
      <c r="AI731" s="183">
        <f t="shared" si="13925"/>
        <v>918</v>
      </c>
      <c r="AJ731" s="180">
        <f t="shared" si="13925"/>
        <v>540</v>
      </c>
      <c r="AK731" s="184">
        <f t="shared" si="13925"/>
        <v>1445</v>
      </c>
      <c r="AL731" s="182">
        <f t="shared" si="13925"/>
        <v>1663</v>
      </c>
      <c r="AM731" s="183">
        <f t="shared" si="13925"/>
        <v>2486</v>
      </c>
      <c r="AN731" s="180">
        <f t="shared" si="13925"/>
        <v>475</v>
      </c>
      <c r="AO731" s="184">
        <f t="shared" si="13925"/>
        <v>146</v>
      </c>
      <c r="AP731" s="182">
        <f t="shared" si="13926"/>
        <v>1227</v>
      </c>
      <c r="AQ731" s="180">
        <f t="shared" si="13926"/>
        <v>453</v>
      </c>
      <c r="AR731" s="185">
        <f t="shared" si="13926"/>
        <v>2109</v>
      </c>
      <c r="AS731" s="186">
        <f t="shared" si="13926"/>
        <v>1473</v>
      </c>
      <c r="AT731" s="180">
        <f t="shared" si="13926"/>
        <v>729</v>
      </c>
      <c r="AU731" s="184">
        <f t="shared" si="13926"/>
        <v>907</v>
      </c>
      <c r="AV731" s="182">
        <f t="shared" si="13926"/>
        <v>1222</v>
      </c>
      <c r="AW731" s="183">
        <f t="shared" si="13926"/>
        <v>1607</v>
      </c>
      <c r="AX731" s="180">
        <f t="shared" si="13926"/>
        <v>185</v>
      </c>
      <c r="AY731" s="184">
        <f t="shared" si="13926"/>
        <v>168</v>
      </c>
      <c r="AZ731" s="182">
        <f t="shared" si="13927"/>
        <v>1826</v>
      </c>
      <c r="BA731" s="183">
        <f t="shared" si="13927"/>
        <v>1051</v>
      </c>
      <c r="BB731" s="180">
        <f t="shared" si="13927"/>
        <v>717</v>
      </c>
      <c r="BC731" s="184">
        <f t="shared" si="13927"/>
        <v>347</v>
      </c>
      <c r="BD731" s="182">
        <f t="shared" si="13927"/>
        <v>2593</v>
      </c>
      <c r="BE731" s="180">
        <f t="shared" si="13927"/>
        <v>2693</v>
      </c>
      <c r="BF731" s="164">
        <f>SUM(AF731,AH731,AJ731,AL731,AN731,AP731,AR731,AT731,AV731,AX731,AZ731,BB731,BD731)</f>
        <v>15138</v>
      </c>
      <c r="BG731" s="165">
        <f>SUM(AG731,AI731,AK731,AM731,AO731,AQ731,AS731,AU731,AW731,AY731,BA731,BC731,BE731)</f>
        <v>15417</v>
      </c>
      <c r="BI731" s="131" t="s">
        <v>25</v>
      </c>
      <c r="BJ731" s="123">
        <f>B731/B746</f>
        <v>6.5937483800736094E-2</v>
      </c>
      <c r="BK731" s="124">
        <f t="shared" ref="BK731" si="13955">C731/C746</f>
        <v>6.1561491322449362E-2</v>
      </c>
      <c r="BL731" s="125">
        <f t="shared" ref="BL731" si="13956">D731/D746</f>
        <v>5.7248476371265858E-2</v>
      </c>
      <c r="BM731" s="126">
        <f t="shared" ref="BM731" si="13957">E731/E746</f>
        <v>5.3794428434197884E-2</v>
      </c>
      <c r="BN731" s="123">
        <f t="shared" ref="BN731" si="13958">F731/F746</f>
        <v>6.7594879856276671E-2</v>
      </c>
      <c r="BO731" s="124">
        <f t="shared" ref="BO731" si="13959">G731/G746</f>
        <v>5.7495405618272509E-2</v>
      </c>
      <c r="BP731" s="125">
        <f t="shared" ref="BP731" si="13960">H731/H746</f>
        <v>6.7902138880750071E-2</v>
      </c>
      <c r="BQ731" s="126">
        <f t="shared" ref="BQ731" si="13961">I731/I746</f>
        <v>5.9061918681902741E-2</v>
      </c>
      <c r="BR731" s="123">
        <f t="shared" ref="BR731" si="13962">J731/J746</f>
        <v>4.9198452183526808E-2</v>
      </c>
      <c r="BS731" s="124">
        <f t="shared" ref="BS731" si="13963">K731/K746</f>
        <v>6.3806970509383373E-2</v>
      </c>
      <c r="BT731" s="125">
        <f t="shared" ref="BT731" si="13964">L731/L746</f>
        <v>4.6049533854411906E-2</v>
      </c>
      <c r="BU731" s="123">
        <f t="shared" ref="BU731" si="13965">M731/M746</f>
        <v>5.808289679257421E-2</v>
      </c>
      <c r="BV731" s="127">
        <f t="shared" ref="BV731" si="13966">N731/N746</f>
        <v>5.6434003463594611E-2</v>
      </c>
      <c r="BW731" s="128">
        <f t="shared" ref="BW731" si="13967">O731/O746</f>
        <v>6.3984003999000255E-2</v>
      </c>
      <c r="BX731" s="123">
        <f t="shared" ref="BX731" si="13968">P731/P746</f>
        <v>6.7064198869356467E-2</v>
      </c>
      <c r="BY731" s="124">
        <f t="shared" ref="BY731" si="13969">Q731/Q746</f>
        <v>5.6000000000000001E-2</v>
      </c>
      <c r="BZ731" s="125">
        <f t="shared" ref="BZ731" si="13970">R731/R746</f>
        <v>6.9144588161754103E-2</v>
      </c>
      <c r="CA731" s="126">
        <f t="shared" ref="CA731" si="13971">S731/S746</f>
        <v>5.873821609862219E-2</v>
      </c>
      <c r="CB731" s="123">
        <f t="shared" ref="CB731" si="13972">T731/T746</f>
        <v>4.5454545454545456E-2</v>
      </c>
      <c r="CC731" s="124">
        <f t="shared" ref="CC731" si="13973">U731/U746</f>
        <v>6.2109025915996423E-2</v>
      </c>
      <c r="CD731" s="125">
        <f t="shared" ref="CD731" si="13974">V731/V746</f>
        <v>4.7613234037358079E-2</v>
      </c>
      <c r="CE731" s="126">
        <f t="shared" ref="CE731" si="13975">W731/W746</f>
        <v>6.032306915699142E-2</v>
      </c>
      <c r="CF731" s="123">
        <f t="shared" ref="CF731" si="13976">X731/X746</f>
        <v>6.1068005476951161E-2</v>
      </c>
      <c r="CG731" s="124">
        <f t="shared" ref="CG731" si="13977">Y731/Y746</f>
        <v>4.9784482758620692E-2</v>
      </c>
      <c r="CH731" s="125">
        <f t="shared" ref="CH731" si="13978">Z731/Z746</f>
        <v>6.4774913949643603E-2</v>
      </c>
      <c r="CI731" s="123">
        <f t="shared" ref="CI731" si="13979">AA731/AA746</f>
        <v>6.4596458898822123E-2</v>
      </c>
      <c r="CJ731" s="129">
        <f t="shared" ref="CJ731" si="13980">AB731/AB746</f>
        <v>6.1680834731185852E-2</v>
      </c>
      <c r="CK731" s="130">
        <f t="shared" ref="CK731" si="13981">AC731/AC746</f>
        <v>6.0398615586585512E-2</v>
      </c>
    </row>
    <row r="732" spans="1:89" ht="13.8" thickBot="1" x14ac:dyDescent="0.3">
      <c r="A732" s="139" t="s">
        <v>26</v>
      </c>
      <c r="B732" s="194">
        <v>1368</v>
      </c>
      <c r="C732" s="188">
        <v>1577</v>
      </c>
      <c r="D732" s="189">
        <v>641</v>
      </c>
      <c r="E732" s="190">
        <v>521</v>
      </c>
      <c r="F732" s="187">
        <v>908</v>
      </c>
      <c r="G732" s="191">
        <v>830</v>
      </c>
      <c r="H732" s="189">
        <v>1840</v>
      </c>
      <c r="I732" s="190">
        <v>1907</v>
      </c>
      <c r="J732" s="187">
        <v>268</v>
      </c>
      <c r="K732" s="188">
        <v>227</v>
      </c>
      <c r="L732" s="189">
        <v>610</v>
      </c>
      <c r="M732" s="187">
        <v>624</v>
      </c>
      <c r="N732" s="192">
        <v>1617</v>
      </c>
      <c r="O732" s="195">
        <v>1461</v>
      </c>
      <c r="P732" s="187">
        <v>876</v>
      </c>
      <c r="Q732" s="188">
        <v>660</v>
      </c>
      <c r="R732" s="189">
        <v>1331</v>
      </c>
      <c r="S732" s="190">
        <v>1122</v>
      </c>
      <c r="T732" s="187">
        <v>114</v>
      </c>
      <c r="U732" s="191">
        <v>139</v>
      </c>
      <c r="V732" s="189">
        <v>887</v>
      </c>
      <c r="W732" s="196">
        <v>1249</v>
      </c>
      <c r="X732" s="187">
        <v>771</v>
      </c>
      <c r="Y732" s="191">
        <v>269</v>
      </c>
      <c r="Z732" s="189">
        <v>2807</v>
      </c>
      <c r="AA732" s="187">
        <v>2897</v>
      </c>
      <c r="AB732" s="162">
        <f t="shared" si="13703"/>
        <v>14038</v>
      </c>
      <c r="AC732" s="165">
        <f t="shared" si="13734"/>
        <v>13483</v>
      </c>
      <c r="AE732" s="254">
        <f>$AE$19</f>
        <v>0</v>
      </c>
      <c r="AF732" s="120">
        <f t="shared" si="13925"/>
        <v>0</v>
      </c>
      <c r="AG732" s="188">
        <f t="shared" si="13925"/>
        <v>0</v>
      </c>
      <c r="AH732" s="189">
        <f t="shared" si="13925"/>
        <v>0</v>
      </c>
      <c r="AI732" s="190">
        <f t="shared" si="13925"/>
        <v>0</v>
      </c>
      <c r="AJ732" s="187">
        <f t="shared" si="13925"/>
        <v>0</v>
      </c>
      <c r="AK732" s="191">
        <f t="shared" si="13925"/>
        <v>0</v>
      </c>
      <c r="AL732" s="189">
        <f t="shared" si="13925"/>
        <v>0</v>
      </c>
      <c r="AM732" s="190">
        <f t="shared" si="13925"/>
        <v>0</v>
      </c>
      <c r="AN732" s="187">
        <f t="shared" si="13925"/>
        <v>0</v>
      </c>
      <c r="AO732" s="191">
        <f t="shared" si="13925"/>
        <v>0</v>
      </c>
      <c r="AP732" s="189">
        <f t="shared" si="13926"/>
        <v>0</v>
      </c>
      <c r="AQ732" s="187">
        <f t="shared" si="13926"/>
        <v>0</v>
      </c>
      <c r="AR732" s="192">
        <f t="shared" si="13926"/>
        <v>0</v>
      </c>
      <c r="AS732" s="193">
        <f t="shared" si="13926"/>
        <v>0</v>
      </c>
      <c r="AT732" s="187">
        <f t="shared" si="13926"/>
        <v>0</v>
      </c>
      <c r="AU732" s="191">
        <f t="shared" si="13926"/>
        <v>0</v>
      </c>
      <c r="AV732" s="189">
        <f t="shared" si="13926"/>
        <v>0</v>
      </c>
      <c r="AW732" s="190">
        <f t="shared" si="13926"/>
        <v>0</v>
      </c>
      <c r="AX732" s="187">
        <f t="shared" si="13926"/>
        <v>0</v>
      </c>
      <c r="AY732" s="191">
        <f t="shared" si="13926"/>
        <v>0</v>
      </c>
      <c r="AZ732" s="189">
        <f t="shared" si="13927"/>
        <v>0</v>
      </c>
      <c r="BA732" s="190">
        <f t="shared" si="13927"/>
        <v>0</v>
      </c>
      <c r="BB732" s="187">
        <f t="shared" si="13927"/>
        <v>0</v>
      </c>
      <c r="BC732" s="191">
        <f t="shared" si="13927"/>
        <v>0</v>
      </c>
      <c r="BD732" s="189">
        <f t="shared" si="13927"/>
        <v>0</v>
      </c>
      <c r="BE732" s="187">
        <f t="shared" si="13927"/>
        <v>0</v>
      </c>
      <c r="BF732" s="164">
        <f>SUM(AF732,AH732,AJ732,AL732,AN732,AP732,AR732,AT732,AV732,AX732,AZ732,BB732,BD732)</f>
        <v>0</v>
      </c>
      <c r="BG732" s="165">
        <f>SUM(AG732,AI732,AK732,AM732,AO732,AQ732,AS732,AU732,AW732,AY732,BA732,BC732,BE732)</f>
        <v>0</v>
      </c>
      <c r="BI732" s="139" t="s">
        <v>26</v>
      </c>
      <c r="BJ732" s="123">
        <f>B732/B746</f>
        <v>7.0913897672489762E-2</v>
      </c>
      <c r="BK732" s="124">
        <f t="shared" ref="BK732" si="13982">C732/C746</f>
        <v>7.3770875239743655E-2</v>
      </c>
      <c r="BL732" s="125">
        <f t="shared" ref="BL732" si="13983">D732/D746</f>
        <v>6.4042361874313114E-2</v>
      </c>
      <c r="BM732" s="126">
        <f t="shared" ref="BM732" si="13984">E732/E746</f>
        <v>5.5608923044081549E-2</v>
      </c>
      <c r="BN732" s="123">
        <f t="shared" ref="BN732" si="13985">F732/F746</f>
        <v>6.7969159368216181E-2</v>
      </c>
      <c r="BO732" s="124">
        <f t="shared" ref="BO732" si="13986">G732/G746</f>
        <v>5.4476240483066422E-2</v>
      </c>
      <c r="BP732" s="125">
        <f t="shared" ref="BP732" si="13987">H732/H746</f>
        <v>6.7389393495458541E-2</v>
      </c>
      <c r="BQ732" s="126">
        <f t="shared" ref="BQ732" si="13988">I732/I746</f>
        <v>6.3347063513154403E-2</v>
      </c>
      <c r="BR732" s="123">
        <f t="shared" ref="BR732" si="13989">J732/J746</f>
        <v>7.407407407407407E-2</v>
      </c>
      <c r="BS732" s="124">
        <f t="shared" ref="BS732" si="13990">K732/K746</f>
        <v>6.0857908847184984E-2</v>
      </c>
      <c r="BT732" s="125">
        <f t="shared" ref="BT732" si="13991">L732/L746</f>
        <v>5.7444203785667197E-2</v>
      </c>
      <c r="BU732" s="123">
        <f t="shared" ref="BU732" si="13992">M732/M746</f>
        <v>5.7347670250896057E-2</v>
      </c>
      <c r="BV732" s="127">
        <f t="shared" ref="BV732" si="13993">N732/N746</f>
        <v>6.087644002710639E-2</v>
      </c>
      <c r="BW732" s="128">
        <f t="shared" ref="BW732" si="13994">O732/O746</f>
        <v>6.0859785053736563E-2</v>
      </c>
      <c r="BX732" s="123">
        <f t="shared" ref="BX732" si="13995">P732/P746</f>
        <v>6.7838612251219704E-2</v>
      </c>
      <c r="BY732" s="124">
        <f t="shared" ref="BY732" si="13996">Q732/Q746</f>
        <v>6.6000000000000003E-2</v>
      </c>
      <c r="BZ732" s="125">
        <f t="shared" ref="BZ732" si="13997">R732/R746</f>
        <v>6.3999615329134008E-2</v>
      </c>
      <c r="CA732" s="126">
        <f t="shared" ref="CA732" si="13998">S732/S746</f>
        <v>6.2587159033859543E-2</v>
      </c>
      <c r="CB732" s="123">
        <f t="shared" ref="CB732" si="13999">T732/T746</f>
        <v>4.8885077186963978E-2</v>
      </c>
      <c r="CC732" s="124">
        <f t="shared" ref="CC732" si="14000">U732/U746</f>
        <v>6.2109025915996423E-2</v>
      </c>
      <c r="CD732" s="125">
        <f t="shared" ref="CD732" si="14001">V732/V746</f>
        <v>5.4144793065559763E-2</v>
      </c>
      <c r="CE732" s="126">
        <f t="shared" ref="CE732" si="14002">W732/W746</f>
        <v>6.3048965169106505E-2</v>
      </c>
      <c r="CF732" s="123">
        <f t="shared" ref="CF732" si="14003">X732/X746</f>
        <v>7.037882245549977E-2</v>
      </c>
      <c r="CG732" s="124">
        <f t="shared" ref="CG732" si="14004">Y732/Y746</f>
        <v>5.7974137931034481E-2</v>
      </c>
      <c r="CH732" s="125">
        <f t="shared" ref="CH732" si="14005">Z732/Z746</f>
        <v>7.6076645797761341E-2</v>
      </c>
      <c r="CI732" s="123">
        <f t="shared" ref="CI732" si="14006">AA732/AA746</f>
        <v>7.214184326518415E-2</v>
      </c>
      <c r="CJ732" s="129">
        <f t="shared" ref="CJ732" si="14007">AB732/AB746</f>
        <v>6.6518825993422986E-2</v>
      </c>
      <c r="CK732" s="130">
        <f t="shared" ref="CK732" si="14008">AC732/AC746</f>
        <v>6.4365676094999408E-2</v>
      </c>
    </row>
    <row r="733" spans="1:89" ht="14.4" thickTop="1" thickBot="1" x14ac:dyDescent="0.3">
      <c r="A733" s="131" t="s">
        <v>27</v>
      </c>
      <c r="B733" s="197">
        <v>1380</v>
      </c>
      <c r="C733" s="181">
        <v>1683</v>
      </c>
      <c r="D733" s="182">
        <v>641</v>
      </c>
      <c r="E733" s="183">
        <v>683</v>
      </c>
      <c r="F733" s="180">
        <v>899</v>
      </c>
      <c r="G733" s="184">
        <v>1046</v>
      </c>
      <c r="H733" s="182">
        <v>1984</v>
      </c>
      <c r="I733" s="183">
        <v>2273</v>
      </c>
      <c r="J733" s="180">
        <v>265</v>
      </c>
      <c r="K733" s="181">
        <v>251</v>
      </c>
      <c r="L733" s="182">
        <v>666</v>
      </c>
      <c r="M733" s="180">
        <v>591</v>
      </c>
      <c r="N733" s="185">
        <v>1867</v>
      </c>
      <c r="O733" s="198">
        <v>1561</v>
      </c>
      <c r="P733" s="180">
        <v>1087</v>
      </c>
      <c r="Q733" s="181">
        <v>649</v>
      </c>
      <c r="R733" s="182">
        <v>1421</v>
      </c>
      <c r="S733" s="183">
        <v>1237</v>
      </c>
      <c r="T733" s="180">
        <v>140</v>
      </c>
      <c r="U733" s="184">
        <v>115</v>
      </c>
      <c r="V733" s="182">
        <v>939</v>
      </c>
      <c r="W733" s="199">
        <v>1242</v>
      </c>
      <c r="X733" s="180">
        <v>765</v>
      </c>
      <c r="Y733" s="184">
        <v>315</v>
      </c>
      <c r="Z733" s="182">
        <v>2599</v>
      </c>
      <c r="AA733" s="180">
        <v>2957</v>
      </c>
      <c r="AB733" s="162">
        <f t="shared" si="13703"/>
        <v>14653</v>
      </c>
      <c r="AC733" s="165">
        <f t="shared" si="13734"/>
        <v>14603</v>
      </c>
      <c r="AE733" s="251" t="s">
        <v>13</v>
      </c>
      <c r="AF733" s="14">
        <f t="shared" ref="AF733:BG733" si="14009">SUM(AF730:AF732)</f>
        <v>2753</v>
      </c>
      <c r="AG733" s="1">
        <f t="shared" si="14009"/>
        <v>3441</v>
      </c>
      <c r="AH733" s="14">
        <f t="shared" si="14009"/>
        <v>1146</v>
      </c>
      <c r="AI733" s="1">
        <f t="shared" si="14009"/>
        <v>1665</v>
      </c>
      <c r="AJ733" s="14">
        <f t="shared" si="14009"/>
        <v>1317</v>
      </c>
      <c r="AK733" s="1">
        <f t="shared" si="14009"/>
        <v>2613</v>
      </c>
      <c r="AL733" s="14">
        <f t="shared" si="14009"/>
        <v>3477</v>
      </c>
      <c r="AM733" s="1">
        <f t="shared" si="14009"/>
        <v>4819</v>
      </c>
      <c r="AN733" s="14">
        <f t="shared" si="14009"/>
        <v>900</v>
      </c>
      <c r="AO733" s="1">
        <f t="shared" si="14009"/>
        <v>329</v>
      </c>
      <c r="AP733" s="14">
        <f t="shared" si="14009"/>
        <v>2364</v>
      </c>
      <c r="AQ733" s="1">
        <f t="shared" si="14009"/>
        <v>951</v>
      </c>
      <c r="AR733" s="14">
        <f t="shared" si="14009"/>
        <v>4054</v>
      </c>
      <c r="AS733" s="1">
        <f t="shared" si="14009"/>
        <v>3081</v>
      </c>
      <c r="AT733" s="14">
        <f t="shared" si="14009"/>
        <v>1511</v>
      </c>
      <c r="AU733" s="1">
        <f t="shared" si="14009"/>
        <v>1818</v>
      </c>
      <c r="AV733" s="14">
        <f t="shared" si="14009"/>
        <v>2563</v>
      </c>
      <c r="AW733" s="1">
        <f t="shared" si="14009"/>
        <v>3243</v>
      </c>
      <c r="AX733" s="14">
        <f t="shared" si="14009"/>
        <v>353</v>
      </c>
      <c r="AY733" s="1">
        <f t="shared" si="14009"/>
        <v>312</v>
      </c>
      <c r="AZ733" s="14">
        <f t="shared" si="14009"/>
        <v>3449</v>
      </c>
      <c r="BA733" s="1">
        <f t="shared" si="14009"/>
        <v>2144</v>
      </c>
      <c r="BB733" s="14">
        <f t="shared" si="14009"/>
        <v>1490</v>
      </c>
      <c r="BC733" s="1">
        <f t="shared" si="14009"/>
        <v>734</v>
      </c>
      <c r="BD733" s="14">
        <f t="shared" si="14009"/>
        <v>5407</v>
      </c>
      <c r="BE733" s="1">
        <f t="shared" si="14009"/>
        <v>5568</v>
      </c>
      <c r="BF733" s="166">
        <f t="shared" si="14009"/>
        <v>30784</v>
      </c>
      <c r="BG733" s="167">
        <f t="shared" si="14009"/>
        <v>30718</v>
      </c>
      <c r="BI733" s="131" t="s">
        <v>27</v>
      </c>
      <c r="BJ733" s="123">
        <f>B733/B746</f>
        <v>7.1535949406458965E-2</v>
      </c>
      <c r="BK733" s="124">
        <f t="shared" ref="BK733" si="14010">C733/C746</f>
        <v>7.872947560462179E-2</v>
      </c>
      <c r="BL733" s="125">
        <f t="shared" ref="BL733" si="14011">D733/D746</f>
        <v>6.4042361874313114E-2</v>
      </c>
      <c r="BM733" s="126">
        <f t="shared" ref="BM733" si="14012">E733/E746</f>
        <v>7.2899989326502296E-2</v>
      </c>
      <c r="BN733" s="123">
        <f t="shared" ref="BN733" si="14013">F733/F746</f>
        <v>6.7295456246725061E-2</v>
      </c>
      <c r="BO733" s="124">
        <f t="shared" ref="BO733" si="14014">G733/G746</f>
        <v>6.8653189813599372E-2</v>
      </c>
      <c r="BP733" s="125">
        <f t="shared" ref="BP733" si="14015">H733/H746</f>
        <v>7.2663346029885736E-2</v>
      </c>
      <c r="BQ733" s="126">
        <f t="shared" ref="BQ733" si="14016">I733/I746</f>
        <v>7.5504916290193999E-2</v>
      </c>
      <c r="BR733" s="123">
        <f t="shared" ref="BR733" si="14017">J733/J746</f>
        <v>7.3244886677722498E-2</v>
      </c>
      <c r="BS733" s="124">
        <f t="shared" ref="BS733" si="14018">K733/K746</f>
        <v>6.7292225201072392E-2</v>
      </c>
      <c r="BT733" s="125">
        <f t="shared" ref="BT733" si="14019">L733/L746</f>
        <v>6.2717770034843204E-2</v>
      </c>
      <c r="BU733" s="123">
        <f t="shared" ref="BU733" si="14020">M733/M746</f>
        <v>5.4314860766473669E-2</v>
      </c>
      <c r="BV733" s="127">
        <f t="shared" ref="BV733" si="14021">N733/N746</f>
        <v>7.0288381898953395E-2</v>
      </c>
      <c r="BW733" s="128">
        <f t="shared" ref="BW733" si="14022">O733/O746</f>
        <v>6.502541031408815E-2</v>
      </c>
      <c r="BX733" s="123">
        <f t="shared" ref="BX733" si="14023">P733/P746</f>
        <v>8.4178734608534034E-2</v>
      </c>
      <c r="BY733" s="124">
        <f t="shared" ref="BY733" si="14024">Q733/Q746</f>
        <v>6.4899999999999999E-2</v>
      </c>
      <c r="BZ733" s="125">
        <f t="shared" ref="BZ733" si="14025">R733/R746</f>
        <v>6.8327162571524741E-2</v>
      </c>
      <c r="CA733" s="126">
        <f t="shared" ref="CA733" si="14026">S733/S746</f>
        <v>6.90020639259218E-2</v>
      </c>
      <c r="CB733" s="123">
        <f t="shared" ref="CB733" si="14027">T733/T746</f>
        <v>6.0034305317324184E-2</v>
      </c>
      <c r="CC733" s="124">
        <f t="shared" ref="CC733" si="14028">U733/U746</f>
        <v>5.138516532618409E-2</v>
      </c>
      <c r="CD733" s="125">
        <f t="shared" ref="CD733" si="14029">V733/V746</f>
        <v>5.73190086680503E-2</v>
      </c>
      <c r="CE733" s="126">
        <f t="shared" ref="CE733" si="14030">W733/W746</f>
        <v>6.2695608278647147E-2</v>
      </c>
      <c r="CF733" s="123">
        <f t="shared" ref="CF733" si="14031">X733/X746</f>
        <v>6.9831127339114563E-2</v>
      </c>
      <c r="CG733" s="124">
        <f t="shared" ref="CG733" si="14032">Y733/Y746</f>
        <v>6.7887931034482762E-2</v>
      </c>
      <c r="CH733" s="125">
        <f t="shared" ref="CH733" si="14033">Z733/Z746</f>
        <v>7.0439331110930425E-2</v>
      </c>
      <c r="CI733" s="123">
        <f t="shared" ref="CI733" si="14034">AA733/AA746</f>
        <v>7.3635978783275643E-2</v>
      </c>
      <c r="CJ733" s="129">
        <f t="shared" ref="CJ733" si="14035">AB733/AB746</f>
        <v>6.9432993110245547E-2</v>
      </c>
      <c r="CK733" s="130">
        <f t="shared" ref="CK733" si="14036">AC733/AC746</f>
        <v>6.9712376178541591E-2</v>
      </c>
    </row>
    <row r="734" spans="1:89" ht="13.8" thickTop="1" x14ac:dyDescent="0.25">
      <c r="A734" s="139" t="s">
        <v>28</v>
      </c>
      <c r="B734" s="194">
        <v>1378</v>
      </c>
      <c r="C734" s="188">
        <v>1783</v>
      </c>
      <c r="D734" s="189">
        <v>624</v>
      </c>
      <c r="E734" s="190">
        <v>808</v>
      </c>
      <c r="F734" s="187">
        <v>867</v>
      </c>
      <c r="G734" s="191">
        <v>1173</v>
      </c>
      <c r="H734" s="189">
        <v>1889</v>
      </c>
      <c r="I734" s="190">
        <v>2248</v>
      </c>
      <c r="J734" s="187">
        <v>293</v>
      </c>
      <c r="K734" s="188">
        <v>259</v>
      </c>
      <c r="L734" s="189">
        <v>960</v>
      </c>
      <c r="M734" s="187">
        <v>658</v>
      </c>
      <c r="N734" s="192">
        <v>2050</v>
      </c>
      <c r="O734" s="195">
        <v>1707</v>
      </c>
      <c r="P734" s="187">
        <v>944</v>
      </c>
      <c r="Q734" s="188">
        <v>687</v>
      </c>
      <c r="R734" s="189">
        <v>1451</v>
      </c>
      <c r="S734" s="190">
        <v>1392</v>
      </c>
      <c r="T734" s="187">
        <v>167</v>
      </c>
      <c r="U734" s="191">
        <v>101</v>
      </c>
      <c r="V734" s="189">
        <v>1331</v>
      </c>
      <c r="W734" s="196">
        <v>1325</v>
      </c>
      <c r="X734" s="187">
        <v>875</v>
      </c>
      <c r="Y734" s="191">
        <v>334</v>
      </c>
      <c r="Z734" s="189">
        <v>3004</v>
      </c>
      <c r="AA734" s="187">
        <v>2878</v>
      </c>
      <c r="AB734" s="162">
        <f t="shared" si="13703"/>
        <v>15833</v>
      </c>
      <c r="AC734" s="165">
        <f t="shared" si="13734"/>
        <v>15353</v>
      </c>
      <c r="BI734" s="139" t="s">
        <v>28</v>
      </c>
      <c r="BJ734" s="123">
        <f>B734/B746</f>
        <v>7.1432274117464098E-2</v>
      </c>
      <c r="BK734" s="124">
        <f t="shared" ref="BK734" si="14037">C734/C746</f>
        <v>8.3407400477148341E-2</v>
      </c>
      <c r="BL734" s="125">
        <f t="shared" ref="BL734" si="14038">D734/D746</f>
        <v>6.2343890498551303E-2</v>
      </c>
      <c r="BM734" s="126">
        <f t="shared" ref="BM734" si="14039">E734/E746</f>
        <v>8.624186145799978E-2</v>
      </c>
      <c r="BN734" s="123">
        <f t="shared" ref="BN734" si="14040">F734/F746</f>
        <v>6.4900067370312148E-2</v>
      </c>
      <c r="BO734" s="124">
        <f t="shared" ref="BO734" si="14041">G734/G746</f>
        <v>7.6988710947755321E-2</v>
      </c>
      <c r="BP734" s="125">
        <f t="shared" ref="BP734" si="14042">H734/H746</f>
        <v>6.9184002343978909E-2</v>
      </c>
      <c r="BQ734" s="126">
        <f t="shared" ref="BQ734" si="14043">I734/I746</f>
        <v>7.4674461865532824E-2</v>
      </c>
      <c r="BR734" s="123">
        <f t="shared" ref="BR734" si="14044">J734/J746</f>
        <v>8.0983969043670542E-2</v>
      </c>
      <c r="BS734" s="124">
        <f t="shared" ref="BS734" si="14045">K734/K746</f>
        <v>6.9436997319034854E-2</v>
      </c>
      <c r="BT734" s="125">
        <f t="shared" ref="BT734" si="14046">L734/L746</f>
        <v>9.0403992843017228E-2</v>
      </c>
      <c r="BU734" s="123">
        <f t="shared" ref="BU734" si="14047">M734/M746</f>
        <v>6.0472383053028211E-2</v>
      </c>
      <c r="BV734" s="127">
        <f t="shared" ref="BV734" si="14048">N734/N746</f>
        <v>7.7177923349145403E-2</v>
      </c>
      <c r="BW734" s="128">
        <f t="shared" ref="BW734" si="14049">O734/O746</f>
        <v>7.1107223194201444E-2</v>
      </c>
      <c r="BX734" s="123">
        <f t="shared" ref="BX734" si="14050">P734/P746</f>
        <v>7.310462324788973E-2</v>
      </c>
      <c r="BY734" s="124">
        <f t="shared" ref="BY734" si="14051">Q734/Q746</f>
        <v>6.8699999999999997E-2</v>
      </c>
      <c r="BZ734" s="125">
        <f t="shared" ref="BZ734" si="14052">R734/R746</f>
        <v>6.976967831898831E-2</v>
      </c>
      <c r="CA734" s="126">
        <f t="shared" ref="CA734" si="14053">S734/S746</f>
        <v>7.7648240084788309E-2</v>
      </c>
      <c r="CB734" s="123">
        <f t="shared" ref="CB734" si="14054">T734/T746</f>
        <v>7.1612349914236706E-2</v>
      </c>
      <c r="CC734" s="124">
        <f t="shared" ref="CC734" si="14055">U734/U746</f>
        <v>4.5129579982126897E-2</v>
      </c>
      <c r="CD734" s="125">
        <f t="shared" ref="CD734" si="14056">V734/V746</f>
        <v>8.1247710902209738E-2</v>
      </c>
      <c r="CE734" s="126">
        <f t="shared" ref="CE734" si="14057">W734/W746</f>
        <v>6.68854114083796E-2</v>
      </c>
      <c r="CF734" s="123">
        <f t="shared" ref="CF734" si="14058">X734/X746</f>
        <v>7.9872204472843447E-2</v>
      </c>
      <c r="CG734" s="124">
        <f t="shared" ref="CG734" si="14059">Y734/Y746</f>
        <v>7.198275862068966E-2</v>
      </c>
      <c r="CH734" s="125">
        <f t="shared" ref="CH734" si="14060">Z734/Z746</f>
        <v>8.1415833265577151E-2</v>
      </c>
      <c r="CI734" s="123">
        <f t="shared" ref="CI734" si="14061">AA734/AA746</f>
        <v>7.1668700351121842E-2</v>
      </c>
      <c r="CJ734" s="129">
        <f t="shared" ref="CJ734" si="14062">AB734/AB746</f>
        <v>7.5024403188051439E-2</v>
      </c>
      <c r="CK734" s="130">
        <f t="shared" ref="CK734" si="14063">AC734/AC746</f>
        <v>7.3292755698770737E-2</v>
      </c>
    </row>
    <row r="735" spans="1:89" x14ac:dyDescent="0.25">
      <c r="A735" s="131" t="s">
        <v>29</v>
      </c>
      <c r="B735" s="197">
        <v>1390</v>
      </c>
      <c r="C735" s="181">
        <v>1692</v>
      </c>
      <c r="D735" s="182">
        <v>683</v>
      </c>
      <c r="E735" s="183">
        <v>710</v>
      </c>
      <c r="F735" s="180">
        <v>869</v>
      </c>
      <c r="G735" s="184">
        <v>1186</v>
      </c>
      <c r="H735" s="182">
        <v>1774</v>
      </c>
      <c r="I735" s="183">
        <v>2347</v>
      </c>
      <c r="J735" s="180">
        <v>304</v>
      </c>
      <c r="K735" s="181">
        <v>198</v>
      </c>
      <c r="L735" s="182">
        <v>1015</v>
      </c>
      <c r="M735" s="180">
        <v>551</v>
      </c>
      <c r="N735" s="185">
        <v>1848</v>
      </c>
      <c r="O735" s="198">
        <v>1565</v>
      </c>
      <c r="P735" s="180">
        <v>833</v>
      </c>
      <c r="Q735" s="181">
        <v>849</v>
      </c>
      <c r="R735" s="182">
        <v>1354</v>
      </c>
      <c r="S735" s="183">
        <v>1514</v>
      </c>
      <c r="T735" s="180">
        <v>141</v>
      </c>
      <c r="U735" s="184">
        <v>137</v>
      </c>
      <c r="V735" s="182">
        <v>1345</v>
      </c>
      <c r="W735" s="199">
        <v>1072</v>
      </c>
      <c r="X735" s="180">
        <v>739</v>
      </c>
      <c r="Y735" s="184">
        <v>285</v>
      </c>
      <c r="Z735" s="182">
        <v>2700</v>
      </c>
      <c r="AA735" s="180">
        <v>3239</v>
      </c>
      <c r="AB735" s="162">
        <f t="shared" si="13703"/>
        <v>14995</v>
      </c>
      <c r="AC735" s="165">
        <f t="shared" si="13734"/>
        <v>15345</v>
      </c>
      <c r="BI735" s="131" t="s">
        <v>29</v>
      </c>
      <c r="BJ735" s="123">
        <f>B735/B746</f>
        <v>7.2054325851433315E-2</v>
      </c>
      <c r="BK735" s="124">
        <f t="shared" ref="BK735" si="14064">C735/C746</f>
        <v>7.915048884314918E-2</v>
      </c>
      <c r="BL735" s="125">
        <f t="shared" ref="BL735" si="14065">D735/D746</f>
        <v>6.8238585273254077E-2</v>
      </c>
      <c r="BM735" s="126">
        <f t="shared" ref="BM735" si="14066">E735/E746</f>
        <v>7.5781833706905749E-2</v>
      </c>
      <c r="BN735" s="123">
        <f t="shared" ref="BN735" si="14067">F735/F746</f>
        <v>6.504977917508796E-2</v>
      </c>
      <c r="BO735" s="124">
        <f t="shared" ref="BO735" si="14068">G735/G746</f>
        <v>7.7841953268574432E-2</v>
      </c>
      <c r="BP735" s="125">
        <f t="shared" ref="BP735" si="14069">H735/H746</f>
        <v>6.4972165250512748E-2</v>
      </c>
      <c r="BQ735" s="126">
        <f t="shared" ref="BQ735" si="14070">I735/I746</f>
        <v>7.7963061387191071E-2</v>
      </c>
      <c r="BR735" s="123">
        <f t="shared" ref="BR735" si="14071">J735/J746</f>
        <v>8.4024322830292986E-2</v>
      </c>
      <c r="BS735" s="124">
        <f t="shared" ref="BS735" si="14072">K735/K746</f>
        <v>5.3083109919571048E-2</v>
      </c>
      <c r="BT735" s="125">
        <f t="shared" ref="BT735" si="14073">L735/L746</f>
        <v>9.55833882663151E-2</v>
      </c>
      <c r="BU735" s="123">
        <f t="shared" ref="BU735" si="14074">M735/M746</f>
        <v>5.0638728058082894E-2</v>
      </c>
      <c r="BV735" s="127">
        <f t="shared" ref="BV735" si="14075">N735/N746</f>
        <v>6.9573074316693018E-2</v>
      </c>
      <c r="BW735" s="128">
        <f t="shared" ref="BW735" si="14076">O735/O746</f>
        <v>6.5192035324502212E-2</v>
      </c>
      <c r="BX735" s="123">
        <f t="shared" ref="BX735" si="14077">P735/P746</f>
        <v>6.4508634709207771E-2</v>
      </c>
      <c r="BY735" s="124">
        <f t="shared" ref="BY735" si="14078">Q735/Q746</f>
        <v>8.4900000000000003E-2</v>
      </c>
      <c r="BZ735" s="125">
        <f t="shared" ref="BZ735" si="14079">R735/R746</f>
        <v>6.5105544068856089E-2</v>
      </c>
      <c r="CA735" s="126">
        <f t="shared" ref="CA735" si="14080">S735/S746</f>
        <v>8.445361744854131E-2</v>
      </c>
      <c r="CB735" s="123">
        <f t="shared" ref="CB735" si="14081">T735/T746</f>
        <v>6.04631217838765E-2</v>
      </c>
      <c r="CC735" s="124">
        <f t="shared" ref="CC735" si="14082">U735/U746</f>
        <v>6.1215370866845399E-2</v>
      </c>
      <c r="CD735" s="125">
        <f t="shared" ref="CD735" si="14083">V735/V746</f>
        <v>8.2102307410572575E-2</v>
      </c>
      <c r="CE735" s="126">
        <f t="shared" ref="CE735" si="14084">W735/W746</f>
        <v>5.4114083796062598E-2</v>
      </c>
      <c r="CF735" s="123">
        <f t="shared" ref="CF735" si="14085">X735/X746</f>
        <v>6.7457781834778643E-2</v>
      </c>
      <c r="CG735" s="124">
        <f t="shared" ref="CG735" si="14086">Y735/Y746</f>
        <v>6.1422413793103446E-2</v>
      </c>
      <c r="CH735" s="125">
        <f t="shared" ref="CH735" si="14087">Z735/Z746</f>
        <v>7.317668103097813E-2</v>
      </c>
      <c r="CI735" s="123">
        <f t="shared" ref="CI735" si="14088">AA735/AA746</f>
        <v>8.0658415718305648E-2</v>
      </c>
      <c r="CJ735" s="129">
        <f t="shared" ref="CJ735" si="14089">AB735/AB746</f>
        <v>7.1053554336185903E-2</v>
      </c>
      <c r="CK735" s="130">
        <f t="shared" ref="CK735" si="14090">AC735/AC746</f>
        <v>7.3254564983888298E-2</v>
      </c>
    </row>
    <row r="736" spans="1:89" x14ac:dyDescent="0.25">
      <c r="A736" s="139" t="s">
        <v>30</v>
      </c>
      <c r="B736" s="280">
        <v>1434</v>
      </c>
      <c r="C736" s="267">
        <v>1718</v>
      </c>
      <c r="D736" s="268">
        <v>613</v>
      </c>
      <c r="E736" s="269">
        <v>747</v>
      </c>
      <c r="F736" s="266">
        <v>777</v>
      </c>
      <c r="G736" s="270">
        <v>1168</v>
      </c>
      <c r="H736" s="268">
        <v>1814</v>
      </c>
      <c r="I736" s="269">
        <v>2333</v>
      </c>
      <c r="J736" s="266">
        <v>425</v>
      </c>
      <c r="K736" s="267">
        <v>183</v>
      </c>
      <c r="L736" s="268">
        <v>1137</v>
      </c>
      <c r="M736" s="266">
        <v>498</v>
      </c>
      <c r="N736" s="271">
        <v>1945</v>
      </c>
      <c r="O736" s="281">
        <v>1608</v>
      </c>
      <c r="P736" s="266">
        <v>782</v>
      </c>
      <c r="Q736" s="267">
        <v>911</v>
      </c>
      <c r="R736" s="268">
        <v>1341</v>
      </c>
      <c r="S736" s="269">
        <v>1636</v>
      </c>
      <c r="T736" s="266">
        <v>168</v>
      </c>
      <c r="U736" s="270">
        <v>144</v>
      </c>
      <c r="V736" s="268">
        <v>1623</v>
      </c>
      <c r="W736" s="282">
        <v>1093</v>
      </c>
      <c r="X736" s="266">
        <v>773</v>
      </c>
      <c r="Y736" s="270">
        <v>387</v>
      </c>
      <c r="Z736" s="268">
        <v>2814</v>
      </c>
      <c r="AA736" s="266">
        <v>2875</v>
      </c>
      <c r="AB736" s="162">
        <f t="shared" si="13703"/>
        <v>15646</v>
      </c>
      <c r="AC736" s="165">
        <f t="shared" si="13734"/>
        <v>15301</v>
      </c>
      <c r="BI736" s="139" t="s">
        <v>30</v>
      </c>
      <c r="BJ736" s="123">
        <f>B736/B746</f>
        <v>7.4335182209320408E-2</v>
      </c>
      <c r="BK736" s="124">
        <f t="shared" ref="BK736" si="14091">C736/C746</f>
        <v>8.0366749310006078E-2</v>
      </c>
      <c r="BL736" s="125">
        <f t="shared" ref="BL736" si="14092">D736/D746</f>
        <v>6.1244879608352482E-2</v>
      </c>
      <c r="BM736" s="126">
        <f t="shared" ref="BM736" si="14093">E736/E746</f>
        <v>7.9731027857829012E-2</v>
      </c>
      <c r="BN736" s="123">
        <f t="shared" ref="BN736" si="14094">F736/F746</f>
        <v>5.8163036155400853E-2</v>
      </c>
      <c r="BO736" s="124">
        <f t="shared" ref="BO736" si="14095">G736/G746</f>
        <v>7.6660540824363355E-2</v>
      </c>
      <c r="BP736" s="125">
        <f t="shared" ref="BP736" si="14096">H736/H746</f>
        <v>6.6437152065631402E-2</v>
      </c>
      <c r="BQ736" s="126">
        <f t="shared" ref="BQ736" si="14097">I736/I746</f>
        <v>7.7498006909380815E-2</v>
      </c>
      <c r="BR736" s="123">
        <f t="shared" ref="BR736" si="14098">J736/J746</f>
        <v>0.11746821448313986</v>
      </c>
      <c r="BS736" s="124">
        <f t="shared" ref="BS736" si="14099">K736/K746</f>
        <v>4.906166219839142E-2</v>
      </c>
      <c r="BT736" s="125">
        <f t="shared" ref="BT736" si="14100">L736/L746</f>
        <v>0.10707222902344854</v>
      </c>
      <c r="BU736" s="123">
        <f t="shared" ref="BU736" si="14101">M736/M746</f>
        <v>4.5767852219465124E-2</v>
      </c>
      <c r="BV736" s="127">
        <f t="shared" ref="BV736" si="14102">N736/N746</f>
        <v>7.3224907762969652E-2</v>
      </c>
      <c r="BW736" s="128">
        <f t="shared" ref="BW736" si="14103">O736/O746</f>
        <v>6.6983254186453386E-2</v>
      </c>
      <c r="BX736" s="123">
        <f t="shared" ref="BX736" si="14104">P736/P746</f>
        <v>6.0559126461705255E-2</v>
      </c>
      <c r="BY736" s="124">
        <f t="shared" ref="BY736" si="14105">Q736/Q746</f>
        <v>9.11E-2</v>
      </c>
      <c r="BZ736" s="125">
        <f t="shared" ref="BZ736" si="14106">R736/R746</f>
        <v>6.4480453911621868E-2</v>
      </c>
      <c r="CA736" s="126">
        <f t="shared" ref="CA736" si="14107">S736/S746</f>
        <v>9.1258994812294311E-2</v>
      </c>
      <c r="CB736" s="123">
        <f t="shared" ref="CB736" si="14108">T736/T746</f>
        <v>7.2041166380789029E-2</v>
      </c>
      <c r="CC736" s="124">
        <f t="shared" ref="CC736" si="14109">U736/U746</f>
        <v>6.4343163538873996E-2</v>
      </c>
      <c r="CD736" s="125">
        <f t="shared" ref="CD736" si="14110">V736/V746</f>
        <v>9.9072152362348925E-2</v>
      </c>
      <c r="CE736" s="126">
        <f t="shared" ref="CE736" si="14111">W736/W746</f>
        <v>5.5174154467440686E-2</v>
      </c>
      <c r="CF736" s="123">
        <f t="shared" ref="CF736" si="14112">X736/X746</f>
        <v>7.0561387494294844E-2</v>
      </c>
      <c r="CG736" s="124">
        <f t="shared" ref="CG736" si="14113">Y736/Y746</f>
        <v>8.3405172413793097E-2</v>
      </c>
      <c r="CH736" s="125">
        <f t="shared" ref="CH736" si="14114">Z736/Z746</f>
        <v>7.6266363118952754E-2</v>
      </c>
      <c r="CI736" s="123">
        <f t="shared" ref="CI736" si="14115">AA736/AA746</f>
        <v>7.1593993575217271E-2</v>
      </c>
      <c r="CJ736" s="129">
        <f t="shared" ref="CJ736" si="14116">AB736/AB746</f>
        <v>7.4138306845212706E-2</v>
      </c>
      <c r="CK736" s="130">
        <f t="shared" ref="CK736" si="14117">AC736/AC746</f>
        <v>7.3044516052034852E-2</v>
      </c>
    </row>
    <row r="737" spans="1:89" x14ac:dyDescent="0.25">
      <c r="A737" s="131" t="s">
        <v>31</v>
      </c>
      <c r="B737" s="283">
        <v>1319</v>
      </c>
      <c r="C737" s="274">
        <v>1723</v>
      </c>
      <c r="D737" s="275">
        <v>533</v>
      </c>
      <c r="E737" s="276">
        <v>918</v>
      </c>
      <c r="F737" s="273">
        <v>540</v>
      </c>
      <c r="G737" s="277">
        <v>1445</v>
      </c>
      <c r="H737" s="275">
        <v>1663</v>
      </c>
      <c r="I737" s="276">
        <v>2486</v>
      </c>
      <c r="J737" s="273">
        <v>475</v>
      </c>
      <c r="K737" s="274">
        <v>146</v>
      </c>
      <c r="L737" s="275">
        <v>1227</v>
      </c>
      <c r="M737" s="273">
        <v>453</v>
      </c>
      <c r="N737" s="278">
        <v>2109</v>
      </c>
      <c r="O737" s="284">
        <v>1473</v>
      </c>
      <c r="P737" s="273">
        <v>729</v>
      </c>
      <c r="Q737" s="274">
        <v>907</v>
      </c>
      <c r="R737" s="275">
        <v>1222</v>
      </c>
      <c r="S737" s="276">
        <v>1607</v>
      </c>
      <c r="T737" s="273">
        <v>185</v>
      </c>
      <c r="U737" s="277">
        <v>168</v>
      </c>
      <c r="V737" s="275">
        <v>1826</v>
      </c>
      <c r="W737" s="285">
        <v>1051</v>
      </c>
      <c r="X737" s="273">
        <v>717</v>
      </c>
      <c r="Y737" s="277">
        <v>347</v>
      </c>
      <c r="Z737" s="275">
        <v>2593</v>
      </c>
      <c r="AA737" s="273">
        <v>2693</v>
      </c>
      <c r="AB737" s="162">
        <f t="shared" si="13703"/>
        <v>15138</v>
      </c>
      <c r="AC737" s="165">
        <f t="shared" si="13734"/>
        <v>15417</v>
      </c>
      <c r="BI737" s="131" t="s">
        <v>31</v>
      </c>
      <c r="BJ737" s="123">
        <f>B737/B746</f>
        <v>6.8373853092115494E-2</v>
      </c>
      <c r="BK737" s="124">
        <f t="shared" ref="BK737" si="14118">C737/C746</f>
        <v>8.0600645553632402E-2</v>
      </c>
      <c r="BL737" s="125">
        <f t="shared" ref="BL737" si="14119">D737/D746</f>
        <v>5.3252073134179241E-2</v>
      </c>
      <c r="BM737" s="126">
        <f t="shared" ref="BM737" si="14120">E737/E746</f>
        <v>9.7982708933717577E-2</v>
      </c>
      <c r="BN737" s="123">
        <f t="shared" ref="BN737" si="14121">F737/F746</f>
        <v>4.0422187289467774E-2</v>
      </c>
      <c r="BO737" s="124">
        <f t="shared" ref="BO737" si="14122">G737/G746</f>
        <v>9.4841165660278282E-2</v>
      </c>
      <c r="BP737" s="125">
        <f t="shared" ref="BP737" si="14123">H737/H746</f>
        <v>6.0906826838558456E-2</v>
      </c>
      <c r="BQ737" s="126">
        <f t="shared" ref="BQ737" si="14124">I737/I746</f>
        <v>8.2580387988307205E-2</v>
      </c>
      <c r="BR737" s="123">
        <f t="shared" ref="BR737" si="14125">J737/J746</f>
        <v>0.13128800442233279</v>
      </c>
      <c r="BS737" s="124">
        <f t="shared" ref="BS737" si="14126">K737/K746</f>
        <v>3.9142091152815014E-2</v>
      </c>
      <c r="BT737" s="125">
        <f t="shared" ref="BT737" si="14127">L737/L746</f>
        <v>0.1155476033524814</v>
      </c>
      <c r="BU737" s="123">
        <f t="shared" ref="BU737" si="14128">M737/M746</f>
        <v>4.1632202922525501E-2</v>
      </c>
      <c r="BV737" s="127">
        <f t="shared" ref="BV737" si="14129">N737/N746</f>
        <v>7.9399141630901282E-2</v>
      </c>
      <c r="BW737" s="128">
        <f t="shared" ref="BW737" si="14130">O737/O746</f>
        <v>6.1359660084978757E-2</v>
      </c>
      <c r="BX737" s="123">
        <f t="shared" ref="BX737" si="14131">P737/P746</f>
        <v>5.6454735537830092E-2</v>
      </c>
      <c r="BY737" s="124">
        <f t="shared" ref="BY737" si="14132">Q737/Q746</f>
        <v>9.0700000000000003E-2</v>
      </c>
      <c r="BZ737" s="125">
        <f t="shared" ref="BZ737" si="14133">R737/R746</f>
        <v>5.8758474780016348E-2</v>
      </c>
      <c r="CA737" s="126">
        <f t="shared" ref="CA737" si="14134">S737/S746</f>
        <v>8.964132314386121E-2</v>
      </c>
      <c r="CB737" s="123">
        <f t="shared" ref="CB737" si="14135">T737/T746</f>
        <v>7.9331046312178383E-2</v>
      </c>
      <c r="CC737" s="124">
        <f t="shared" ref="CC737" si="14136">U737/U746</f>
        <v>7.5067024128686322E-2</v>
      </c>
      <c r="CD737" s="125">
        <f t="shared" ref="CD737" si="14137">V737/V746</f>
        <v>0.11146380173361006</v>
      </c>
      <c r="CE737" s="126">
        <f t="shared" ref="CE737" si="14138">W737/W746</f>
        <v>5.3054013124684503E-2</v>
      </c>
      <c r="CF737" s="123">
        <f t="shared" ref="CF737" si="14139">X737/X746</f>
        <v>6.5449566408032858E-2</v>
      </c>
      <c r="CG737" s="124">
        <f t="shared" ref="CG737" si="14140">Y737/Y746</f>
        <v>7.4784482758620693E-2</v>
      </c>
      <c r="CH737" s="125">
        <f t="shared" ref="CH737" si="14141">Z737/Z746</f>
        <v>7.0276716264194919E-2</v>
      </c>
      <c r="CI737" s="123">
        <f t="shared" ref="CI737" si="14142">AA737/AA746</f>
        <v>6.706178250367309E-2</v>
      </c>
      <c r="CJ737" s="129">
        <f t="shared" ref="CJ737" si="14143">AB737/AB746</f>
        <v>7.1731157421886099E-2</v>
      </c>
      <c r="CK737" s="130">
        <f t="shared" ref="CK737" si="14144">AC737/AC746</f>
        <v>7.3598281417830286E-2</v>
      </c>
    </row>
    <row r="738" spans="1:89" x14ac:dyDescent="0.25">
      <c r="A738" s="139" t="s">
        <v>32</v>
      </c>
      <c r="B738" s="194">
        <v>999</v>
      </c>
      <c r="C738" s="188">
        <v>1595</v>
      </c>
      <c r="D738" s="189">
        <v>267</v>
      </c>
      <c r="E738" s="190">
        <v>783</v>
      </c>
      <c r="F738" s="187">
        <v>465</v>
      </c>
      <c r="G738" s="191">
        <v>1663</v>
      </c>
      <c r="H738" s="189">
        <v>1524</v>
      </c>
      <c r="I738" s="190">
        <v>3006</v>
      </c>
      <c r="J738" s="187">
        <v>586</v>
      </c>
      <c r="K738" s="188">
        <v>133</v>
      </c>
      <c r="L738" s="189">
        <v>1795</v>
      </c>
      <c r="M738" s="187">
        <v>364</v>
      </c>
      <c r="N738" s="192">
        <v>2322</v>
      </c>
      <c r="O738" s="195">
        <v>1670</v>
      </c>
      <c r="P738" s="187">
        <v>645</v>
      </c>
      <c r="Q738" s="188">
        <v>1190</v>
      </c>
      <c r="R738" s="189">
        <v>1213</v>
      </c>
      <c r="S738" s="190">
        <v>1883</v>
      </c>
      <c r="T738" s="187">
        <v>179</v>
      </c>
      <c r="U738" s="191">
        <v>142</v>
      </c>
      <c r="V738" s="189">
        <v>3087</v>
      </c>
      <c r="W738" s="196">
        <v>785</v>
      </c>
      <c r="X738" s="187">
        <v>501</v>
      </c>
      <c r="Y738" s="191">
        <v>384</v>
      </c>
      <c r="Z738" s="189">
        <v>2197</v>
      </c>
      <c r="AA738" s="187">
        <v>3092</v>
      </c>
      <c r="AB738" s="162">
        <f t="shared" si="13703"/>
        <v>15780</v>
      </c>
      <c r="AC738" s="165">
        <f t="shared" si="13734"/>
        <v>16690</v>
      </c>
      <c r="BI738" s="139" t="s">
        <v>32</v>
      </c>
      <c r="BJ738" s="123">
        <f>B738/B746</f>
        <v>5.17858068529366E-2</v>
      </c>
      <c r="BK738" s="124">
        <f t="shared" ref="BK738" si="14145">C738/C746</f>
        <v>7.4612901716798422E-2</v>
      </c>
      <c r="BL738" s="125">
        <f t="shared" ref="BL738" si="14146">D738/D746</f>
        <v>2.6675991607553202E-2</v>
      </c>
      <c r="BM738" s="126">
        <f t="shared" ref="BM738" si="14147">E738/E746</f>
        <v>8.3573487031700283E-2</v>
      </c>
      <c r="BN738" s="123">
        <f t="shared" ref="BN738" si="14148">F738/F746</f>
        <v>3.480799461037503E-2</v>
      </c>
      <c r="BO738" s="124">
        <f t="shared" ref="BO738" si="14149">G738/G746</f>
        <v>0.10914938304016802</v>
      </c>
      <c r="BP738" s="125">
        <f t="shared" ref="BP738" si="14150">H738/H746</f>
        <v>5.5815997656021098E-2</v>
      </c>
      <c r="BQ738" s="126">
        <f t="shared" ref="BQ738" si="14151">I738/I746</f>
        <v>9.9853840021259632E-2</v>
      </c>
      <c r="BR738" s="123">
        <f t="shared" ref="BR738" si="14152">J738/J746</f>
        <v>0.16196793808734108</v>
      </c>
      <c r="BS738" s="124">
        <f t="shared" ref="BS738" si="14153">K738/K746</f>
        <v>3.5656836461126003E-2</v>
      </c>
      <c r="BT738" s="125">
        <f t="shared" ref="BT738" si="14154">L738/L746</f>
        <v>0.1690366324512666</v>
      </c>
      <c r="BU738" s="123">
        <f t="shared" ref="BU738" si="14155">M738/M746</f>
        <v>3.3452807646356032E-2</v>
      </c>
      <c r="BV738" s="127">
        <f t="shared" ref="BV738" si="14156">N738/N746</f>
        <v>8.7418116105714927E-2</v>
      </c>
      <c r="BW738" s="128">
        <f t="shared" ref="BW738" si="14157">O738/O746</f>
        <v>6.9565941847871363E-2</v>
      </c>
      <c r="BX738" s="123">
        <f t="shared" ref="BX738" si="14158">P738/P746</f>
        <v>4.9949663130178887E-2</v>
      </c>
      <c r="BY738" s="124">
        <f t="shared" ref="BY738" si="14159">Q738/Q746</f>
        <v>0.11899999999999999</v>
      </c>
      <c r="BZ738" s="125">
        <f t="shared" ref="BZ738" si="14160">R738/R746</f>
        <v>5.8325720055777276E-2</v>
      </c>
      <c r="CA738" s="126">
        <f t="shared" ref="CA738" si="14161">S738/S746</f>
        <v>0.10503709488481063</v>
      </c>
      <c r="CB738" s="123">
        <f t="shared" ref="CB738" si="14162">T738/T746</f>
        <v>7.67581475128645E-2</v>
      </c>
      <c r="CC738" s="124">
        <f t="shared" ref="CC738" si="14163">U738/U746</f>
        <v>6.3449508489722972E-2</v>
      </c>
      <c r="CD738" s="125">
        <f t="shared" ref="CD738" si="14164">V738/V746</f>
        <v>0.18843853009400563</v>
      </c>
      <c r="CE738" s="126">
        <f t="shared" ref="CE738" si="14165">W738/W746</f>
        <v>3.9626451287228671E-2</v>
      </c>
      <c r="CF738" s="123">
        <f t="shared" ref="CF738" si="14166">X738/X746</f>
        <v>4.5732542218165223E-2</v>
      </c>
      <c r="CG738" s="124">
        <f t="shared" ref="CG738" si="14167">Y738/Y746</f>
        <v>8.2758620689655171E-2</v>
      </c>
      <c r="CH738" s="125">
        <f t="shared" ref="CH738" si="14168">Z738/Z746</f>
        <v>5.9544136379651461E-2</v>
      </c>
      <c r="CI738" s="123">
        <f t="shared" ref="CI738" si="14169">AA738/AA746</f>
        <v>7.6997783698981498E-2</v>
      </c>
      <c r="CJ738" s="129">
        <f t="shared" ref="CJ738" si="14170">AB738/AB746</f>
        <v>7.4773263582861849E-2</v>
      </c>
      <c r="CK738" s="130">
        <f t="shared" ref="CK738" si="14171">AC738/AC746</f>
        <v>7.9675378923499227E-2</v>
      </c>
    </row>
    <row r="739" spans="1:89" x14ac:dyDescent="0.25">
      <c r="A739" s="131" t="s">
        <v>33</v>
      </c>
      <c r="B739" s="197">
        <v>0</v>
      </c>
      <c r="C739" s="181">
        <v>1108</v>
      </c>
      <c r="D739" s="182">
        <v>12</v>
      </c>
      <c r="E739" s="183">
        <v>626</v>
      </c>
      <c r="F739" s="180">
        <v>34</v>
      </c>
      <c r="G739" s="184">
        <v>801</v>
      </c>
      <c r="H739" s="182">
        <v>153</v>
      </c>
      <c r="I739" s="183">
        <v>1207</v>
      </c>
      <c r="J739" s="180">
        <v>67</v>
      </c>
      <c r="K739" s="181">
        <v>73</v>
      </c>
      <c r="L739" s="182">
        <v>260</v>
      </c>
      <c r="M739" s="180">
        <v>220</v>
      </c>
      <c r="N739" s="185">
        <v>721</v>
      </c>
      <c r="O739" s="198">
        <v>485</v>
      </c>
      <c r="P739" s="180">
        <v>190</v>
      </c>
      <c r="Q739" s="181">
        <v>363</v>
      </c>
      <c r="R739" s="182">
        <v>428</v>
      </c>
      <c r="S739" s="183">
        <v>435</v>
      </c>
      <c r="T739" s="180">
        <v>44</v>
      </c>
      <c r="U739" s="184">
        <v>43</v>
      </c>
      <c r="V739" s="182">
        <v>490</v>
      </c>
      <c r="W739" s="199">
        <v>200</v>
      </c>
      <c r="X739" s="180">
        <v>139</v>
      </c>
      <c r="Y739" s="184">
        <v>107</v>
      </c>
      <c r="Z739" s="182">
        <v>660</v>
      </c>
      <c r="AA739" s="180">
        <v>754</v>
      </c>
      <c r="AB739" s="162">
        <f t="shared" si="13703"/>
        <v>3198</v>
      </c>
      <c r="AC739" s="165">
        <f t="shared" si="13734"/>
        <v>6422</v>
      </c>
      <c r="BI739" s="131" t="s">
        <v>33</v>
      </c>
      <c r="BJ739" s="123">
        <f>B739/B746</f>
        <v>0</v>
      </c>
      <c r="BK739" s="124">
        <f t="shared" ref="BK739" si="14172">C739/C746</f>
        <v>5.1831407587594143E-2</v>
      </c>
      <c r="BL739" s="125">
        <f t="shared" ref="BL739" si="14173">D739/D746</f>
        <v>1.1989209711259865E-3</v>
      </c>
      <c r="BM739" s="126">
        <f t="shared" ref="BM739" si="14174">E739/E746</f>
        <v>6.6816095634539441E-2</v>
      </c>
      <c r="BN739" s="123">
        <f t="shared" ref="BN739" si="14175">F739/F746</f>
        <v>2.5451006811887116E-3</v>
      </c>
      <c r="BO739" s="124">
        <f t="shared" ref="BO739" si="14176">G739/G746</f>
        <v>5.257285376739302E-2</v>
      </c>
      <c r="BP739" s="125">
        <f t="shared" ref="BP739" si="14177">H739/H746</f>
        <v>5.6035745678288899E-3</v>
      </c>
      <c r="BQ739" s="126">
        <f t="shared" ref="BQ739" si="14178">I739/I746</f>
        <v>4.0094339622641507E-2</v>
      </c>
      <c r="BR739" s="123">
        <f t="shared" ref="BR739" si="14179">J739/J746</f>
        <v>1.8518518518518517E-2</v>
      </c>
      <c r="BS739" s="124">
        <f t="shared" ref="BS739" si="14180">K739/K746</f>
        <v>1.9571045576407507E-2</v>
      </c>
      <c r="BT739" s="125">
        <f t="shared" ref="BT739" si="14181">L739/L746</f>
        <v>2.4484414728317166E-2</v>
      </c>
      <c r="BU739" s="123">
        <f t="shared" ref="BU739" si="14182">M739/M746</f>
        <v>2.021872989614925E-2</v>
      </c>
      <c r="BV739" s="127">
        <f t="shared" ref="BV739" si="14183">N739/N746</f>
        <v>2.7144040358406746E-2</v>
      </c>
      <c r="BW739" s="128">
        <f t="shared" ref="BW739" si="14184">O739/O746</f>
        <v>2.0203282512705156E-2</v>
      </c>
      <c r="BX739" s="123">
        <f t="shared" ref="BX739" si="14185">P739/P746</f>
        <v>1.4713854255401533E-2</v>
      </c>
      <c r="BY739" s="124">
        <f t="shared" ref="BY739" si="14186">Q739/Q746</f>
        <v>3.6299999999999999E-2</v>
      </c>
      <c r="BZ739" s="125">
        <f t="shared" ref="BZ739" si="14187">R739/R746</f>
        <v>2.0579891330480358E-2</v>
      </c>
      <c r="CA739" s="126">
        <f t="shared" ref="CA739" si="14188">S739/S746</f>
        <v>2.4265075026496347E-2</v>
      </c>
      <c r="CB739" s="123">
        <f t="shared" ref="CB739" si="14189">T739/T746</f>
        <v>1.8867924528301886E-2</v>
      </c>
      <c r="CC739" s="124">
        <f t="shared" ref="CC739" si="14190">U739/U746</f>
        <v>1.9213583556747096E-2</v>
      </c>
      <c r="CD739" s="125">
        <f t="shared" ref="CD739" si="14191">V739/V746</f>
        <v>2.9910877792699304E-2</v>
      </c>
      <c r="CE739" s="126">
        <f t="shared" ref="CE739" si="14192">W739/W746</f>
        <v>1.0095911155981827E-2</v>
      </c>
      <c r="CF739" s="123">
        <f t="shared" ref="CF739" si="14193">X739/X746</f>
        <v>1.2688270196257416E-2</v>
      </c>
      <c r="CG739" s="124">
        <f t="shared" ref="CG739" si="14194">Y739/Y746</f>
        <v>2.3060344827586208E-2</v>
      </c>
      <c r="CH739" s="125">
        <f t="shared" ref="CH739" si="14195">Z739/Z746</f>
        <v>1.7887633140905766E-2</v>
      </c>
      <c r="CI739" s="123">
        <f t="shared" ref="CI739" si="14196">AA739/AA746</f>
        <v>1.877630301068307E-2</v>
      </c>
      <c r="CJ739" s="129">
        <f t="shared" ref="CJ739" si="14197">AB739/AB746</f>
        <v>1.5153669007477326E-2</v>
      </c>
      <c r="CK739" s="130">
        <f t="shared" ref="CK739" si="14198">AC739/AC746</f>
        <v>3.0657596371882086E-2</v>
      </c>
    </row>
    <row r="740" spans="1:89" x14ac:dyDescent="0.25">
      <c r="A740" s="139" t="s">
        <v>34</v>
      </c>
      <c r="B740" s="194"/>
      <c r="C740" s="188"/>
      <c r="D740" s="189"/>
      <c r="E740" s="190"/>
      <c r="F740" s="187"/>
      <c r="G740" s="191"/>
      <c r="H740" s="189"/>
      <c r="I740" s="190"/>
      <c r="J740" s="187"/>
      <c r="K740" s="188"/>
      <c r="L740" s="189"/>
      <c r="M740" s="187"/>
      <c r="N740" s="192"/>
      <c r="O740" s="195"/>
      <c r="P740" s="187"/>
      <c r="Q740" s="188"/>
      <c r="R740" s="189"/>
      <c r="S740" s="190"/>
      <c r="T740" s="187"/>
      <c r="U740" s="191"/>
      <c r="V740" s="189"/>
      <c r="W740" s="196"/>
      <c r="X740" s="187"/>
      <c r="Y740" s="191"/>
      <c r="Z740" s="189"/>
      <c r="AA740" s="187"/>
      <c r="AB740" s="162">
        <f t="shared" si="13703"/>
        <v>0</v>
      </c>
      <c r="AC740" s="165">
        <f t="shared" si="13734"/>
        <v>0</v>
      </c>
      <c r="BI740" s="139" t="s">
        <v>34</v>
      </c>
      <c r="BJ740" s="123">
        <f>B740/B746</f>
        <v>0</v>
      </c>
      <c r="BK740" s="124">
        <f t="shared" ref="BK740" si="14199">C740/C746</f>
        <v>0</v>
      </c>
      <c r="BL740" s="125">
        <f t="shared" ref="BL740" si="14200">D740/D746</f>
        <v>0</v>
      </c>
      <c r="BM740" s="126">
        <f t="shared" ref="BM740" si="14201">E740/E746</f>
        <v>0</v>
      </c>
      <c r="BN740" s="123">
        <f t="shared" ref="BN740" si="14202">F740/F746</f>
        <v>0</v>
      </c>
      <c r="BO740" s="124">
        <f t="shared" ref="BO740" si="14203">G740/G746</f>
        <v>0</v>
      </c>
      <c r="BP740" s="125">
        <f t="shared" ref="BP740" si="14204">H740/H746</f>
        <v>0</v>
      </c>
      <c r="BQ740" s="126">
        <f t="shared" ref="BQ740" si="14205">I740/I746</f>
        <v>0</v>
      </c>
      <c r="BR740" s="123">
        <f t="shared" ref="BR740" si="14206">J740/J746</f>
        <v>0</v>
      </c>
      <c r="BS740" s="124">
        <f t="shared" ref="BS740" si="14207">K740/K746</f>
        <v>0</v>
      </c>
      <c r="BT740" s="125">
        <f t="shared" ref="BT740" si="14208">L740/L746</f>
        <v>0</v>
      </c>
      <c r="BU740" s="123">
        <f t="shared" ref="BU740" si="14209">M740/M746</f>
        <v>0</v>
      </c>
      <c r="BV740" s="127">
        <f t="shared" ref="BV740" si="14210">N740/N746</f>
        <v>0</v>
      </c>
      <c r="BW740" s="128">
        <f t="shared" ref="BW740" si="14211">O740/O746</f>
        <v>0</v>
      </c>
      <c r="BX740" s="123">
        <f t="shared" ref="BX740" si="14212">P740/P746</f>
        <v>0</v>
      </c>
      <c r="BY740" s="124">
        <f t="shared" ref="BY740" si="14213">Q740/Q746</f>
        <v>0</v>
      </c>
      <c r="BZ740" s="125">
        <f t="shared" ref="BZ740" si="14214">R740/R746</f>
        <v>0</v>
      </c>
      <c r="CA740" s="126">
        <f t="shared" ref="CA740" si="14215">S740/S746</f>
        <v>0</v>
      </c>
      <c r="CB740" s="123">
        <f t="shared" ref="CB740" si="14216">T740/T746</f>
        <v>0</v>
      </c>
      <c r="CC740" s="124">
        <f t="shared" ref="CC740" si="14217">U740/U746</f>
        <v>0</v>
      </c>
      <c r="CD740" s="125">
        <f t="shared" ref="CD740" si="14218">V740/V746</f>
        <v>0</v>
      </c>
      <c r="CE740" s="126">
        <f t="shared" ref="CE740" si="14219">W740/W746</f>
        <v>0</v>
      </c>
      <c r="CF740" s="123">
        <f t="shared" ref="CF740" si="14220">X740/X746</f>
        <v>0</v>
      </c>
      <c r="CG740" s="124">
        <f t="shared" ref="CG740" si="14221">Y740/Y746</f>
        <v>0</v>
      </c>
      <c r="CH740" s="125">
        <f t="shared" ref="CH740" si="14222">Z740/Z746</f>
        <v>0</v>
      </c>
      <c r="CI740" s="123">
        <f t="shared" ref="CI740" si="14223">AA740/AA746</f>
        <v>0</v>
      </c>
      <c r="CJ740" s="129">
        <f t="shared" ref="CJ740" si="14224">AB740/AB746</f>
        <v>0</v>
      </c>
      <c r="CK740" s="130">
        <f t="shared" ref="CK740" si="14225">AC740/AC746</f>
        <v>0</v>
      </c>
    </row>
    <row r="741" spans="1:89" x14ac:dyDescent="0.25">
      <c r="A741" s="131" t="s">
        <v>35</v>
      </c>
      <c r="B741" s="197"/>
      <c r="C741" s="181"/>
      <c r="D741" s="182"/>
      <c r="E741" s="183"/>
      <c r="F741" s="180"/>
      <c r="G741" s="184"/>
      <c r="H741" s="182"/>
      <c r="I741" s="183"/>
      <c r="J741" s="180"/>
      <c r="K741" s="181"/>
      <c r="L741" s="182"/>
      <c r="M741" s="180"/>
      <c r="N741" s="185"/>
      <c r="O741" s="198"/>
      <c r="P741" s="180"/>
      <c r="Q741" s="181"/>
      <c r="R741" s="182"/>
      <c r="S741" s="183"/>
      <c r="T741" s="180"/>
      <c r="U741" s="184"/>
      <c r="V741" s="182"/>
      <c r="W741" s="199"/>
      <c r="X741" s="180"/>
      <c r="Y741" s="184"/>
      <c r="Z741" s="182"/>
      <c r="AA741" s="180"/>
      <c r="AB741" s="162">
        <f t="shared" si="13703"/>
        <v>0</v>
      </c>
      <c r="AC741" s="165">
        <f t="shared" si="13734"/>
        <v>0</v>
      </c>
      <c r="BI741" s="131" t="s">
        <v>35</v>
      </c>
      <c r="BJ741" s="123">
        <f>B741/B746</f>
        <v>0</v>
      </c>
      <c r="BK741" s="124">
        <f t="shared" ref="BK741" si="14226">C741/C746</f>
        <v>0</v>
      </c>
      <c r="BL741" s="125">
        <f t="shared" ref="BL741" si="14227">D741/D746</f>
        <v>0</v>
      </c>
      <c r="BM741" s="126">
        <f t="shared" ref="BM741" si="14228">E741/E746</f>
        <v>0</v>
      </c>
      <c r="BN741" s="123">
        <f t="shared" ref="BN741" si="14229">F741/F746</f>
        <v>0</v>
      </c>
      <c r="BO741" s="124">
        <f t="shared" ref="BO741" si="14230">G741/G746</f>
        <v>0</v>
      </c>
      <c r="BP741" s="125">
        <f t="shared" ref="BP741" si="14231">H741/H746</f>
        <v>0</v>
      </c>
      <c r="BQ741" s="126">
        <f t="shared" ref="BQ741" si="14232">I741/I746</f>
        <v>0</v>
      </c>
      <c r="BR741" s="123">
        <f t="shared" ref="BR741" si="14233">J741/J746</f>
        <v>0</v>
      </c>
      <c r="BS741" s="124">
        <f t="shared" ref="BS741" si="14234">K741/K746</f>
        <v>0</v>
      </c>
      <c r="BT741" s="125">
        <f t="shared" ref="BT741" si="14235">L741/L746</f>
        <v>0</v>
      </c>
      <c r="BU741" s="123">
        <f t="shared" ref="BU741" si="14236">M741/M746</f>
        <v>0</v>
      </c>
      <c r="BV741" s="127">
        <f t="shared" ref="BV741" si="14237">N741/N746</f>
        <v>0</v>
      </c>
      <c r="BW741" s="128">
        <f t="shared" ref="BW741" si="14238">O741/O746</f>
        <v>0</v>
      </c>
      <c r="BX741" s="123">
        <f t="shared" ref="BX741" si="14239">P741/P746</f>
        <v>0</v>
      </c>
      <c r="BY741" s="124">
        <f t="shared" ref="BY741" si="14240">Q741/Q746</f>
        <v>0</v>
      </c>
      <c r="BZ741" s="125">
        <f t="shared" ref="BZ741" si="14241">R741/R746</f>
        <v>0</v>
      </c>
      <c r="CA741" s="126">
        <f t="shared" ref="CA741" si="14242">S741/S746</f>
        <v>0</v>
      </c>
      <c r="CB741" s="123">
        <f t="shared" ref="CB741" si="14243">T741/T746</f>
        <v>0</v>
      </c>
      <c r="CC741" s="124">
        <f t="shared" ref="CC741" si="14244">U741/U746</f>
        <v>0</v>
      </c>
      <c r="CD741" s="125">
        <f t="shared" ref="CD741" si="14245">V741/V746</f>
        <v>0</v>
      </c>
      <c r="CE741" s="126">
        <f t="shared" ref="CE741" si="14246">W741/W746</f>
        <v>0</v>
      </c>
      <c r="CF741" s="123">
        <f t="shared" ref="CF741" si="14247">X741/X746</f>
        <v>0</v>
      </c>
      <c r="CG741" s="124">
        <f t="shared" ref="CG741" si="14248">Y741/Y746</f>
        <v>0</v>
      </c>
      <c r="CH741" s="125">
        <f t="shared" ref="CH741" si="14249">Z741/Z746</f>
        <v>0</v>
      </c>
      <c r="CI741" s="123">
        <f t="shared" ref="CI741" si="14250">AA741/AA746</f>
        <v>0</v>
      </c>
      <c r="CJ741" s="129">
        <f t="shared" ref="CJ741" si="14251">AB741/AB746</f>
        <v>0</v>
      </c>
      <c r="CK741" s="130">
        <f t="shared" ref="CK741" si="14252">AC741/AC746</f>
        <v>0</v>
      </c>
    </row>
    <row r="742" spans="1:89" x14ac:dyDescent="0.25">
      <c r="A742" s="139" t="s">
        <v>36</v>
      </c>
      <c r="B742" s="194"/>
      <c r="C742" s="188"/>
      <c r="D742" s="189"/>
      <c r="E742" s="190"/>
      <c r="F742" s="187"/>
      <c r="G742" s="191"/>
      <c r="H742" s="189"/>
      <c r="I742" s="190"/>
      <c r="J742" s="187"/>
      <c r="K742" s="191"/>
      <c r="L742" s="189"/>
      <c r="M742" s="187"/>
      <c r="N742" s="192"/>
      <c r="O742" s="195"/>
      <c r="P742" s="187"/>
      <c r="Q742" s="191"/>
      <c r="R742" s="189"/>
      <c r="S742" s="190"/>
      <c r="T742" s="187"/>
      <c r="U742" s="191"/>
      <c r="V742" s="189"/>
      <c r="W742" s="190"/>
      <c r="X742" s="187"/>
      <c r="Y742" s="191"/>
      <c r="Z742" s="189"/>
      <c r="AA742" s="187"/>
      <c r="AB742" s="162">
        <f t="shared" si="13703"/>
        <v>0</v>
      </c>
      <c r="AC742" s="165">
        <f t="shared" si="13734"/>
        <v>0</v>
      </c>
      <c r="BI742" s="139" t="s">
        <v>36</v>
      </c>
      <c r="BJ742" s="123">
        <f>B742/B746</f>
        <v>0</v>
      </c>
      <c r="BK742" s="124">
        <f t="shared" ref="BK742" si="14253">C742/C746</f>
        <v>0</v>
      </c>
      <c r="BL742" s="125">
        <f t="shared" ref="BL742" si="14254">D742/D746</f>
        <v>0</v>
      </c>
      <c r="BM742" s="126">
        <f t="shared" ref="BM742" si="14255">E742/E746</f>
        <v>0</v>
      </c>
      <c r="BN742" s="123">
        <f t="shared" ref="BN742" si="14256">F742/F746</f>
        <v>0</v>
      </c>
      <c r="BO742" s="124">
        <f t="shared" ref="BO742" si="14257">G742/G746</f>
        <v>0</v>
      </c>
      <c r="BP742" s="125">
        <f t="shared" ref="BP742" si="14258">H742/H746</f>
        <v>0</v>
      </c>
      <c r="BQ742" s="126">
        <f t="shared" ref="BQ742" si="14259">I742/I746</f>
        <v>0</v>
      </c>
      <c r="BR742" s="123">
        <f t="shared" ref="BR742" si="14260">J742/J746</f>
        <v>0</v>
      </c>
      <c r="BS742" s="124">
        <f t="shared" ref="BS742" si="14261">K742/K746</f>
        <v>0</v>
      </c>
      <c r="BT742" s="125">
        <f t="shared" ref="BT742" si="14262">L742/L746</f>
        <v>0</v>
      </c>
      <c r="BU742" s="123">
        <f t="shared" ref="BU742" si="14263">M742/M746</f>
        <v>0</v>
      </c>
      <c r="BV742" s="127">
        <f t="shared" ref="BV742" si="14264">N742/N746</f>
        <v>0</v>
      </c>
      <c r="BW742" s="128">
        <f t="shared" ref="BW742" si="14265">O742/O746</f>
        <v>0</v>
      </c>
      <c r="BX742" s="123">
        <f t="shared" ref="BX742" si="14266">P742/P746</f>
        <v>0</v>
      </c>
      <c r="BY742" s="124">
        <f t="shared" ref="BY742" si="14267">Q742/Q746</f>
        <v>0</v>
      </c>
      <c r="BZ742" s="125">
        <f t="shared" ref="BZ742" si="14268">R742/R746</f>
        <v>0</v>
      </c>
      <c r="CA742" s="126">
        <f t="shared" ref="CA742" si="14269">S742/S746</f>
        <v>0</v>
      </c>
      <c r="CB742" s="123">
        <f t="shared" ref="CB742" si="14270">T742/T746</f>
        <v>0</v>
      </c>
      <c r="CC742" s="124">
        <f t="shared" ref="CC742" si="14271">U742/U746</f>
        <v>0</v>
      </c>
      <c r="CD742" s="125">
        <f t="shared" ref="CD742" si="14272">V742/V746</f>
        <v>0</v>
      </c>
      <c r="CE742" s="126">
        <f t="shared" ref="CE742" si="14273">W742/W746</f>
        <v>0</v>
      </c>
      <c r="CF742" s="123">
        <f t="shared" ref="CF742" si="14274">X742/X746</f>
        <v>0</v>
      </c>
      <c r="CG742" s="124">
        <f t="shared" ref="CG742" si="14275">Y742/Y746</f>
        <v>0</v>
      </c>
      <c r="CH742" s="125">
        <f t="shared" ref="CH742" si="14276">Z742/Z746</f>
        <v>0</v>
      </c>
      <c r="CI742" s="123">
        <f t="shared" ref="CI742" si="14277">AA742/AA746</f>
        <v>0</v>
      </c>
      <c r="CJ742" s="129">
        <f t="shared" ref="CJ742" si="14278">AB742/AB746</f>
        <v>0</v>
      </c>
      <c r="CK742" s="130">
        <f t="shared" ref="CK742" si="14279">AC742/AC746</f>
        <v>0</v>
      </c>
    </row>
    <row r="743" spans="1:89" x14ac:dyDescent="0.25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62">
        <f t="shared" si="13703"/>
        <v>0</v>
      </c>
      <c r="AC743" s="165">
        <f t="shared" si="13734"/>
        <v>0</v>
      </c>
      <c r="BI743" s="131" t="s">
        <v>37</v>
      </c>
      <c r="BJ743" s="123">
        <f>B743/B746</f>
        <v>0</v>
      </c>
      <c r="BK743" s="124">
        <f t="shared" ref="BK743" si="14280">C743/C746</f>
        <v>0</v>
      </c>
      <c r="BL743" s="125">
        <f t="shared" ref="BL743" si="14281">D743/D746</f>
        <v>0</v>
      </c>
      <c r="BM743" s="126">
        <f t="shared" ref="BM743" si="14282">E743/E746</f>
        <v>0</v>
      </c>
      <c r="BN743" s="123">
        <f t="shared" ref="BN743" si="14283">F743/F746</f>
        <v>0</v>
      </c>
      <c r="BO743" s="124">
        <f t="shared" ref="BO743" si="14284">G743/G746</f>
        <v>0</v>
      </c>
      <c r="BP743" s="125">
        <f t="shared" ref="BP743" si="14285">H743/H746</f>
        <v>0</v>
      </c>
      <c r="BQ743" s="126">
        <f t="shared" ref="BQ743" si="14286">I743/I746</f>
        <v>0</v>
      </c>
      <c r="BR743" s="123">
        <f t="shared" ref="BR743" si="14287">J743/J746</f>
        <v>0</v>
      </c>
      <c r="BS743" s="124">
        <f t="shared" ref="BS743" si="14288">K743/K746</f>
        <v>0</v>
      </c>
      <c r="BT743" s="125">
        <f t="shared" ref="BT743" si="14289">L743/L746</f>
        <v>0</v>
      </c>
      <c r="BU743" s="123">
        <f t="shared" ref="BU743" si="14290">M743/M746</f>
        <v>0</v>
      </c>
      <c r="BV743" s="127">
        <f t="shared" ref="BV743" si="14291">N743/N746</f>
        <v>0</v>
      </c>
      <c r="BW743" s="128">
        <f t="shared" ref="BW743" si="14292">O743/O746</f>
        <v>0</v>
      </c>
      <c r="BX743" s="123">
        <f t="shared" ref="BX743" si="14293">P743/P746</f>
        <v>0</v>
      </c>
      <c r="BY743" s="124">
        <f t="shared" ref="BY743" si="14294">Q743/Q746</f>
        <v>0</v>
      </c>
      <c r="BZ743" s="125">
        <f t="shared" ref="BZ743" si="14295">R743/R746</f>
        <v>0</v>
      </c>
      <c r="CA743" s="126">
        <f t="shared" ref="CA743" si="14296">S743/S746</f>
        <v>0</v>
      </c>
      <c r="CB743" s="123">
        <f t="shared" ref="CB743" si="14297">T743/T746</f>
        <v>0</v>
      </c>
      <c r="CC743" s="124">
        <f t="shared" ref="CC743" si="14298">U743/U746</f>
        <v>0</v>
      </c>
      <c r="CD743" s="125">
        <f t="shared" ref="CD743" si="14299">V743/V746</f>
        <v>0</v>
      </c>
      <c r="CE743" s="126">
        <f t="shared" ref="CE743" si="14300">W743/W746</f>
        <v>0</v>
      </c>
      <c r="CF743" s="123">
        <f t="shared" ref="CF743" si="14301">X743/X746</f>
        <v>0</v>
      </c>
      <c r="CG743" s="124">
        <f t="shared" ref="CG743" si="14302">Y743/Y746</f>
        <v>0</v>
      </c>
      <c r="CH743" s="125">
        <f t="shared" ref="CH743" si="14303">Z743/Z746</f>
        <v>0</v>
      </c>
      <c r="CI743" s="123">
        <f t="shared" ref="CI743" si="14304">AA743/AA746</f>
        <v>0</v>
      </c>
      <c r="CJ743" s="129">
        <f t="shared" ref="CJ743" si="14305">AB743/AB746</f>
        <v>0</v>
      </c>
      <c r="CK743" s="130">
        <f t="shared" ref="CK743" si="14306">AC743/AC746</f>
        <v>0</v>
      </c>
    </row>
    <row r="744" spans="1:89" x14ac:dyDescent="0.25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62">
        <f t="shared" si="13703"/>
        <v>0</v>
      </c>
      <c r="AC744" s="165">
        <f t="shared" si="13734"/>
        <v>0</v>
      </c>
      <c r="BI744" s="139" t="s">
        <v>38</v>
      </c>
      <c r="BJ744" s="123">
        <f>B744/B746</f>
        <v>0</v>
      </c>
      <c r="BK744" s="124">
        <f t="shared" ref="BK744" si="14307">C744/C746</f>
        <v>0</v>
      </c>
      <c r="BL744" s="125">
        <f t="shared" ref="BL744" si="14308">D744/D746</f>
        <v>0</v>
      </c>
      <c r="BM744" s="126">
        <f t="shared" ref="BM744" si="14309">E744/E746</f>
        <v>0</v>
      </c>
      <c r="BN744" s="123">
        <f t="shared" ref="BN744" si="14310">F744/F746</f>
        <v>0</v>
      </c>
      <c r="BO744" s="124">
        <f t="shared" ref="BO744" si="14311">G744/G746</f>
        <v>0</v>
      </c>
      <c r="BP744" s="125">
        <f t="shared" ref="BP744" si="14312">H744/H746</f>
        <v>0</v>
      </c>
      <c r="BQ744" s="126">
        <f t="shared" ref="BQ744" si="14313">I744/I746</f>
        <v>0</v>
      </c>
      <c r="BR744" s="123">
        <f t="shared" ref="BR744" si="14314">J744/J746</f>
        <v>0</v>
      </c>
      <c r="BS744" s="124">
        <f t="shared" ref="BS744" si="14315">K744/K746</f>
        <v>0</v>
      </c>
      <c r="BT744" s="125">
        <f t="shared" ref="BT744" si="14316">L744/L746</f>
        <v>0</v>
      </c>
      <c r="BU744" s="123">
        <f t="shared" ref="BU744" si="14317">M744/M746</f>
        <v>0</v>
      </c>
      <c r="BV744" s="127">
        <f t="shared" ref="BV744" si="14318">N744/N746</f>
        <v>0</v>
      </c>
      <c r="BW744" s="128">
        <f t="shared" ref="BW744" si="14319">O744/O746</f>
        <v>0</v>
      </c>
      <c r="BX744" s="123">
        <f t="shared" ref="BX744" si="14320">P744/P746</f>
        <v>0</v>
      </c>
      <c r="BY744" s="124">
        <f t="shared" ref="BY744" si="14321">Q744/Q746</f>
        <v>0</v>
      </c>
      <c r="BZ744" s="125">
        <f t="shared" ref="BZ744" si="14322">R744/R746</f>
        <v>0</v>
      </c>
      <c r="CA744" s="126">
        <f t="shared" ref="CA744" si="14323">S744/S746</f>
        <v>0</v>
      </c>
      <c r="CB744" s="123">
        <f t="shared" ref="CB744" si="14324">T744/T746</f>
        <v>0</v>
      </c>
      <c r="CC744" s="124">
        <f t="shared" ref="CC744" si="14325">U744/U746</f>
        <v>0</v>
      </c>
      <c r="CD744" s="125">
        <f t="shared" ref="CD744" si="14326">V744/V746</f>
        <v>0</v>
      </c>
      <c r="CE744" s="126">
        <f t="shared" ref="CE744" si="14327">W744/W746</f>
        <v>0</v>
      </c>
      <c r="CF744" s="123">
        <f t="shared" ref="CF744" si="14328">X744/X746</f>
        <v>0</v>
      </c>
      <c r="CG744" s="124">
        <f t="shared" ref="CG744" si="14329">Y744/Y746</f>
        <v>0</v>
      </c>
      <c r="CH744" s="125">
        <f t="shared" ref="CH744" si="14330">Z744/Z746</f>
        <v>0</v>
      </c>
      <c r="CI744" s="123">
        <f t="shared" ref="CI744" si="14331">AA744/AA746</f>
        <v>0</v>
      </c>
      <c r="CJ744" s="129">
        <f t="shared" ref="CJ744" si="14332">AB744/AB746</f>
        <v>0</v>
      </c>
      <c r="CK744" s="130">
        <f t="shared" ref="CK744" si="14333">AC744/AC746</f>
        <v>0</v>
      </c>
    </row>
    <row r="745" spans="1:89" ht="13.8" thickBot="1" x14ac:dyDescent="0.3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62">
        <f t="shared" si="13703"/>
        <v>0</v>
      </c>
      <c r="AC745" s="165">
        <f t="shared" si="13734"/>
        <v>0</v>
      </c>
      <c r="BI745" s="131" t="s">
        <v>39</v>
      </c>
      <c r="BJ745" s="123">
        <f>B745/B746</f>
        <v>0</v>
      </c>
      <c r="BK745" s="124">
        <f t="shared" ref="BK745" si="14334">C745/C746</f>
        <v>0</v>
      </c>
      <c r="BL745" s="125">
        <f t="shared" ref="BL745" si="14335">D745/D746</f>
        <v>0</v>
      </c>
      <c r="BM745" s="126">
        <f t="shared" ref="BM745" si="14336">E745/E746</f>
        <v>0</v>
      </c>
      <c r="BN745" s="123">
        <f t="shared" ref="BN745" si="14337">F745/F746</f>
        <v>0</v>
      </c>
      <c r="BO745" s="124">
        <f t="shared" ref="BO745" si="14338">G745/G746</f>
        <v>0</v>
      </c>
      <c r="BP745" s="125">
        <f t="shared" ref="BP745" si="14339">H745/H746</f>
        <v>0</v>
      </c>
      <c r="BQ745" s="126">
        <f t="shared" ref="BQ745" si="14340">I745/I746</f>
        <v>0</v>
      </c>
      <c r="BR745" s="123">
        <f t="shared" ref="BR745" si="14341">J745/J746</f>
        <v>0</v>
      </c>
      <c r="BS745" s="124">
        <f t="shared" ref="BS745" si="14342">K745/K746</f>
        <v>0</v>
      </c>
      <c r="BT745" s="125">
        <f t="shared" ref="BT745" si="14343">L745/L746</f>
        <v>0</v>
      </c>
      <c r="BU745" s="123">
        <f t="shared" ref="BU745" si="14344">M745/M746</f>
        <v>0</v>
      </c>
      <c r="BV745" s="127">
        <f t="shared" ref="BV745" si="14345">N745/N746</f>
        <v>0</v>
      </c>
      <c r="BW745" s="128">
        <f t="shared" ref="BW745" si="14346">O745/O746</f>
        <v>0</v>
      </c>
      <c r="BX745" s="123">
        <f t="shared" ref="BX745" si="14347">P745/P746</f>
        <v>0</v>
      </c>
      <c r="BY745" s="124">
        <f t="shared" ref="BY745" si="14348">Q745/Q746</f>
        <v>0</v>
      </c>
      <c r="BZ745" s="125">
        <f t="shared" ref="BZ745" si="14349">R745/R746</f>
        <v>0</v>
      </c>
      <c r="CA745" s="126">
        <f t="shared" ref="CA745" si="14350">S745/S746</f>
        <v>0</v>
      </c>
      <c r="CB745" s="123">
        <f t="shared" ref="CB745" si="14351">T745/T746</f>
        <v>0</v>
      </c>
      <c r="CC745" s="124">
        <f t="shared" ref="CC745" si="14352">U745/U746</f>
        <v>0</v>
      </c>
      <c r="CD745" s="125">
        <f t="shared" ref="CD745" si="14353">V745/V746</f>
        <v>0</v>
      </c>
      <c r="CE745" s="126">
        <f t="shared" ref="CE745" si="14354">W745/W746</f>
        <v>0</v>
      </c>
      <c r="CF745" s="123">
        <f t="shared" ref="CF745" si="14355">X745/X746</f>
        <v>0</v>
      </c>
      <c r="CG745" s="124">
        <f t="shared" ref="CG745" si="14356">Y745/Y746</f>
        <v>0</v>
      </c>
      <c r="CH745" s="125">
        <f t="shared" ref="CH745" si="14357">Z745/Z746</f>
        <v>0</v>
      </c>
      <c r="CI745" s="123">
        <f t="shared" ref="CI745" si="14358">AA745/AA746</f>
        <v>0</v>
      </c>
      <c r="CJ745" s="129">
        <f t="shared" ref="CJ745" si="14359">AB745/AB746</f>
        <v>0</v>
      </c>
      <c r="CK745" s="130">
        <f t="shared" ref="CK745" si="14360">AC745/AC746</f>
        <v>0</v>
      </c>
    </row>
    <row r="746" spans="1:89" ht="14.4" thickTop="1" thickBot="1" x14ac:dyDescent="0.3">
      <c r="A746" s="251" t="s">
        <v>13</v>
      </c>
      <c r="B746" s="14">
        <f t="shared" ref="B746:AA746" si="14361">SUM(B723:B745)</f>
        <v>19291</v>
      </c>
      <c r="C746" s="1">
        <f t="shared" si="14361"/>
        <v>21377</v>
      </c>
      <c r="D746" s="14">
        <f t="shared" si="14361"/>
        <v>10009</v>
      </c>
      <c r="E746" s="1">
        <f t="shared" si="14361"/>
        <v>9369</v>
      </c>
      <c r="F746" s="14">
        <f t="shared" si="14361"/>
        <v>13359</v>
      </c>
      <c r="G746" s="1">
        <f t="shared" si="14361"/>
        <v>15236</v>
      </c>
      <c r="H746" s="14">
        <f t="shared" si="14361"/>
        <v>27304</v>
      </c>
      <c r="I746" s="1">
        <f t="shared" si="14361"/>
        <v>30104</v>
      </c>
      <c r="J746" s="14">
        <f t="shared" si="14361"/>
        <v>3618</v>
      </c>
      <c r="K746" s="1">
        <f t="shared" si="14361"/>
        <v>3730</v>
      </c>
      <c r="L746" s="14">
        <f t="shared" si="14361"/>
        <v>10619</v>
      </c>
      <c r="M746" s="1">
        <f t="shared" si="14361"/>
        <v>10881</v>
      </c>
      <c r="N746" s="14">
        <f t="shared" si="14361"/>
        <v>26562</v>
      </c>
      <c r="O746" s="1">
        <f t="shared" si="14361"/>
        <v>24006</v>
      </c>
      <c r="P746" s="14">
        <f t="shared" si="14361"/>
        <v>12913</v>
      </c>
      <c r="Q746" s="1">
        <f t="shared" si="14361"/>
        <v>10000</v>
      </c>
      <c r="R746" s="14">
        <f t="shared" si="14361"/>
        <v>20797</v>
      </c>
      <c r="S746" s="1">
        <f t="shared" si="14361"/>
        <v>17927</v>
      </c>
      <c r="T746" s="14">
        <f t="shared" si="14361"/>
        <v>2332</v>
      </c>
      <c r="U746" s="1">
        <f t="shared" si="14361"/>
        <v>2238</v>
      </c>
      <c r="V746" s="14">
        <f t="shared" si="14361"/>
        <v>16382</v>
      </c>
      <c r="W746" s="1">
        <f t="shared" si="14361"/>
        <v>19810</v>
      </c>
      <c r="X746" s="14">
        <f t="shared" si="14361"/>
        <v>10955</v>
      </c>
      <c r="Y746" s="1">
        <f t="shared" si="14361"/>
        <v>4640</v>
      </c>
      <c r="Z746" s="14">
        <f t="shared" si="14361"/>
        <v>36897</v>
      </c>
      <c r="AA746" s="1">
        <f t="shared" si="14361"/>
        <v>40157</v>
      </c>
      <c r="AB746" s="166">
        <f>SUM(AB722:AB745)</f>
        <v>211038</v>
      </c>
      <c r="AC746" s="167">
        <f t="shared" ref="AC746" si="14362">SUM(AC722:AC745)</f>
        <v>209475</v>
      </c>
      <c r="BI746" s="251" t="s">
        <v>13</v>
      </c>
      <c r="BJ746" s="147">
        <f>SUM(BJ722:BJ745)</f>
        <v>1.0000000000000002</v>
      </c>
      <c r="BK746" s="148">
        <f t="shared" ref="BK746:CK746" si="14363">SUM(BK722:BK745)</f>
        <v>1</v>
      </c>
      <c r="BL746" s="147">
        <f t="shared" si="14363"/>
        <v>0.99999999999999989</v>
      </c>
      <c r="BM746" s="148">
        <f t="shared" si="14363"/>
        <v>1</v>
      </c>
      <c r="BN746" s="147">
        <f t="shared" si="14363"/>
        <v>1</v>
      </c>
      <c r="BO746" s="148">
        <f t="shared" si="14363"/>
        <v>1</v>
      </c>
      <c r="BP746" s="147">
        <f t="shared" si="14363"/>
        <v>1</v>
      </c>
      <c r="BQ746" s="148">
        <f t="shared" si="14363"/>
        <v>1</v>
      </c>
      <c r="BR746" s="147">
        <f t="shared" si="14363"/>
        <v>1</v>
      </c>
      <c r="BS746" s="148">
        <f t="shared" si="14363"/>
        <v>1</v>
      </c>
      <c r="BT746" s="147">
        <f t="shared" si="14363"/>
        <v>1</v>
      </c>
      <c r="BU746" s="148">
        <f t="shared" si="14363"/>
        <v>0.99999999999999978</v>
      </c>
      <c r="BV746" s="147">
        <f t="shared" si="14363"/>
        <v>1</v>
      </c>
      <c r="BW746" s="148">
        <f t="shared" si="14363"/>
        <v>1</v>
      </c>
      <c r="BX746" s="147">
        <f t="shared" si="14363"/>
        <v>0.99999999999999989</v>
      </c>
      <c r="BY746" s="148">
        <f t="shared" si="14363"/>
        <v>0.99999999999999989</v>
      </c>
      <c r="BZ746" s="147">
        <f t="shared" si="14363"/>
        <v>0.99999999999999989</v>
      </c>
      <c r="CA746" s="148">
        <f t="shared" si="14363"/>
        <v>1</v>
      </c>
      <c r="CB746" s="147">
        <f t="shared" si="14363"/>
        <v>1</v>
      </c>
      <c r="CC746" s="148">
        <f t="shared" si="14363"/>
        <v>0.99999999999999989</v>
      </c>
      <c r="CD746" s="147">
        <f t="shared" si="14363"/>
        <v>1</v>
      </c>
      <c r="CE746" s="148">
        <f t="shared" si="14363"/>
        <v>1</v>
      </c>
      <c r="CF746" s="147">
        <f t="shared" si="14363"/>
        <v>1.0000000000000002</v>
      </c>
      <c r="CG746" s="148">
        <f t="shared" si="14363"/>
        <v>1</v>
      </c>
      <c r="CH746" s="147">
        <f t="shared" si="14363"/>
        <v>1</v>
      </c>
      <c r="CI746" s="148">
        <f t="shared" si="14363"/>
        <v>1</v>
      </c>
      <c r="CJ746" s="147">
        <f t="shared" si="14363"/>
        <v>0.99999999999999989</v>
      </c>
      <c r="CK746" s="148">
        <f t="shared" si="14363"/>
        <v>0.99999999999999989</v>
      </c>
    </row>
    <row r="747" spans="1:89" ht="13.8" thickTop="1" x14ac:dyDescent="0.25">
      <c r="A747" s="178"/>
    </row>
    <row r="749" spans="1:89" x14ac:dyDescent="0.25">
      <c r="A749" s="299">
        <f>+A718+1</f>
        <v>45285</v>
      </c>
      <c r="B749" s="299"/>
      <c r="C749" s="299"/>
      <c r="D749" s="299"/>
      <c r="BI749" s="298">
        <f>+BI687+2</f>
        <v>45285</v>
      </c>
      <c r="BJ749" s="298"/>
      <c r="BK749" s="298"/>
      <c r="BL749" s="298"/>
    </row>
    <row r="750" spans="1:89" ht="13.8" thickBot="1" x14ac:dyDescent="0.3">
      <c r="AE750" t="s">
        <v>84</v>
      </c>
    </row>
    <row r="751" spans="1:89" ht="14.4" thickTop="1" thickBot="1" x14ac:dyDescent="0.3">
      <c r="A751" s="290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0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0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35">
      <c r="A752" s="291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68" t="s">
        <v>14</v>
      </c>
      <c r="AC752" s="169" t="s">
        <v>15</v>
      </c>
      <c r="AE752" s="291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68" t="s">
        <v>14</v>
      </c>
      <c r="BG752" s="169" t="s">
        <v>15</v>
      </c>
      <c r="BI752" s="291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8" thickTop="1" x14ac:dyDescent="0.25">
      <c r="A753" s="119" t="s">
        <v>16</v>
      </c>
      <c r="B753" s="120"/>
      <c r="C753" s="177"/>
      <c r="D753" s="121"/>
      <c r="E753" s="172"/>
      <c r="F753" s="120"/>
      <c r="G753" s="122"/>
      <c r="H753" s="121"/>
      <c r="I753" s="172"/>
      <c r="J753" s="120"/>
      <c r="K753" s="122"/>
      <c r="L753" s="121"/>
      <c r="M753" s="120"/>
      <c r="N753" s="171"/>
      <c r="O753" s="173"/>
      <c r="P753" s="120"/>
      <c r="Q753" s="122"/>
      <c r="R753" s="121"/>
      <c r="S753" s="172"/>
      <c r="T753" s="120"/>
      <c r="U753" s="122"/>
      <c r="V753" s="121"/>
      <c r="W753" s="172"/>
      <c r="X753" s="120"/>
      <c r="Y753" s="122"/>
      <c r="Z753" s="21"/>
      <c r="AA753" s="176"/>
      <c r="AB753" s="162">
        <f t="shared" ref="AB753:AB776" si="14364">B753+D753+F753+H753+J753+L753+N753+P753+R753+T753+V753+X753+Z753</f>
        <v>0</v>
      </c>
      <c r="AC753" s="163">
        <f>C753+E753+G753+I753+K753+M753+O753+Q753+S753+U753+W753+Y753+AA753</f>
        <v>0</v>
      </c>
      <c r="AE753" s="254" t="str">
        <f>$AE$9</f>
        <v>07:00 - 07:59</v>
      </c>
      <c r="AF753" s="120">
        <f t="shared" ref="AF753:AO755" si="14365">SUMIF($A$9:$A$32,$AE753,B$753:B$776)</f>
        <v>823</v>
      </c>
      <c r="AG753" s="177">
        <f t="shared" si="14365"/>
        <v>690</v>
      </c>
      <c r="AH753" s="121">
        <f t="shared" si="14365"/>
        <v>410</v>
      </c>
      <c r="AI753" s="172">
        <f t="shared" si="14365"/>
        <v>460</v>
      </c>
      <c r="AJ753" s="120">
        <f t="shared" si="14365"/>
        <v>768</v>
      </c>
      <c r="AK753" s="122">
        <f t="shared" si="14365"/>
        <v>667</v>
      </c>
      <c r="AL753" s="121">
        <f t="shared" si="14365"/>
        <v>1202</v>
      </c>
      <c r="AM753" s="172">
        <f t="shared" si="14365"/>
        <v>1189</v>
      </c>
      <c r="AN753" s="120">
        <f t="shared" si="14365"/>
        <v>87</v>
      </c>
      <c r="AO753" s="122">
        <f t="shared" si="14365"/>
        <v>125</v>
      </c>
      <c r="AP753" s="121">
        <f t="shared" ref="AP753:AY755" si="14366">SUMIF($A$9:$A$32,$AE753,L$753:L$776)</f>
        <v>297</v>
      </c>
      <c r="AQ753" s="120">
        <f t="shared" si="14366"/>
        <v>564</v>
      </c>
      <c r="AR753" s="171">
        <f t="shared" si="14366"/>
        <v>1064</v>
      </c>
      <c r="AS753" s="173">
        <f t="shared" si="14366"/>
        <v>1138</v>
      </c>
      <c r="AT753" s="120">
        <f t="shared" si="14366"/>
        <v>457</v>
      </c>
      <c r="AU753" s="122">
        <f t="shared" si="14366"/>
        <v>524</v>
      </c>
      <c r="AV753" s="121">
        <f t="shared" si="14366"/>
        <v>741</v>
      </c>
      <c r="AW753" s="172">
        <f t="shared" si="14366"/>
        <v>756</v>
      </c>
      <c r="AX753" s="120">
        <f t="shared" si="14366"/>
        <v>148</v>
      </c>
      <c r="AY753" s="122">
        <f t="shared" si="14366"/>
        <v>135</v>
      </c>
      <c r="AZ753" s="121">
        <f t="shared" ref="AZ753:BE755" si="14367">SUMIF($A$9:$A$32,$AE753,V$753:V$776)</f>
        <v>479</v>
      </c>
      <c r="BA753" s="172">
        <f t="shared" si="14367"/>
        <v>730</v>
      </c>
      <c r="BB753" s="120">
        <f t="shared" si="14367"/>
        <v>473</v>
      </c>
      <c r="BC753" s="122">
        <f t="shared" si="14367"/>
        <v>234</v>
      </c>
      <c r="BD753" s="21">
        <f t="shared" si="14367"/>
        <v>1502</v>
      </c>
      <c r="BE753" s="176">
        <f t="shared" si="14367"/>
        <v>2451</v>
      </c>
      <c r="BF753" s="162">
        <f>AF753+AH753+AJ753+AL753+AN753+AP753+AR753+AT753+AV753+AX753+AZ753+BB753+BD753</f>
        <v>8451</v>
      </c>
      <c r="BG753" s="163">
        <f>AG753+AI753+AK753+AM753+AO753+AQ753+AS753+AU753+AW753+AY753+BA753+BC753+BE753</f>
        <v>9663</v>
      </c>
      <c r="BI753" s="119" t="s">
        <v>16</v>
      </c>
      <c r="BJ753" s="123">
        <f>B753/B777</f>
        <v>0</v>
      </c>
      <c r="BK753" s="124">
        <f t="shared" ref="BK753" si="14368">C753/C777</f>
        <v>0</v>
      </c>
      <c r="BL753" s="125">
        <f t="shared" ref="BL753" si="14369">D753/D777</f>
        <v>0</v>
      </c>
      <c r="BM753" s="126">
        <f t="shared" ref="BM753" si="14370">E753/E777</f>
        <v>0</v>
      </c>
      <c r="BN753" s="123">
        <f t="shared" ref="BN753" si="14371">F753/F777</f>
        <v>0</v>
      </c>
      <c r="BO753" s="124">
        <f t="shared" ref="BO753" si="14372">G753/G777</f>
        <v>0</v>
      </c>
      <c r="BP753" s="125">
        <f t="shared" ref="BP753" si="14373">H753/H777</f>
        <v>0</v>
      </c>
      <c r="BQ753" s="126">
        <f t="shared" ref="BQ753" si="14374">I753/I777</f>
        <v>0</v>
      </c>
      <c r="BR753" s="123">
        <f t="shared" ref="BR753" si="14375">J753/J777</f>
        <v>0</v>
      </c>
      <c r="BS753" s="124">
        <f t="shared" ref="BS753" si="14376">K753/K777</f>
        <v>0</v>
      </c>
      <c r="BT753" s="125">
        <f t="shared" ref="BT753" si="14377">L753/L777</f>
        <v>0</v>
      </c>
      <c r="BU753" s="123">
        <f t="shared" ref="BU753" si="14378">M753/M777</f>
        <v>0</v>
      </c>
      <c r="BV753" s="127">
        <f t="shared" ref="BV753" si="14379">N753/N777</f>
        <v>0</v>
      </c>
      <c r="BW753" s="128">
        <f t="shared" ref="BW753" si="14380">O753/O777</f>
        <v>0</v>
      </c>
      <c r="BX753" s="123">
        <f t="shared" ref="BX753" si="14381">P753/P777</f>
        <v>0</v>
      </c>
      <c r="BY753" s="124">
        <f t="shared" ref="BY753" si="14382">Q753/Q777</f>
        <v>0</v>
      </c>
      <c r="BZ753" s="125">
        <f t="shared" ref="BZ753" si="14383">R753/R777</f>
        <v>0</v>
      </c>
      <c r="CA753" s="126">
        <f t="shared" ref="CA753" si="14384">S753/S777</f>
        <v>0</v>
      </c>
      <c r="CB753" s="123">
        <f t="shared" ref="CB753" si="14385">T753/T777</f>
        <v>0</v>
      </c>
      <c r="CC753" s="124">
        <f t="shared" ref="CC753" si="14386">U753/U777</f>
        <v>0</v>
      </c>
      <c r="CD753" s="125">
        <f t="shared" ref="CD753" si="14387">V753/V777</f>
        <v>0</v>
      </c>
      <c r="CE753" s="126">
        <f t="shared" ref="CE753" si="14388">W753/W777</f>
        <v>0</v>
      </c>
      <c r="CF753" s="123">
        <f t="shared" ref="CF753" si="14389">X753/X777</f>
        <v>0</v>
      </c>
      <c r="CG753" s="124">
        <f t="shared" ref="CG753" si="14390">Y753/Y777</f>
        <v>0</v>
      </c>
      <c r="CH753" s="125">
        <f t="shared" ref="CH753" si="14391">Z753/Z777</f>
        <v>0</v>
      </c>
      <c r="CI753" s="123">
        <f t="shared" ref="CI753" si="14392">AA753/AA777</f>
        <v>0</v>
      </c>
      <c r="CJ753" s="129">
        <f t="shared" ref="CJ753" si="14393">AB753/AB777</f>
        <v>0</v>
      </c>
      <c r="CK753" s="130">
        <f t="shared" ref="CK753" si="14394">AC753/AC777</f>
        <v>0</v>
      </c>
    </row>
    <row r="754" spans="1:89" x14ac:dyDescent="0.25">
      <c r="A754" s="131" t="s">
        <v>17</v>
      </c>
      <c r="B754" s="180"/>
      <c r="C754" s="181"/>
      <c r="D754" s="182"/>
      <c r="E754" s="183"/>
      <c r="F754" s="180"/>
      <c r="G754" s="184"/>
      <c r="H754" s="182"/>
      <c r="I754" s="183"/>
      <c r="J754" s="180"/>
      <c r="K754" s="184"/>
      <c r="L754" s="182"/>
      <c r="M754" s="180"/>
      <c r="N754" s="185"/>
      <c r="O754" s="186"/>
      <c r="P754" s="180"/>
      <c r="Q754" s="184"/>
      <c r="R754" s="182"/>
      <c r="S754" s="183"/>
      <c r="T754" s="180"/>
      <c r="U754" s="184"/>
      <c r="V754" s="182"/>
      <c r="W754" s="183"/>
      <c r="X754" s="180"/>
      <c r="Y754" s="184"/>
      <c r="Z754" s="182"/>
      <c r="AA754" s="180"/>
      <c r="AB754" s="162">
        <f t="shared" si="14364"/>
        <v>0</v>
      </c>
      <c r="AC754" s="165">
        <f t="shared" ref="AC754:AC776" si="14395">SUM(C754,E754,G754,I754,K754,M754,O754,Q754,S754,U754,W754,Y754,AA754)</f>
        <v>0</v>
      </c>
      <c r="AE754" s="256" t="str">
        <f>$AE$10</f>
        <v>08:00 - 08:59</v>
      </c>
      <c r="AF754" s="120">
        <f t="shared" si="14365"/>
        <v>1021</v>
      </c>
      <c r="AG754" s="181">
        <f t="shared" si="14365"/>
        <v>892</v>
      </c>
      <c r="AH754" s="182">
        <f t="shared" si="14365"/>
        <v>484</v>
      </c>
      <c r="AI754" s="183">
        <f t="shared" si="14365"/>
        <v>360</v>
      </c>
      <c r="AJ754" s="180">
        <f t="shared" si="14365"/>
        <v>930</v>
      </c>
      <c r="AK754" s="184">
        <f t="shared" si="14365"/>
        <v>579</v>
      </c>
      <c r="AL754" s="182">
        <f t="shared" si="14365"/>
        <v>1419</v>
      </c>
      <c r="AM754" s="183">
        <f t="shared" si="14365"/>
        <v>1054</v>
      </c>
      <c r="AN754" s="180">
        <f t="shared" si="14365"/>
        <v>69</v>
      </c>
      <c r="AO754" s="184">
        <f t="shared" si="14365"/>
        <v>202</v>
      </c>
      <c r="AP754" s="182">
        <f t="shared" si="14366"/>
        <v>261</v>
      </c>
      <c r="AQ754" s="180">
        <f t="shared" si="14366"/>
        <v>604</v>
      </c>
      <c r="AR754" s="185">
        <f t="shared" si="14366"/>
        <v>1080</v>
      </c>
      <c r="AS754" s="186">
        <f t="shared" si="14366"/>
        <v>1079</v>
      </c>
      <c r="AT754" s="180">
        <f t="shared" si="14366"/>
        <v>566</v>
      </c>
      <c r="AU754" s="184">
        <f t="shared" si="14366"/>
        <v>443</v>
      </c>
      <c r="AV754" s="182">
        <f t="shared" si="14366"/>
        <v>878</v>
      </c>
      <c r="AW754" s="183">
        <f t="shared" si="14366"/>
        <v>847</v>
      </c>
      <c r="AX754" s="180">
        <f t="shared" si="14366"/>
        <v>111</v>
      </c>
      <c r="AY754" s="184">
        <f t="shared" si="14366"/>
        <v>123</v>
      </c>
      <c r="AZ754" s="182">
        <f t="shared" si="14367"/>
        <v>506</v>
      </c>
      <c r="BA754" s="183">
        <f t="shared" si="14367"/>
        <v>756</v>
      </c>
      <c r="BB754" s="180">
        <f t="shared" si="14367"/>
        <v>512</v>
      </c>
      <c r="BC754" s="184">
        <f t="shared" si="14367"/>
        <v>202</v>
      </c>
      <c r="BD754" s="182">
        <f t="shared" si="14367"/>
        <v>1688</v>
      </c>
      <c r="BE754" s="180">
        <f t="shared" si="14367"/>
        <v>1946</v>
      </c>
      <c r="BF754" s="164">
        <f>SUM(AF754,AH754,AJ754,AL754,AN754,AP754,AR754,AT754,AV754,AX754,AZ754,BB754,BD754)</f>
        <v>9525</v>
      </c>
      <c r="BG754" s="165">
        <f>SUM(AG754,AI754,AK754,AM754,AO754,AQ754,AS754,AU754,AW754,AY754,BA754,BC754,BE754)</f>
        <v>9087</v>
      </c>
      <c r="BI754" s="131" t="s">
        <v>17</v>
      </c>
      <c r="BJ754" s="123">
        <f>B754/B777</f>
        <v>0</v>
      </c>
      <c r="BK754" s="124">
        <f t="shared" ref="BK754" si="14396">C754/C777</f>
        <v>0</v>
      </c>
      <c r="BL754" s="125">
        <f t="shared" ref="BL754" si="14397">D754/D777</f>
        <v>0</v>
      </c>
      <c r="BM754" s="126">
        <f t="shared" ref="BM754" si="14398">E754/E777</f>
        <v>0</v>
      </c>
      <c r="BN754" s="123">
        <f t="shared" ref="BN754" si="14399">F754/F777</f>
        <v>0</v>
      </c>
      <c r="BO754" s="124">
        <f t="shared" ref="BO754" si="14400">G754/G777</f>
        <v>0</v>
      </c>
      <c r="BP754" s="125">
        <f t="shared" ref="BP754" si="14401">H754/H777</f>
        <v>0</v>
      </c>
      <c r="BQ754" s="126">
        <f t="shared" ref="BQ754" si="14402">I754/I777</f>
        <v>0</v>
      </c>
      <c r="BR754" s="123">
        <f t="shared" ref="BR754" si="14403">J754/J777</f>
        <v>0</v>
      </c>
      <c r="BS754" s="124">
        <f t="shared" ref="BS754" si="14404">K754/K777</f>
        <v>0</v>
      </c>
      <c r="BT754" s="125">
        <f t="shared" ref="BT754" si="14405">L754/L777</f>
        <v>0</v>
      </c>
      <c r="BU754" s="123">
        <f t="shared" ref="BU754" si="14406">M754/M777</f>
        <v>0</v>
      </c>
      <c r="BV754" s="127">
        <f t="shared" ref="BV754" si="14407">N754/N777</f>
        <v>0</v>
      </c>
      <c r="BW754" s="128">
        <f t="shared" ref="BW754" si="14408">O754/O777</f>
        <v>0</v>
      </c>
      <c r="BX754" s="123">
        <f t="shared" ref="BX754" si="14409">P754/P777</f>
        <v>0</v>
      </c>
      <c r="BY754" s="124">
        <f t="shared" ref="BY754" si="14410">Q754/Q777</f>
        <v>0</v>
      </c>
      <c r="BZ754" s="125">
        <f t="shared" ref="BZ754" si="14411">R754/R777</f>
        <v>0</v>
      </c>
      <c r="CA754" s="126">
        <f t="shared" ref="CA754" si="14412">S754/S777</f>
        <v>0</v>
      </c>
      <c r="CB754" s="123">
        <f t="shared" ref="CB754" si="14413">T754/T777</f>
        <v>0</v>
      </c>
      <c r="CC754" s="124">
        <f t="shared" ref="CC754" si="14414">U754/U777</f>
        <v>0</v>
      </c>
      <c r="CD754" s="125">
        <f t="shared" ref="CD754" si="14415">V754/V777</f>
        <v>0</v>
      </c>
      <c r="CE754" s="126">
        <f t="shared" ref="CE754" si="14416">W754/W777</f>
        <v>0</v>
      </c>
      <c r="CF754" s="123">
        <f t="shared" ref="CF754" si="14417">X754/X777</f>
        <v>0</v>
      </c>
      <c r="CG754" s="124">
        <f t="shared" ref="CG754" si="14418">Y754/Y777</f>
        <v>0</v>
      </c>
      <c r="CH754" s="125">
        <f t="shared" ref="CH754" si="14419">Z754/Z777</f>
        <v>0</v>
      </c>
      <c r="CI754" s="123">
        <f t="shared" ref="CI754" si="14420">AA754/AA777</f>
        <v>0</v>
      </c>
      <c r="CJ754" s="129">
        <f t="shared" ref="CJ754" si="14421">AB754/AB777</f>
        <v>0</v>
      </c>
      <c r="CK754" s="130">
        <f t="shared" ref="CK754" si="14422">AC754/AC777</f>
        <v>0</v>
      </c>
    </row>
    <row r="755" spans="1:89" ht="13.8" thickBot="1" x14ac:dyDescent="0.3">
      <c r="A755" s="139" t="s">
        <v>18</v>
      </c>
      <c r="B755" s="187"/>
      <c r="C755" s="188"/>
      <c r="D755" s="189"/>
      <c r="E755" s="190"/>
      <c r="F755" s="187"/>
      <c r="G755" s="191"/>
      <c r="H755" s="189"/>
      <c r="I755" s="190"/>
      <c r="J755" s="187"/>
      <c r="K755" s="191"/>
      <c r="L755" s="189"/>
      <c r="M755" s="187"/>
      <c r="N755" s="192"/>
      <c r="O755" s="193"/>
      <c r="P755" s="187"/>
      <c r="Q755" s="191"/>
      <c r="R755" s="189"/>
      <c r="S755" s="190"/>
      <c r="T755" s="187"/>
      <c r="U755" s="191"/>
      <c r="V755" s="189"/>
      <c r="W755" s="190"/>
      <c r="X755" s="187"/>
      <c r="Y755" s="191"/>
      <c r="Z755" s="189"/>
      <c r="AA755" s="187"/>
      <c r="AB755" s="162">
        <f t="shared" si="14364"/>
        <v>0</v>
      </c>
      <c r="AC755" s="165">
        <f t="shared" si="14395"/>
        <v>0</v>
      </c>
      <c r="AE755" s="254">
        <f>$AE$11</f>
        <v>0</v>
      </c>
      <c r="AF755" s="120">
        <f t="shared" si="14365"/>
        <v>0</v>
      </c>
      <c r="AG755" s="188">
        <f t="shared" si="14365"/>
        <v>0</v>
      </c>
      <c r="AH755" s="189">
        <f t="shared" si="14365"/>
        <v>0</v>
      </c>
      <c r="AI755" s="190">
        <f t="shared" si="14365"/>
        <v>0</v>
      </c>
      <c r="AJ755" s="187">
        <f t="shared" si="14365"/>
        <v>0</v>
      </c>
      <c r="AK755" s="191">
        <f t="shared" si="14365"/>
        <v>0</v>
      </c>
      <c r="AL755" s="189">
        <f t="shared" si="14365"/>
        <v>0</v>
      </c>
      <c r="AM755" s="190">
        <f t="shared" si="14365"/>
        <v>0</v>
      </c>
      <c r="AN755" s="187">
        <f t="shared" si="14365"/>
        <v>0</v>
      </c>
      <c r="AO755" s="191">
        <f t="shared" si="14365"/>
        <v>0</v>
      </c>
      <c r="AP755" s="189">
        <f t="shared" si="14366"/>
        <v>0</v>
      </c>
      <c r="AQ755" s="187">
        <f t="shared" si="14366"/>
        <v>0</v>
      </c>
      <c r="AR755" s="192">
        <f t="shared" si="14366"/>
        <v>0</v>
      </c>
      <c r="AS755" s="193">
        <f t="shared" si="14366"/>
        <v>0</v>
      </c>
      <c r="AT755" s="187">
        <f t="shared" si="14366"/>
        <v>0</v>
      </c>
      <c r="AU755" s="191">
        <f t="shared" si="14366"/>
        <v>0</v>
      </c>
      <c r="AV755" s="189">
        <f t="shared" si="14366"/>
        <v>0</v>
      </c>
      <c r="AW755" s="190">
        <f t="shared" si="14366"/>
        <v>0</v>
      </c>
      <c r="AX755" s="187">
        <f t="shared" si="14366"/>
        <v>0</v>
      </c>
      <c r="AY755" s="191">
        <f t="shared" si="14366"/>
        <v>0</v>
      </c>
      <c r="AZ755" s="189">
        <f t="shared" si="14367"/>
        <v>0</v>
      </c>
      <c r="BA755" s="190">
        <f t="shared" si="14367"/>
        <v>0</v>
      </c>
      <c r="BB755" s="187">
        <f t="shared" si="14367"/>
        <v>0</v>
      </c>
      <c r="BC755" s="191">
        <f t="shared" si="14367"/>
        <v>0</v>
      </c>
      <c r="BD755" s="189">
        <f t="shared" si="14367"/>
        <v>0</v>
      </c>
      <c r="BE755" s="187">
        <f t="shared" si="14367"/>
        <v>0</v>
      </c>
      <c r="BF755" s="164">
        <f>SUM(AF755,AH755,AJ755,AL755,AN755,AP755,AR755,AT755,AV755,AX755,AZ755,BB755,BD755)</f>
        <v>0</v>
      </c>
      <c r="BG755" s="165">
        <f>SUM(AG755,AI755,AK755,AM755,AO755,AQ755,AS755,AU755,AW755,AY755,BA755,BC755,BE755)</f>
        <v>0</v>
      </c>
      <c r="BI755" s="139" t="s">
        <v>18</v>
      </c>
      <c r="BJ755" s="123">
        <f>B755/B777</f>
        <v>0</v>
      </c>
      <c r="BK755" s="124">
        <f t="shared" ref="BK755" si="14423">C755/C777</f>
        <v>0</v>
      </c>
      <c r="BL755" s="125">
        <f t="shared" ref="BL755" si="14424">D755/D777</f>
        <v>0</v>
      </c>
      <c r="BM755" s="126">
        <f t="shared" ref="BM755" si="14425">E755/E777</f>
        <v>0</v>
      </c>
      <c r="BN755" s="123">
        <f t="shared" ref="BN755" si="14426">F755/F777</f>
        <v>0</v>
      </c>
      <c r="BO755" s="124">
        <f t="shared" ref="BO755" si="14427">G755/G777</f>
        <v>0</v>
      </c>
      <c r="BP755" s="125">
        <f t="shared" ref="BP755" si="14428">H755/H777</f>
        <v>0</v>
      </c>
      <c r="BQ755" s="126">
        <f t="shared" ref="BQ755" si="14429">I755/I777</f>
        <v>0</v>
      </c>
      <c r="BR755" s="123">
        <f t="shared" ref="BR755" si="14430">J755/J777</f>
        <v>0</v>
      </c>
      <c r="BS755" s="124">
        <f t="shared" ref="BS755" si="14431">K755/K777</f>
        <v>0</v>
      </c>
      <c r="BT755" s="125">
        <f t="shared" ref="BT755" si="14432">L755/L777</f>
        <v>0</v>
      </c>
      <c r="BU755" s="123">
        <f t="shared" ref="BU755" si="14433">M755/M777</f>
        <v>0</v>
      </c>
      <c r="BV755" s="127">
        <f t="shared" ref="BV755" si="14434">N755/N777</f>
        <v>0</v>
      </c>
      <c r="BW755" s="128">
        <f t="shared" ref="BW755" si="14435">O755/O777</f>
        <v>0</v>
      </c>
      <c r="BX755" s="123">
        <f t="shared" ref="BX755" si="14436">P755/P777</f>
        <v>0</v>
      </c>
      <c r="BY755" s="124">
        <f t="shared" ref="BY755" si="14437">Q755/Q777</f>
        <v>0</v>
      </c>
      <c r="BZ755" s="125">
        <f t="shared" ref="BZ755" si="14438">R755/R777</f>
        <v>0</v>
      </c>
      <c r="CA755" s="126">
        <f t="shared" ref="CA755" si="14439">S755/S777</f>
        <v>0</v>
      </c>
      <c r="CB755" s="123">
        <f t="shared" ref="CB755" si="14440">T755/T777</f>
        <v>0</v>
      </c>
      <c r="CC755" s="124">
        <f t="shared" ref="CC755" si="14441">U755/U777</f>
        <v>0</v>
      </c>
      <c r="CD755" s="125">
        <f t="shared" ref="CD755" si="14442">V755/V777</f>
        <v>0</v>
      </c>
      <c r="CE755" s="126">
        <f t="shared" ref="CE755" si="14443">W755/W777</f>
        <v>0</v>
      </c>
      <c r="CF755" s="123">
        <f t="shared" ref="CF755" si="14444">X755/X777</f>
        <v>0</v>
      </c>
      <c r="CG755" s="124">
        <f t="shared" ref="CG755" si="14445">Y755/Y777</f>
        <v>0</v>
      </c>
      <c r="CH755" s="125">
        <f t="shared" ref="CH755" si="14446">Z755/Z777</f>
        <v>0</v>
      </c>
      <c r="CI755" s="123">
        <f t="shared" ref="CI755" si="14447">AA755/AA777</f>
        <v>0</v>
      </c>
      <c r="CJ755" s="129">
        <f t="shared" ref="CJ755" si="14448">AB755/AB777</f>
        <v>0</v>
      </c>
      <c r="CK755" s="130">
        <f t="shared" ref="CK755" si="14449">AC755/AC777</f>
        <v>0</v>
      </c>
    </row>
    <row r="756" spans="1:89" ht="14.4" thickTop="1" thickBot="1" x14ac:dyDescent="0.3">
      <c r="A756" s="131" t="s">
        <v>19</v>
      </c>
      <c r="B756" s="180">
        <v>567</v>
      </c>
      <c r="C756" s="181">
        <v>148</v>
      </c>
      <c r="D756" s="182">
        <v>400</v>
      </c>
      <c r="E756" s="183">
        <v>119</v>
      </c>
      <c r="F756" s="180">
        <v>886</v>
      </c>
      <c r="G756" s="184">
        <v>218</v>
      </c>
      <c r="H756" s="182">
        <v>912</v>
      </c>
      <c r="I756" s="183">
        <v>354</v>
      </c>
      <c r="J756" s="180">
        <v>55</v>
      </c>
      <c r="K756" s="184">
        <v>62</v>
      </c>
      <c r="L756" s="182">
        <v>187</v>
      </c>
      <c r="M756" s="180">
        <v>217</v>
      </c>
      <c r="N756" s="185">
        <v>802</v>
      </c>
      <c r="O756" s="186">
        <v>494</v>
      </c>
      <c r="P756" s="180">
        <v>343</v>
      </c>
      <c r="Q756" s="184">
        <v>174</v>
      </c>
      <c r="R756" s="182">
        <v>478</v>
      </c>
      <c r="S756" s="183">
        <v>300</v>
      </c>
      <c r="T756" s="180">
        <v>142</v>
      </c>
      <c r="U756" s="184">
        <v>94</v>
      </c>
      <c r="V756" s="182">
        <v>370</v>
      </c>
      <c r="W756" s="183">
        <v>273</v>
      </c>
      <c r="X756" s="180">
        <v>357</v>
      </c>
      <c r="Y756" s="184">
        <v>116</v>
      </c>
      <c r="Z756" s="182">
        <v>1188</v>
      </c>
      <c r="AA756" s="180">
        <v>110</v>
      </c>
      <c r="AB756" s="162">
        <f t="shared" si="14364"/>
        <v>6687</v>
      </c>
      <c r="AC756" s="165">
        <f t="shared" si="14395"/>
        <v>2679</v>
      </c>
      <c r="AE756" s="251" t="s">
        <v>13</v>
      </c>
      <c r="AF756" s="14">
        <f t="shared" ref="AF756:BG756" si="14450">SUM(AF753:AF755)</f>
        <v>1844</v>
      </c>
      <c r="AG756" s="1">
        <f t="shared" si="14450"/>
        <v>1582</v>
      </c>
      <c r="AH756" s="14">
        <f t="shared" si="14450"/>
        <v>894</v>
      </c>
      <c r="AI756" s="1">
        <f t="shared" si="14450"/>
        <v>820</v>
      </c>
      <c r="AJ756" s="14">
        <f t="shared" si="14450"/>
        <v>1698</v>
      </c>
      <c r="AK756" s="1">
        <f t="shared" si="14450"/>
        <v>1246</v>
      </c>
      <c r="AL756" s="14">
        <f t="shared" si="14450"/>
        <v>2621</v>
      </c>
      <c r="AM756" s="1">
        <f t="shared" si="14450"/>
        <v>2243</v>
      </c>
      <c r="AN756" s="14">
        <f t="shared" si="14450"/>
        <v>156</v>
      </c>
      <c r="AO756" s="1">
        <f t="shared" si="14450"/>
        <v>327</v>
      </c>
      <c r="AP756" s="14">
        <f t="shared" si="14450"/>
        <v>558</v>
      </c>
      <c r="AQ756" s="1">
        <f t="shared" si="14450"/>
        <v>1168</v>
      </c>
      <c r="AR756" s="14">
        <f t="shared" si="14450"/>
        <v>2144</v>
      </c>
      <c r="AS756" s="1">
        <f t="shared" si="14450"/>
        <v>2217</v>
      </c>
      <c r="AT756" s="14">
        <f t="shared" si="14450"/>
        <v>1023</v>
      </c>
      <c r="AU756" s="1">
        <f t="shared" si="14450"/>
        <v>967</v>
      </c>
      <c r="AV756" s="14">
        <f t="shared" si="14450"/>
        <v>1619</v>
      </c>
      <c r="AW756" s="1">
        <f t="shared" si="14450"/>
        <v>1603</v>
      </c>
      <c r="AX756" s="14">
        <f t="shared" si="14450"/>
        <v>259</v>
      </c>
      <c r="AY756" s="1">
        <f t="shared" si="14450"/>
        <v>258</v>
      </c>
      <c r="AZ756" s="14">
        <f t="shared" si="14450"/>
        <v>985</v>
      </c>
      <c r="BA756" s="1">
        <f t="shared" si="14450"/>
        <v>1486</v>
      </c>
      <c r="BB756" s="14">
        <f t="shared" si="14450"/>
        <v>985</v>
      </c>
      <c r="BC756" s="1">
        <f t="shared" si="14450"/>
        <v>436</v>
      </c>
      <c r="BD756" s="14">
        <f t="shared" si="14450"/>
        <v>3190</v>
      </c>
      <c r="BE756" s="1">
        <f t="shared" si="14450"/>
        <v>4397</v>
      </c>
      <c r="BF756" s="166">
        <f t="shared" si="14450"/>
        <v>17976</v>
      </c>
      <c r="BG756" s="167">
        <f t="shared" si="14450"/>
        <v>18750</v>
      </c>
      <c r="BI756" s="131" t="s">
        <v>19</v>
      </c>
      <c r="BJ756" s="123">
        <f>B756/B777</f>
        <v>2.3820526824349871E-2</v>
      </c>
      <c r="BK756" s="124">
        <f t="shared" ref="BK756" si="14451">C756/C777</f>
        <v>6.8366592756836661E-3</v>
      </c>
      <c r="BL756" s="125">
        <f t="shared" ref="BL756" si="14452">D756/D777</f>
        <v>3.8583968361145943E-2</v>
      </c>
      <c r="BM756" s="126">
        <f t="shared" ref="BM756" si="14453">E756/E777</f>
        <v>1.287321505841627E-2</v>
      </c>
      <c r="BN756" s="123">
        <f t="shared" ref="BN756" si="14454">F756/F777</f>
        <v>5.6033392360232734E-2</v>
      </c>
      <c r="BO756" s="124">
        <f t="shared" ref="BO756" si="14455">G756/G777</f>
        <v>1.6549001745995596E-2</v>
      </c>
      <c r="BP756" s="125">
        <f t="shared" ref="BP756" si="14456">H756/H777</f>
        <v>3.1176289611321916E-2</v>
      </c>
      <c r="BQ756" s="126">
        <f t="shared" ref="BQ756" si="14457">I756/I777</f>
        <v>1.1449270674989489E-2</v>
      </c>
      <c r="BR756" s="123">
        <f t="shared" ref="BR756" si="14458">J756/J777</f>
        <v>1.8175809649702578E-2</v>
      </c>
      <c r="BS756" s="124">
        <f t="shared" ref="BS756" si="14459">K756/K777</f>
        <v>1.9558359621451103E-2</v>
      </c>
      <c r="BT756" s="125">
        <f t="shared" ref="BT756" si="14460">L756/L777</f>
        <v>1.9899968074917528E-2</v>
      </c>
      <c r="BU756" s="123">
        <f t="shared" ref="BU756" si="14461">M756/M777</f>
        <v>1.9888186234075702E-2</v>
      </c>
      <c r="BV756" s="127">
        <f t="shared" ref="BV756" si="14462">N756/N777</f>
        <v>2.9755500315363781E-2</v>
      </c>
      <c r="BW756" s="128">
        <f t="shared" ref="BW756" si="14463">O756/O777</f>
        <v>1.8919229443529546E-2</v>
      </c>
      <c r="BX756" s="123">
        <f t="shared" ref="BX756" si="14464">P756/P777</f>
        <v>2.6702997275204358E-2</v>
      </c>
      <c r="BY756" s="124">
        <f t="shared" ref="BY756" si="14465">Q756/Q777</f>
        <v>1.463907117617365E-2</v>
      </c>
      <c r="BZ756" s="125">
        <f t="shared" ref="BZ756" si="14466">R756/R777</f>
        <v>2.2848948374760994E-2</v>
      </c>
      <c r="CA756" s="126">
        <f t="shared" ref="CA756" si="14467">S756/S777</f>
        <v>1.4248397055331275E-2</v>
      </c>
      <c r="CB756" s="123">
        <f t="shared" ref="CB756" si="14468">T756/T777</f>
        <v>7.5692963752665252E-2</v>
      </c>
      <c r="CC756" s="124">
        <f t="shared" ref="CC756" si="14469">U756/U777</f>
        <v>4.2076991942703673E-2</v>
      </c>
      <c r="CD756" s="125">
        <f t="shared" ref="CD756" si="14470">V756/V777</f>
        <v>2.4254342838413635E-2</v>
      </c>
      <c r="CE756" s="126">
        <f t="shared" ref="CE756" si="14471">W756/W777</f>
        <v>1.367324451567665E-2</v>
      </c>
      <c r="CF756" s="123">
        <f t="shared" ref="CF756" si="14472">X756/X777</f>
        <v>3.9508632138114209E-2</v>
      </c>
      <c r="CG756" s="124">
        <f t="shared" ref="CG756" si="14473">Y756/Y777</f>
        <v>2.6777469990766391E-2</v>
      </c>
      <c r="CH756" s="125">
        <f t="shared" ref="CH756" si="14474">Z756/Z777</f>
        <v>2.8843352432747403E-2</v>
      </c>
      <c r="CI756" s="123">
        <f t="shared" ref="CI756" si="14475">AA756/AA777</f>
        <v>2.5153781070636392E-3</v>
      </c>
      <c r="CJ756" s="129">
        <f t="shared" ref="CJ756" si="14476">AB756/AB777</f>
        <v>3.0432665395415302E-2</v>
      </c>
      <c r="CK756" s="130">
        <f t="shared" ref="CK756" si="14477">AC756/AC777</f>
        <v>1.2267606923710962E-2</v>
      </c>
    </row>
    <row r="757" spans="1:89" ht="13.8" thickTop="1" x14ac:dyDescent="0.25">
      <c r="A757" s="139" t="s">
        <v>20</v>
      </c>
      <c r="B757" s="266">
        <v>823</v>
      </c>
      <c r="C757" s="267">
        <v>690</v>
      </c>
      <c r="D757" s="268">
        <v>410</v>
      </c>
      <c r="E757" s="269">
        <v>460</v>
      </c>
      <c r="F757" s="266">
        <v>768</v>
      </c>
      <c r="G757" s="270">
        <v>667</v>
      </c>
      <c r="H757" s="268">
        <v>1202</v>
      </c>
      <c r="I757" s="269">
        <v>1189</v>
      </c>
      <c r="J757" s="266">
        <v>87</v>
      </c>
      <c r="K757" s="270">
        <v>125</v>
      </c>
      <c r="L757" s="268">
        <v>297</v>
      </c>
      <c r="M757" s="266">
        <v>564</v>
      </c>
      <c r="N757" s="271">
        <v>1064</v>
      </c>
      <c r="O757" s="272">
        <v>1138</v>
      </c>
      <c r="P757" s="266">
        <v>457</v>
      </c>
      <c r="Q757" s="270">
        <v>524</v>
      </c>
      <c r="R757" s="268">
        <v>741</v>
      </c>
      <c r="S757" s="269">
        <v>756</v>
      </c>
      <c r="T757" s="266">
        <v>148</v>
      </c>
      <c r="U757" s="270">
        <v>135</v>
      </c>
      <c r="V757" s="268">
        <v>479</v>
      </c>
      <c r="W757" s="269">
        <v>730</v>
      </c>
      <c r="X757" s="266">
        <v>473</v>
      </c>
      <c r="Y757" s="270">
        <v>234</v>
      </c>
      <c r="Z757" s="268">
        <v>1502</v>
      </c>
      <c r="AA757" s="266">
        <v>2451</v>
      </c>
      <c r="AB757" s="162">
        <f t="shared" si="14364"/>
        <v>8451</v>
      </c>
      <c r="AC757" s="165">
        <f t="shared" si="14395"/>
        <v>9663</v>
      </c>
      <c r="BI757" s="139" t="s">
        <v>20</v>
      </c>
      <c r="BJ757" s="123">
        <f>B757/B777</f>
        <v>3.4575473679788263E-2</v>
      </c>
      <c r="BK757" s="124">
        <f t="shared" ref="BK757" si="14478">C757/C777</f>
        <v>3.1873614190687363E-2</v>
      </c>
      <c r="BL757" s="125">
        <f t="shared" ref="BL757" si="14479">D757/D777</f>
        <v>3.9548567570174595E-2</v>
      </c>
      <c r="BM757" s="126">
        <f t="shared" ref="BM757" si="14480">E757/E777</f>
        <v>4.9762007788836E-2</v>
      </c>
      <c r="BN757" s="123">
        <f t="shared" ref="BN757" si="14481">F757/F777</f>
        <v>4.8570705793068554E-2</v>
      </c>
      <c r="BO757" s="124">
        <f t="shared" ref="BO757" si="14482">G757/G777</f>
        <v>5.0633872314582856E-2</v>
      </c>
      <c r="BP757" s="125">
        <f t="shared" ref="BP757" si="14483">H757/H777</f>
        <v>4.1089802755272964E-2</v>
      </c>
      <c r="BQ757" s="126">
        <f t="shared" ref="BQ757" si="14484">I757/I777</f>
        <v>3.8455318736052263E-2</v>
      </c>
      <c r="BR757" s="123">
        <f t="shared" ref="BR757" si="14485">J757/J777</f>
        <v>2.8750826173165895E-2</v>
      </c>
      <c r="BS757" s="124">
        <f t="shared" ref="BS757" si="14486">K757/K777</f>
        <v>3.9432176656151417E-2</v>
      </c>
      <c r="BT757" s="125">
        <f t="shared" ref="BT757" si="14487">L757/L777</f>
        <v>3.1605831648398426E-2</v>
      </c>
      <c r="BU757" s="123">
        <f t="shared" ref="BU757" si="14488">M757/M777</f>
        <v>5.1690954083035472E-2</v>
      </c>
      <c r="BV757" s="127">
        <f t="shared" ref="BV757" si="14489">N757/N777</f>
        <v>3.9476125106667162E-2</v>
      </c>
      <c r="BW757" s="128">
        <f t="shared" ref="BW757" si="14490">O757/O777</f>
        <v>4.3583164183677379E-2</v>
      </c>
      <c r="BX757" s="123">
        <f t="shared" ref="BX757" si="14491">P757/P777</f>
        <v>3.5578045932269368E-2</v>
      </c>
      <c r="BY757" s="124">
        <f t="shared" ref="BY757" si="14492">Q757/Q777</f>
        <v>4.4085478714453979E-2</v>
      </c>
      <c r="BZ757" s="125">
        <f t="shared" ref="BZ757" si="14493">R757/R777</f>
        <v>3.5420650095602295E-2</v>
      </c>
      <c r="CA757" s="126">
        <f t="shared" ref="CA757" si="14494">S757/S777</f>
        <v>3.5905960579434813E-2</v>
      </c>
      <c r="CB757" s="123">
        <f t="shared" ref="CB757" si="14495">T757/T777</f>
        <v>7.8891257995735611E-2</v>
      </c>
      <c r="CC757" s="124">
        <f t="shared" ref="CC757" si="14496">U757/U777</f>
        <v>6.042972247090421E-2</v>
      </c>
      <c r="CD757" s="125">
        <f t="shared" ref="CD757" si="14497">V757/V777</f>
        <v>3.1399541134054409E-2</v>
      </c>
      <c r="CE757" s="126">
        <f t="shared" ref="CE757" si="14498">W757/W777</f>
        <v>3.6562155664629871E-2</v>
      </c>
      <c r="CF757" s="123">
        <f t="shared" ref="CF757" si="14499">X757/X777</f>
        <v>5.2346170872067284E-2</v>
      </c>
      <c r="CG757" s="124">
        <f t="shared" ref="CG757" si="14500">Y757/Y777</f>
        <v>5.4016620498614956E-2</v>
      </c>
      <c r="CH757" s="125">
        <f t="shared" ref="CH757" si="14501">Z757/Z777</f>
        <v>3.6466932116150333E-2</v>
      </c>
      <c r="CI757" s="123">
        <f t="shared" ref="CI757" si="14502">AA757/AA777</f>
        <v>5.6047197640117993E-2</v>
      </c>
      <c r="CJ757" s="129">
        <f t="shared" ref="CJ757" si="14503">AB757/AB777</f>
        <v>3.846066326553832E-2</v>
      </c>
      <c r="CK757" s="130">
        <f t="shared" ref="CK757" si="14504">AC757/AC777</f>
        <v>4.4248557560216138E-2</v>
      </c>
    </row>
    <row r="758" spans="1:89" ht="13.8" thickBot="1" x14ac:dyDescent="0.3">
      <c r="A758" s="131" t="s">
        <v>21</v>
      </c>
      <c r="B758" s="273">
        <v>1021</v>
      </c>
      <c r="C758" s="274">
        <v>892</v>
      </c>
      <c r="D758" s="275">
        <v>484</v>
      </c>
      <c r="E758" s="276">
        <v>360</v>
      </c>
      <c r="F758" s="273">
        <v>930</v>
      </c>
      <c r="G758" s="277">
        <v>579</v>
      </c>
      <c r="H758" s="275">
        <v>1419</v>
      </c>
      <c r="I758" s="276">
        <v>1054</v>
      </c>
      <c r="J758" s="273">
        <v>69</v>
      </c>
      <c r="K758" s="277">
        <v>202</v>
      </c>
      <c r="L758" s="275">
        <v>261</v>
      </c>
      <c r="M758" s="273">
        <v>604</v>
      </c>
      <c r="N758" s="278">
        <v>1080</v>
      </c>
      <c r="O758" s="279">
        <v>1079</v>
      </c>
      <c r="P758" s="273">
        <v>566</v>
      </c>
      <c r="Q758" s="277">
        <v>443</v>
      </c>
      <c r="R758" s="275">
        <v>878</v>
      </c>
      <c r="S758" s="276">
        <v>847</v>
      </c>
      <c r="T758" s="273">
        <v>111</v>
      </c>
      <c r="U758" s="277">
        <v>123</v>
      </c>
      <c r="V758" s="275">
        <v>506</v>
      </c>
      <c r="W758" s="276">
        <v>756</v>
      </c>
      <c r="X758" s="273">
        <v>512</v>
      </c>
      <c r="Y758" s="277">
        <v>202</v>
      </c>
      <c r="Z758" s="275">
        <v>1688</v>
      </c>
      <c r="AA758" s="273">
        <v>1946</v>
      </c>
      <c r="AB758" s="162">
        <f t="shared" si="14364"/>
        <v>9525</v>
      </c>
      <c r="AC758" s="165">
        <f t="shared" si="14395"/>
        <v>9087</v>
      </c>
      <c r="AE758" t="s">
        <v>85</v>
      </c>
      <c r="BI758" s="131" t="s">
        <v>21</v>
      </c>
      <c r="BJ758" s="123">
        <f>B758/B777</f>
        <v>4.2893752888291392E-2</v>
      </c>
      <c r="BK758" s="124">
        <f t="shared" ref="BK758" si="14505">C758/C777</f>
        <v>4.1204730229120475E-2</v>
      </c>
      <c r="BL758" s="125">
        <f t="shared" ref="BL758" si="14506">D758/D777</f>
        <v>4.6686601716986589E-2</v>
      </c>
      <c r="BM758" s="126">
        <f t="shared" ref="BM758" si="14507">E758/E777</f>
        <v>3.894418000865426E-2</v>
      </c>
      <c r="BN758" s="123">
        <f t="shared" ref="BN758" si="14508">F758/F777</f>
        <v>5.8816089046293957E-2</v>
      </c>
      <c r="BO758" s="124">
        <f t="shared" ref="BO758" si="14509">G758/G777</f>
        <v>4.3953541334547937E-2</v>
      </c>
      <c r="BP758" s="125">
        <f t="shared" ref="BP758" si="14510">H758/H777</f>
        <v>4.8507845349194952E-2</v>
      </c>
      <c r="BQ758" s="126">
        <f t="shared" ref="BQ758" si="14511">I758/I777</f>
        <v>3.4089071444742713E-2</v>
      </c>
      <c r="BR758" s="123">
        <f t="shared" ref="BR758" si="14512">J758/J777</f>
        <v>2.280237937871778E-2</v>
      </c>
      <c r="BS758" s="124">
        <f t="shared" ref="BS758" si="14513">K758/K777</f>
        <v>6.3722397476340689E-2</v>
      </c>
      <c r="BT758" s="125">
        <f t="shared" ref="BT758" si="14514">L758/L777</f>
        <v>2.7774821751622859E-2</v>
      </c>
      <c r="BU758" s="123">
        <f t="shared" ref="BU758" si="14515">M758/M777</f>
        <v>5.5356979195307486E-2</v>
      </c>
      <c r="BV758" s="127">
        <f t="shared" ref="BV758" si="14516">N758/N777</f>
        <v>4.00697510481208E-2</v>
      </c>
      <c r="BW758" s="128">
        <f t="shared" ref="BW758" si="14517">O758/O777</f>
        <v>4.1323580100340852E-2</v>
      </c>
      <c r="BX758" s="123">
        <f t="shared" ref="BX758" si="14518">P758/P777</f>
        <v>4.406383806928766E-2</v>
      </c>
      <c r="BY758" s="124">
        <f t="shared" ref="BY758" si="14519">Q758/Q777</f>
        <v>3.7270738684166249E-2</v>
      </c>
      <c r="BZ758" s="125">
        <f t="shared" ref="BZ758" si="14520">R758/R777</f>
        <v>4.1969407265774382E-2</v>
      </c>
      <c r="CA758" s="126">
        <f t="shared" ref="CA758" si="14521">S758/S777</f>
        <v>4.0227974352885297E-2</v>
      </c>
      <c r="CB758" s="123">
        <f t="shared" ref="CB758" si="14522">T758/T777</f>
        <v>5.9168443496801705E-2</v>
      </c>
      <c r="CC758" s="124">
        <f t="shared" ref="CC758" si="14523">U758/U777</f>
        <v>5.505819158460161E-2</v>
      </c>
      <c r="CD758" s="125">
        <f t="shared" ref="CD758" si="14524">V758/V777</f>
        <v>3.3169452638479188E-2</v>
      </c>
      <c r="CE758" s="126">
        <f t="shared" ref="CE758" si="14525">W758/W777</f>
        <v>3.786436942802765E-2</v>
      </c>
      <c r="CF758" s="123">
        <f t="shared" ref="CF758" si="14526">X758/X777</f>
        <v>5.6662239929172201E-2</v>
      </c>
      <c r="CG758" s="124">
        <f t="shared" ref="CG758" si="14527">Y758/Y777</f>
        <v>4.6629732225300091E-2</v>
      </c>
      <c r="CH758" s="125">
        <f t="shared" ref="CH758" si="14528">Z758/Z777</f>
        <v>4.0982810527338057E-2</v>
      </c>
      <c r="CI758" s="123">
        <f t="shared" ref="CI758" si="14529">AA758/AA777</f>
        <v>4.4499325421325835E-2</v>
      </c>
      <c r="CJ758" s="129">
        <f t="shared" ref="CJ758" si="14530">AB758/AB777</f>
        <v>4.3348457887143824E-2</v>
      </c>
      <c r="CK758" s="130">
        <f t="shared" ref="CK758" si="14531">AC758/AC777</f>
        <v>4.1610953384009525E-2</v>
      </c>
    </row>
    <row r="759" spans="1:89" ht="14.4" thickTop="1" thickBot="1" x14ac:dyDescent="0.3">
      <c r="A759" s="139" t="s">
        <v>22</v>
      </c>
      <c r="B759" s="187">
        <v>1174</v>
      </c>
      <c r="C759" s="188">
        <v>957</v>
      </c>
      <c r="D759" s="189">
        <v>692</v>
      </c>
      <c r="E759" s="190">
        <v>432</v>
      </c>
      <c r="F759" s="187">
        <v>1020</v>
      </c>
      <c r="G759" s="191">
        <v>549</v>
      </c>
      <c r="H759" s="189">
        <v>1717</v>
      </c>
      <c r="I759" s="190">
        <v>1304</v>
      </c>
      <c r="J759" s="187">
        <v>97</v>
      </c>
      <c r="K759" s="191">
        <v>308</v>
      </c>
      <c r="L759" s="189">
        <v>258</v>
      </c>
      <c r="M759" s="187">
        <v>814</v>
      </c>
      <c r="N759" s="192">
        <v>1443</v>
      </c>
      <c r="O759" s="193">
        <v>1392</v>
      </c>
      <c r="P759" s="187">
        <v>640</v>
      </c>
      <c r="Q759" s="191">
        <v>556</v>
      </c>
      <c r="R759" s="189">
        <v>1113</v>
      </c>
      <c r="S759" s="190">
        <v>891</v>
      </c>
      <c r="T759" s="187">
        <v>89</v>
      </c>
      <c r="U759" s="191">
        <v>113</v>
      </c>
      <c r="V759" s="189">
        <v>490</v>
      </c>
      <c r="W759" s="190">
        <v>951</v>
      </c>
      <c r="X759" s="187">
        <v>562</v>
      </c>
      <c r="Y759" s="191">
        <v>198</v>
      </c>
      <c r="Z759" s="189">
        <v>2050</v>
      </c>
      <c r="AA759" s="187">
        <v>2199</v>
      </c>
      <c r="AB759" s="162">
        <f t="shared" si="14364"/>
        <v>11345</v>
      </c>
      <c r="AC759" s="165">
        <f t="shared" si="14395"/>
        <v>10664</v>
      </c>
      <c r="AE759" s="290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39" t="s">
        <v>22</v>
      </c>
      <c r="BJ759" s="123">
        <f>B759/B777</f>
        <v>4.932151409486199E-2</v>
      </c>
      <c r="BK759" s="124">
        <f t="shared" ref="BK759" si="14532">C759/C777</f>
        <v>4.4207317073170729E-2</v>
      </c>
      <c r="BL759" s="125">
        <f t="shared" ref="BL759" si="14533">D759/D777</f>
        <v>6.6750265264782477E-2</v>
      </c>
      <c r="BM759" s="126">
        <f t="shared" ref="BM759" si="14534">E759/E777</f>
        <v>4.6733016010385112E-2</v>
      </c>
      <c r="BN759" s="123">
        <f t="shared" ref="BN759" si="14535">F759/F777</f>
        <v>6.450796863141918E-2</v>
      </c>
      <c r="BO759" s="124">
        <f t="shared" ref="BO759" si="14536">G759/G777</f>
        <v>4.1676155773172401E-2</v>
      </c>
      <c r="BP759" s="125">
        <f t="shared" ref="BP759" si="14537">H759/H777</f>
        <v>5.8694834717806718E-2</v>
      </c>
      <c r="BQ759" s="126">
        <f t="shared" ref="BQ759" si="14538">I759/I777</f>
        <v>4.2174714576797438E-2</v>
      </c>
      <c r="BR759" s="123">
        <f t="shared" ref="BR759" si="14539">J759/J777</f>
        <v>3.2055518836748183E-2</v>
      </c>
      <c r="BS759" s="124">
        <f t="shared" ref="BS759" si="14540">K759/K777</f>
        <v>9.7160883280757102E-2</v>
      </c>
      <c r="BT759" s="125">
        <f t="shared" ref="BT759" si="14541">L759/L777</f>
        <v>2.7455570926891562E-2</v>
      </c>
      <c r="BU759" s="123">
        <f t="shared" ref="BU759" si="14542">M759/M777</f>
        <v>7.460361103473559E-2</v>
      </c>
      <c r="BV759" s="127">
        <f t="shared" ref="BV759" si="14543">N759/N777</f>
        <v>5.3537639594850292E-2</v>
      </c>
      <c r="BW759" s="128">
        <f t="shared" ref="BW759" si="14544">O759/O777</f>
        <v>5.3310865152617667E-2</v>
      </c>
      <c r="BX759" s="123">
        <f t="shared" ref="BX759" si="14545">P759/P777</f>
        <v>4.9824834565978977E-2</v>
      </c>
      <c r="BY759" s="124">
        <f t="shared" ref="BY759" si="14546">Q759/Q777</f>
        <v>4.6777721689382469E-2</v>
      </c>
      <c r="BZ759" s="125">
        <f t="shared" ref="BZ759" si="14547">R759/R777</f>
        <v>5.3202676864244743E-2</v>
      </c>
      <c r="CA759" s="126">
        <f t="shared" ref="CA759" si="14548">S759/S777</f>
        <v>4.2317739254333887E-2</v>
      </c>
      <c r="CB759" s="123">
        <f t="shared" ref="CB759" si="14549">T759/T777</f>
        <v>4.7441364605543712E-2</v>
      </c>
      <c r="CC759" s="124">
        <f t="shared" ref="CC759" si="14550">U759/U777</f>
        <v>5.0581915846016116E-2</v>
      </c>
      <c r="CD759" s="125">
        <f t="shared" ref="CD759" si="14551">V759/V777</f>
        <v>3.2120616191412654E-2</v>
      </c>
      <c r="CE759" s="126">
        <f t="shared" ref="CE759" si="14552">W759/W777</f>
        <v>4.7630972653510968E-2</v>
      </c>
      <c r="CF759" s="123">
        <f t="shared" ref="CF759" si="14553">X759/X777</f>
        <v>6.2195661797255421E-2</v>
      </c>
      <c r="CG759" s="124">
        <f t="shared" ref="CG759" si="14554">Y759/Y777</f>
        <v>4.5706371191135735E-2</v>
      </c>
      <c r="CH759" s="125">
        <f t="shared" ref="CH759" si="14555">Z759/Z777</f>
        <v>4.9771778187821698E-2</v>
      </c>
      <c r="CI759" s="123">
        <f t="shared" ref="CI759" si="14556">AA759/AA777</f>
        <v>5.0284695067572202E-2</v>
      </c>
      <c r="CJ759" s="129">
        <f t="shared" ref="CJ759" si="14557">AB759/AB777</f>
        <v>5.1631312832508838E-2</v>
      </c>
      <c r="CK759" s="130">
        <f t="shared" ref="CK759" si="14558">AC759/AC777</f>
        <v>4.8832310651158534E-2</v>
      </c>
    </row>
    <row r="760" spans="1:89" ht="15" thickTop="1" thickBot="1" x14ac:dyDescent="0.35">
      <c r="A760" s="131" t="s">
        <v>23</v>
      </c>
      <c r="B760" s="180">
        <v>1626</v>
      </c>
      <c r="C760" s="181">
        <v>1166</v>
      </c>
      <c r="D760" s="182">
        <v>836</v>
      </c>
      <c r="E760" s="183">
        <v>395</v>
      </c>
      <c r="F760" s="180">
        <v>1198</v>
      </c>
      <c r="G760" s="184">
        <v>627</v>
      </c>
      <c r="H760" s="182">
        <v>1939</v>
      </c>
      <c r="I760" s="183">
        <v>1608</v>
      </c>
      <c r="J760" s="180">
        <v>106</v>
      </c>
      <c r="K760" s="184">
        <v>245</v>
      </c>
      <c r="L760" s="182">
        <v>313</v>
      </c>
      <c r="M760" s="180">
        <v>783</v>
      </c>
      <c r="N760" s="185">
        <v>1546</v>
      </c>
      <c r="O760" s="186">
        <v>1642</v>
      </c>
      <c r="P760" s="180">
        <v>836</v>
      </c>
      <c r="Q760" s="184">
        <v>544</v>
      </c>
      <c r="R760" s="182">
        <v>1465</v>
      </c>
      <c r="S760" s="183">
        <v>1122</v>
      </c>
      <c r="T760" s="180">
        <v>68</v>
      </c>
      <c r="U760" s="184">
        <v>122</v>
      </c>
      <c r="V760" s="182">
        <v>601</v>
      </c>
      <c r="W760" s="183">
        <v>1530</v>
      </c>
      <c r="X760" s="180">
        <v>690</v>
      </c>
      <c r="Y760" s="184">
        <v>239</v>
      </c>
      <c r="Z760" s="182">
        <v>2499</v>
      </c>
      <c r="AA760" s="180">
        <v>2470</v>
      </c>
      <c r="AB760" s="162">
        <f t="shared" si="14364"/>
        <v>13723</v>
      </c>
      <c r="AC760" s="165">
        <f t="shared" si="14395"/>
        <v>12493</v>
      </c>
      <c r="AE760" s="291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68" t="s">
        <v>14</v>
      </c>
      <c r="BG760" s="169" t="s">
        <v>15</v>
      </c>
      <c r="BI760" s="131" t="s">
        <v>23</v>
      </c>
      <c r="BJ760" s="123">
        <f>B760/B777</f>
        <v>6.8310717136495405E-2</v>
      </c>
      <c r="BK760" s="124">
        <f t="shared" ref="BK760" si="14559">C760/C777</f>
        <v>5.386178861788618E-2</v>
      </c>
      <c r="BL760" s="125">
        <f t="shared" ref="BL760" si="14560">D760/D777</f>
        <v>8.0640493874795022E-2</v>
      </c>
      <c r="BM760" s="126">
        <f t="shared" ref="BM760" si="14561">E760/E777</f>
        <v>4.2730419731717872E-2</v>
      </c>
      <c r="BN760" s="123">
        <f t="shared" ref="BN760" si="14562">F760/F777</f>
        <v>7.5765241588666835E-2</v>
      </c>
      <c r="BO760" s="124">
        <f t="shared" ref="BO760" si="14563">G760/G777</f>
        <v>4.7597358232748806E-2</v>
      </c>
      <c r="BP760" s="125">
        <f t="shared" ref="BP760" si="14564">H760/H777</f>
        <v>6.6283799952141662E-2</v>
      </c>
      <c r="BQ760" s="126">
        <f t="shared" ref="BQ760" si="14565">I760/I777</f>
        <v>5.2006856625375984E-2</v>
      </c>
      <c r="BR760" s="123">
        <f t="shared" ref="BR760" si="14566">J760/J777</f>
        <v>3.502974223397224E-2</v>
      </c>
      <c r="BS760" s="124">
        <f t="shared" ref="BS760" si="14567">K760/K777</f>
        <v>7.7287066246056788E-2</v>
      </c>
      <c r="BT760" s="125">
        <f t="shared" ref="BT760" si="14568">L760/L777</f>
        <v>3.3308502713632011E-2</v>
      </c>
      <c r="BU760" s="123">
        <f t="shared" ref="BU760" si="14569">M760/M777</f>
        <v>7.1762441572724767E-2</v>
      </c>
      <c r="BV760" s="127">
        <f t="shared" ref="BV760" si="14570">N760/N777</f>
        <v>5.7359106592958113E-2</v>
      </c>
      <c r="BW760" s="128">
        <f t="shared" ref="BW760" si="14571">O760/O777</f>
        <v>6.288537398031481E-2</v>
      </c>
      <c r="BX760" s="123">
        <f t="shared" ref="BX760" si="14572">P760/P777</f>
        <v>6.5083690151810036E-2</v>
      </c>
      <c r="BY760" s="124">
        <f t="shared" ref="BY760" si="14573">Q760/Q777</f>
        <v>4.5768130573784281E-2</v>
      </c>
      <c r="BZ760" s="125">
        <f t="shared" ref="BZ760" si="14574">R760/R777</f>
        <v>7.0028680688336523E-2</v>
      </c>
      <c r="CA760" s="126">
        <f t="shared" ref="CA760" si="14575">S760/S777</f>
        <v>5.3289004986938969E-2</v>
      </c>
      <c r="CB760" s="123">
        <f t="shared" ref="CB760" si="14576">T760/T777</f>
        <v>3.6247334754797439E-2</v>
      </c>
      <c r="CC760" s="124">
        <f t="shared" ref="CC760" si="14577">U760/U777</f>
        <v>5.461056401074306E-2</v>
      </c>
      <c r="CD760" s="125">
        <f t="shared" ref="CD760" si="14578">V760/V777</f>
        <v>3.939691904293674E-2</v>
      </c>
      <c r="CE760" s="126">
        <f t="shared" ref="CE760" si="14579">W760/W777</f>
        <v>7.6630271461484517E-2</v>
      </c>
      <c r="CF760" s="123">
        <f t="shared" ref="CF760" si="14580">X760/X777</f>
        <v>7.6361221779548474E-2</v>
      </c>
      <c r="CG760" s="124">
        <f t="shared" ref="CG760" si="14581">Y760/Y777</f>
        <v>5.5170821791320407E-2</v>
      </c>
      <c r="CH760" s="125">
        <f t="shared" ref="CH760" si="14582">Z760/Z777</f>
        <v>6.0673011556764106E-2</v>
      </c>
      <c r="CI760" s="123">
        <f t="shared" ref="CI760" si="14583">AA760/AA777</f>
        <v>5.6481672040428983E-2</v>
      </c>
      <c r="CJ760" s="129">
        <f t="shared" ref="CJ760" si="14584">AB760/AB777</f>
        <v>6.245363649189236E-2</v>
      </c>
      <c r="CK760" s="130">
        <f t="shared" ref="CK760" si="14585">AC760/AC777</f>
        <v>5.7207619745397932E-2</v>
      </c>
    </row>
    <row r="761" spans="1:89" ht="13.8" thickTop="1" x14ac:dyDescent="0.25">
      <c r="A761" s="139" t="s">
        <v>24</v>
      </c>
      <c r="B761" s="194">
        <v>1690</v>
      </c>
      <c r="C761" s="188">
        <v>1262</v>
      </c>
      <c r="D761" s="189">
        <v>866</v>
      </c>
      <c r="E761" s="190">
        <v>541</v>
      </c>
      <c r="F761" s="187">
        <v>1374</v>
      </c>
      <c r="G761" s="191">
        <v>652</v>
      </c>
      <c r="H761" s="189">
        <v>2132</v>
      </c>
      <c r="I761" s="190">
        <v>1866</v>
      </c>
      <c r="J761" s="187">
        <v>108</v>
      </c>
      <c r="K761" s="191">
        <v>281</v>
      </c>
      <c r="L761" s="189">
        <v>298</v>
      </c>
      <c r="M761" s="187">
        <v>911</v>
      </c>
      <c r="N761" s="192">
        <v>1811</v>
      </c>
      <c r="O761" s="195">
        <v>1979</v>
      </c>
      <c r="P761" s="187">
        <v>1033</v>
      </c>
      <c r="Q761" s="191">
        <v>650</v>
      </c>
      <c r="R761" s="189">
        <v>1711</v>
      </c>
      <c r="S761" s="190">
        <v>1265</v>
      </c>
      <c r="T761" s="187">
        <v>77</v>
      </c>
      <c r="U761" s="191">
        <v>118</v>
      </c>
      <c r="V761" s="189">
        <v>569</v>
      </c>
      <c r="W761" s="196">
        <v>2357</v>
      </c>
      <c r="X761" s="187">
        <v>763</v>
      </c>
      <c r="Y761" s="191">
        <v>214</v>
      </c>
      <c r="Z761" s="189">
        <v>2826</v>
      </c>
      <c r="AA761" s="187">
        <v>3074</v>
      </c>
      <c r="AB761" s="162">
        <f t="shared" si="14364"/>
        <v>15258</v>
      </c>
      <c r="AC761" s="165">
        <f t="shared" si="14395"/>
        <v>15170</v>
      </c>
      <c r="AE761" s="254" t="str">
        <f>$AE$17</f>
        <v>17:00 - 17:59</v>
      </c>
      <c r="AF761" s="120">
        <f t="shared" ref="AF761:AO763" si="14586">SUMIF($A$9:$A$32,$AE761,B$753:B$776)</f>
        <v>1941</v>
      </c>
      <c r="AG761" s="177">
        <f t="shared" si="14586"/>
        <v>1826</v>
      </c>
      <c r="AH761" s="121">
        <f t="shared" si="14586"/>
        <v>698</v>
      </c>
      <c r="AI761" s="172">
        <f t="shared" si="14586"/>
        <v>612</v>
      </c>
      <c r="AJ761" s="120">
        <f t="shared" si="14586"/>
        <v>1085</v>
      </c>
      <c r="AK761" s="122">
        <f t="shared" si="14586"/>
        <v>1053</v>
      </c>
      <c r="AL761" s="121">
        <f t="shared" si="14586"/>
        <v>2093</v>
      </c>
      <c r="AM761" s="172">
        <f t="shared" si="14586"/>
        <v>2725</v>
      </c>
      <c r="AN761" s="120">
        <f t="shared" si="14586"/>
        <v>269</v>
      </c>
      <c r="AO761" s="122">
        <f t="shared" si="14586"/>
        <v>236</v>
      </c>
      <c r="AP761" s="121">
        <f t="shared" ref="AP761:AY763" si="14587">SUMIF($A$9:$A$32,$AE761,L$753:L$776)</f>
        <v>1042</v>
      </c>
      <c r="AQ761" s="120">
        <f t="shared" si="14587"/>
        <v>653</v>
      </c>
      <c r="AR761" s="171">
        <f t="shared" si="14587"/>
        <v>2111</v>
      </c>
      <c r="AS761" s="173">
        <f t="shared" si="14587"/>
        <v>1863</v>
      </c>
      <c r="AT761" s="120">
        <f t="shared" si="14587"/>
        <v>1038</v>
      </c>
      <c r="AU761" s="122">
        <f t="shared" si="14587"/>
        <v>897</v>
      </c>
      <c r="AV761" s="121">
        <f t="shared" si="14587"/>
        <v>1646</v>
      </c>
      <c r="AW761" s="172">
        <f t="shared" si="14587"/>
        <v>1716</v>
      </c>
      <c r="AX761" s="120">
        <f t="shared" si="14587"/>
        <v>123</v>
      </c>
      <c r="AY761" s="122">
        <f t="shared" si="14587"/>
        <v>191</v>
      </c>
      <c r="AZ761" s="121">
        <f t="shared" ref="AZ761:BE763" si="14588">SUMIF($A$9:$A$32,$AE761,V$753:V$776)</f>
        <v>1285</v>
      </c>
      <c r="BA761" s="172">
        <f t="shared" si="14588"/>
        <v>1387</v>
      </c>
      <c r="BB761" s="120">
        <f t="shared" si="14588"/>
        <v>690</v>
      </c>
      <c r="BC761" s="122">
        <f t="shared" si="14588"/>
        <v>285</v>
      </c>
      <c r="BD761" s="21">
        <f t="shared" si="14588"/>
        <v>3401</v>
      </c>
      <c r="BE761" s="176">
        <f t="shared" si="14588"/>
        <v>3373</v>
      </c>
      <c r="BF761" s="162">
        <f>AF761+AH761+AJ761+AL761+AN761+AP761+AR761+AT761+AV761+AX761+AZ761+BB761+BD761</f>
        <v>17422</v>
      </c>
      <c r="BG761" s="163">
        <f>AG761+AI761+AK761+AM761+AO761+AQ761+AS761+AU761+AW761+AY761+BA761+BC761+BE761</f>
        <v>16817</v>
      </c>
      <c r="BI761" s="139" t="s">
        <v>24</v>
      </c>
      <c r="BJ761" s="123">
        <f>B761/B777</f>
        <v>7.0999453850354999E-2</v>
      </c>
      <c r="BK761" s="124">
        <f t="shared" ref="BK761" si="14589">C761/C777</f>
        <v>5.8296378418329638E-2</v>
      </c>
      <c r="BL761" s="125">
        <f t="shared" ref="BL761" si="14590">D761/D777</f>
        <v>8.3534291501880964E-2</v>
      </c>
      <c r="BM761" s="126">
        <f t="shared" ref="BM761" si="14591">E761/E777</f>
        <v>5.852444829078321E-2</v>
      </c>
      <c r="BN761" s="123">
        <f t="shared" ref="BN761" si="14592">F761/F777</f>
        <v>8.6896028332911712E-2</v>
      </c>
      <c r="BO761" s="124">
        <f t="shared" ref="BO761" si="14593">G761/G777</f>
        <v>4.9495179533895088E-2</v>
      </c>
      <c r="BP761" s="125">
        <f t="shared" ref="BP761" si="14594">H761/H777</f>
        <v>7.2881413872081496E-2</v>
      </c>
      <c r="BQ761" s="126">
        <f t="shared" ref="BQ761" si="14595">I761/I777</f>
        <v>6.0351240337656459E-2</v>
      </c>
      <c r="BR761" s="123">
        <f t="shared" ref="BR761" si="14596">J761/J777</f>
        <v>3.5690680766688701E-2</v>
      </c>
      <c r="BS761" s="124">
        <f t="shared" ref="BS761" si="14597">K761/K777</f>
        <v>8.864353312302839E-2</v>
      </c>
      <c r="BT761" s="125">
        <f t="shared" ref="BT761" si="14598">L761/L777</f>
        <v>3.1712248589975525E-2</v>
      </c>
      <c r="BU761" s="123">
        <f t="shared" ref="BU761" si="14599">M761/M777</f>
        <v>8.3493721931995238E-2</v>
      </c>
      <c r="BV761" s="127">
        <f t="shared" ref="BV761" si="14600">N761/N777</f>
        <v>6.7191036248284056E-2</v>
      </c>
      <c r="BW761" s="128">
        <f t="shared" ref="BW761" si="14601">O761/O777</f>
        <v>7.5791811880050547E-2</v>
      </c>
      <c r="BX761" s="123">
        <f t="shared" ref="BX761" si="14602">P761/P777</f>
        <v>8.0420397041650452E-2</v>
      </c>
      <c r="BY761" s="124">
        <f t="shared" ref="BY761" si="14603">Q761/Q777</f>
        <v>5.4686185428234897E-2</v>
      </c>
      <c r="BZ761" s="125">
        <f t="shared" ref="BZ761" si="14604">R761/R777</f>
        <v>8.1787762906309749E-2</v>
      </c>
      <c r="CA761" s="126">
        <f t="shared" ref="CA761" si="14605">S761/S777</f>
        <v>6.0080740916646877E-2</v>
      </c>
      <c r="CB761" s="123">
        <f t="shared" ref="CB761" si="14606">T761/T777</f>
        <v>4.1044776119402986E-2</v>
      </c>
      <c r="CC761" s="124">
        <f t="shared" ref="CC761" si="14607">U761/U777</f>
        <v>5.2820053715308866E-2</v>
      </c>
      <c r="CD761" s="125">
        <f t="shared" ref="CD761" si="14608">V761/V777</f>
        <v>3.7299246148803672E-2</v>
      </c>
      <c r="CE761" s="126">
        <f t="shared" ref="CE761" si="14609">W761/W777</f>
        <v>0.11805068616648302</v>
      </c>
      <c r="CF761" s="123">
        <f t="shared" ref="CF761" si="14610">X761/X777</f>
        <v>8.4440017706949977E-2</v>
      </c>
      <c r="CG761" s="124">
        <f t="shared" ref="CG761" si="14611">Y761/Y777</f>
        <v>4.9399815327793167E-2</v>
      </c>
      <c r="CH761" s="125">
        <f t="shared" ref="CH761" si="14612">Z761/Z777</f>
        <v>6.8612217150626389E-2</v>
      </c>
      <c r="CI761" s="123">
        <f t="shared" ref="CI761" si="14613">AA761/AA777</f>
        <v>7.0293384555578417E-2</v>
      </c>
      <c r="CJ761" s="129">
        <f t="shared" ref="CJ761" si="14614">AB761/AB777</f>
        <v>6.9439450965043628E-2</v>
      </c>
      <c r="CK761" s="130">
        <f t="shared" ref="CK761" si="14615">AC761/AC777</f>
        <v>6.9466068321274846E-2</v>
      </c>
    </row>
    <row r="762" spans="1:89" x14ac:dyDescent="0.25">
      <c r="A762" s="131" t="s">
        <v>25</v>
      </c>
      <c r="B762" s="197">
        <v>1839</v>
      </c>
      <c r="C762" s="181">
        <v>1461</v>
      </c>
      <c r="D762" s="182">
        <v>834</v>
      </c>
      <c r="E762" s="183">
        <v>451</v>
      </c>
      <c r="F762" s="180">
        <v>1234</v>
      </c>
      <c r="G762" s="184">
        <v>739</v>
      </c>
      <c r="H762" s="182">
        <v>2085</v>
      </c>
      <c r="I762" s="183">
        <v>2022</v>
      </c>
      <c r="J762" s="180">
        <v>137</v>
      </c>
      <c r="K762" s="181">
        <v>284</v>
      </c>
      <c r="L762" s="182">
        <v>402</v>
      </c>
      <c r="M762" s="180">
        <v>849</v>
      </c>
      <c r="N762" s="185">
        <v>1782</v>
      </c>
      <c r="O762" s="198">
        <v>1880</v>
      </c>
      <c r="P762" s="180">
        <v>1073</v>
      </c>
      <c r="Q762" s="181">
        <v>731</v>
      </c>
      <c r="R762" s="182">
        <v>1598</v>
      </c>
      <c r="S762" s="183">
        <v>1274</v>
      </c>
      <c r="T762" s="189">
        <v>103</v>
      </c>
      <c r="U762" s="180">
        <v>148</v>
      </c>
      <c r="V762" s="182">
        <v>665</v>
      </c>
      <c r="W762" s="199">
        <v>1725</v>
      </c>
      <c r="X762" s="180">
        <v>750</v>
      </c>
      <c r="Y762" s="184">
        <v>211</v>
      </c>
      <c r="Z762" s="182">
        <v>2846</v>
      </c>
      <c r="AA762" s="180">
        <v>3039</v>
      </c>
      <c r="AB762" s="162">
        <f t="shared" si="14364"/>
        <v>15348</v>
      </c>
      <c r="AC762" s="165">
        <f t="shared" si="14395"/>
        <v>14814</v>
      </c>
      <c r="AE762" s="256" t="str">
        <f>$AE$18</f>
        <v>18:00 - 18:59</v>
      </c>
      <c r="AF762" s="120">
        <f t="shared" si="14586"/>
        <v>1830</v>
      </c>
      <c r="AG762" s="181">
        <f t="shared" si="14586"/>
        <v>1784</v>
      </c>
      <c r="AH762" s="182">
        <f t="shared" si="14586"/>
        <v>638</v>
      </c>
      <c r="AI762" s="183">
        <f t="shared" si="14586"/>
        <v>814</v>
      </c>
      <c r="AJ762" s="180">
        <f t="shared" si="14586"/>
        <v>918</v>
      </c>
      <c r="AK762" s="184">
        <f t="shared" si="14586"/>
        <v>1065</v>
      </c>
      <c r="AL762" s="182">
        <f t="shared" si="14586"/>
        <v>2190</v>
      </c>
      <c r="AM762" s="183">
        <f t="shared" si="14586"/>
        <v>2540</v>
      </c>
      <c r="AN762" s="180">
        <f t="shared" si="14586"/>
        <v>299</v>
      </c>
      <c r="AO762" s="184">
        <f t="shared" si="14586"/>
        <v>169</v>
      </c>
      <c r="AP762" s="182">
        <f t="shared" si="14587"/>
        <v>1007</v>
      </c>
      <c r="AQ762" s="180">
        <f t="shared" si="14587"/>
        <v>644</v>
      </c>
      <c r="AR762" s="185">
        <f t="shared" si="14587"/>
        <v>1966</v>
      </c>
      <c r="AS762" s="186">
        <f t="shared" si="14587"/>
        <v>1963</v>
      </c>
      <c r="AT762" s="180">
        <f t="shared" si="14587"/>
        <v>920</v>
      </c>
      <c r="AU762" s="184">
        <f t="shared" si="14587"/>
        <v>1003</v>
      </c>
      <c r="AV762" s="182">
        <f t="shared" si="14587"/>
        <v>1407</v>
      </c>
      <c r="AW762" s="183">
        <f t="shared" si="14587"/>
        <v>1917</v>
      </c>
      <c r="AX762" s="180">
        <f t="shared" si="14587"/>
        <v>165</v>
      </c>
      <c r="AY762" s="184">
        <f t="shared" si="14587"/>
        <v>176</v>
      </c>
      <c r="AZ762" s="182">
        <f t="shared" si="14588"/>
        <v>1385</v>
      </c>
      <c r="BA762" s="183">
        <f t="shared" si="14588"/>
        <v>1446</v>
      </c>
      <c r="BB762" s="180">
        <f t="shared" si="14588"/>
        <v>561</v>
      </c>
      <c r="BC762" s="184">
        <f t="shared" si="14588"/>
        <v>454</v>
      </c>
      <c r="BD762" s="182">
        <f t="shared" si="14588"/>
        <v>3270</v>
      </c>
      <c r="BE762" s="180">
        <f t="shared" si="14588"/>
        <v>3243</v>
      </c>
      <c r="BF762" s="164">
        <f>SUM(AF762,AH762,AJ762,AL762,AN762,AP762,AR762,AT762,AV762,AX762,AZ762,BB762,BD762)</f>
        <v>16556</v>
      </c>
      <c r="BG762" s="165">
        <f>SUM(AG762,AI762,AK762,AM762,AO762,AQ762,AS762,AU762,AW762,AY762,BA762,BC762,BE762)</f>
        <v>17218</v>
      </c>
      <c r="BI762" s="131" t="s">
        <v>25</v>
      </c>
      <c r="BJ762" s="123">
        <f>B762/B777</f>
        <v>7.7259169012309378E-2</v>
      </c>
      <c r="BK762" s="124">
        <f t="shared" ref="BK762" si="14616">C762/C777</f>
        <v>6.7488913525498892E-2</v>
      </c>
      <c r="BL762" s="125">
        <f t="shared" ref="BL762" si="14617">D762/D777</f>
        <v>8.04475740329893E-2</v>
      </c>
      <c r="BM762" s="126">
        <f t="shared" ref="BM762" si="14618">E762/E777</f>
        <v>4.8788403288619643E-2</v>
      </c>
      <c r="BN762" s="123">
        <f t="shared" ref="BN762" si="14619">F762/F777</f>
        <v>7.8041993422716921E-2</v>
      </c>
      <c r="BO762" s="124">
        <f t="shared" ref="BO762" si="14620">G762/G777</f>
        <v>5.609959766188416E-2</v>
      </c>
      <c r="BP762" s="125">
        <f t="shared" ref="BP762" si="14621">H762/H777</f>
        <v>7.1274741052199775E-2</v>
      </c>
      <c r="BQ762" s="126">
        <f t="shared" ref="BQ762" si="14622">I762/I777</f>
        <v>6.53966816520586E-2</v>
      </c>
      <c r="BR762" s="123">
        <f t="shared" ref="BR762" si="14623">J762/J777</f>
        <v>4.5274289491077327E-2</v>
      </c>
      <c r="BS762" s="124">
        <f t="shared" ref="BS762" si="14624">K762/K777</f>
        <v>8.9589905362776029E-2</v>
      </c>
      <c r="BT762" s="125">
        <f t="shared" ref="BT762" si="14625">L762/L777</f>
        <v>4.2779610513993829E-2</v>
      </c>
      <c r="BU762" s="123">
        <f t="shared" ref="BU762" si="14626">M762/M777</f>
        <v>7.7811383007973606E-2</v>
      </c>
      <c r="BV762" s="127">
        <f t="shared" ref="BV762" si="14627">N762/N777</f>
        <v>6.6115089229399321E-2</v>
      </c>
      <c r="BW762" s="128">
        <f t="shared" ref="BW762" si="14628">O762/O777</f>
        <v>7.2000306384282481E-2</v>
      </c>
      <c r="BX762" s="123">
        <f t="shared" ref="BX762" si="14629">P762/P777</f>
        <v>8.353444920202413E-2</v>
      </c>
      <c r="BY762" s="124">
        <f t="shared" ref="BY762" si="14630">Q762/Q777</f>
        <v>6.1500925458522634E-2</v>
      </c>
      <c r="BZ762" s="125">
        <f t="shared" ref="BZ762" si="14631">R762/R777</f>
        <v>7.6386233269598466E-2</v>
      </c>
      <c r="CA762" s="126">
        <f t="shared" ref="CA762" si="14632">S762/S777</f>
        <v>6.0508192828306814E-2</v>
      </c>
      <c r="CB762" s="123">
        <f t="shared" ref="CB762" si="14633">T762/T777</f>
        <v>5.4904051172707892E-2</v>
      </c>
      <c r="CC762" s="124">
        <f t="shared" ref="CC762" si="14634">U762/U777</f>
        <v>6.624888093106536E-2</v>
      </c>
      <c r="CD762" s="125">
        <f t="shared" ref="CD762" si="14635">V762/V777</f>
        <v>4.3592264831202883E-2</v>
      </c>
      <c r="CE762" s="126">
        <f t="shared" ref="CE762" si="14636">W762/W777</f>
        <v>8.6396874686967842E-2</v>
      </c>
      <c r="CF762" s="123">
        <f t="shared" ref="CF762" si="14637">X762/X777</f>
        <v>8.3001328021248336E-2</v>
      </c>
      <c r="CG762" s="124">
        <f t="shared" ref="CG762" si="14638">Y762/Y777</f>
        <v>4.8707294552169898E-2</v>
      </c>
      <c r="CH762" s="125">
        <f t="shared" ref="CH762" si="14639">Z762/Z777</f>
        <v>6.9097795474410029E-2</v>
      </c>
      <c r="CI762" s="123">
        <f t="shared" ref="CI762" si="14640">AA762/AA777</f>
        <v>6.9493036976058173E-2</v>
      </c>
      <c r="CJ762" s="129">
        <f t="shared" ref="CJ762" si="14641">AB762/AB777</f>
        <v>6.9849042693111124E-2</v>
      </c>
      <c r="CK762" s="130">
        <f t="shared" ref="CK762" si="14642">AC762/AC777</f>
        <v>6.7835882406813805E-2</v>
      </c>
    </row>
    <row r="763" spans="1:89" ht="13.8" thickBot="1" x14ac:dyDescent="0.3">
      <c r="A763" s="139" t="s">
        <v>26</v>
      </c>
      <c r="B763" s="194">
        <v>1833</v>
      </c>
      <c r="C763" s="188">
        <v>1512</v>
      </c>
      <c r="D763" s="189">
        <v>915</v>
      </c>
      <c r="E763" s="190">
        <v>498</v>
      </c>
      <c r="F763" s="187">
        <v>1252</v>
      </c>
      <c r="G763" s="191">
        <v>746</v>
      </c>
      <c r="H763" s="189">
        <v>1942</v>
      </c>
      <c r="I763" s="190">
        <v>2002</v>
      </c>
      <c r="J763" s="187">
        <v>201</v>
      </c>
      <c r="K763" s="188">
        <v>243</v>
      </c>
      <c r="L763" s="189">
        <v>465</v>
      </c>
      <c r="M763" s="187">
        <v>995</v>
      </c>
      <c r="N763" s="192">
        <v>2030</v>
      </c>
      <c r="O763" s="195">
        <v>1823</v>
      </c>
      <c r="P763" s="187">
        <v>1019</v>
      </c>
      <c r="Q763" s="188">
        <v>678</v>
      </c>
      <c r="R763" s="189">
        <v>1724</v>
      </c>
      <c r="S763" s="190">
        <v>1374</v>
      </c>
      <c r="T763" s="187">
        <v>113</v>
      </c>
      <c r="U763" s="191">
        <v>166</v>
      </c>
      <c r="V763" s="189">
        <v>810</v>
      </c>
      <c r="W763" s="196">
        <v>1572</v>
      </c>
      <c r="X763" s="187">
        <v>731</v>
      </c>
      <c r="Y763" s="191">
        <v>255</v>
      </c>
      <c r="Z763" s="189">
        <v>2867</v>
      </c>
      <c r="AA763" s="187">
        <v>3340</v>
      </c>
      <c r="AB763" s="162">
        <f t="shared" si="14364"/>
        <v>15902</v>
      </c>
      <c r="AC763" s="165">
        <f t="shared" si="14395"/>
        <v>15204</v>
      </c>
      <c r="AE763" s="254">
        <f>$AE$19</f>
        <v>0</v>
      </c>
      <c r="AF763" s="120">
        <f t="shared" si="14586"/>
        <v>0</v>
      </c>
      <c r="AG763" s="188">
        <f t="shared" si="14586"/>
        <v>0</v>
      </c>
      <c r="AH763" s="189">
        <f t="shared" si="14586"/>
        <v>0</v>
      </c>
      <c r="AI763" s="190">
        <f t="shared" si="14586"/>
        <v>0</v>
      </c>
      <c r="AJ763" s="187">
        <f t="shared" si="14586"/>
        <v>0</v>
      </c>
      <c r="AK763" s="191">
        <f t="shared" si="14586"/>
        <v>0</v>
      </c>
      <c r="AL763" s="189">
        <f t="shared" si="14586"/>
        <v>0</v>
      </c>
      <c r="AM763" s="190">
        <f t="shared" si="14586"/>
        <v>0</v>
      </c>
      <c r="AN763" s="187">
        <f t="shared" si="14586"/>
        <v>0</v>
      </c>
      <c r="AO763" s="191">
        <f t="shared" si="14586"/>
        <v>0</v>
      </c>
      <c r="AP763" s="189">
        <f t="shared" si="14587"/>
        <v>0</v>
      </c>
      <c r="AQ763" s="187">
        <f t="shared" si="14587"/>
        <v>0</v>
      </c>
      <c r="AR763" s="192">
        <f t="shared" si="14587"/>
        <v>0</v>
      </c>
      <c r="AS763" s="193">
        <f t="shared" si="14587"/>
        <v>0</v>
      </c>
      <c r="AT763" s="187">
        <f t="shared" si="14587"/>
        <v>0</v>
      </c>
      <c r="AU763" s="191">
        <f t="shared" si="14587"/>
        <v>0</v>
      </c>
      <c r="AV763" s="189">
        <f t="shared" si="14587"/>
        <v>0</v>
      </c>
      <c r="AW763" s="190">
        <f t="shared" si="14587"/>
        <v>0</v>
      </c>
      <c r="AX763" s="187">
        <f t="shared" si="14587"/>
        <v>0</v>
      </c>
      <c r="AY763" s="191">
        <f t="shared" si="14587"/>
        <v>0</v>
      </c>
      <c r="AZ763" s="189">
        <f t="shared" si="14588"/>
        <v>0</v>
      </c>
      <c r="BA763" s="190">
        <f t="shared" si="14588"/>
        <v>0</v>
      </c>
      <c r="BB763" s="187">
        <f t="shared" si="14588"/>
        <v>0</v>
      </c>
      <c r="BC763" s="191">
        <f t="shared" si="14588"/>
        <v>0</v>
      </c>
      <c r="BD763" s="189">
        <f t="shared" si="14588"/>
        <v>0</v>
      </c>
      <c r="BE763" s="187">
        <f t="shared" si="14588"/>
        <v>0</v>
      </c>
      <c r="BF763" s="164">
        <f>SUM(AF763,AH763,AJ763,AL763,AN763,AP763,AR763,AT763,AV763,AX763,AZ763,BB763,BD763)</f>
        <v>0</v>
      </c>
      <c r="BG763" s="165">
        <f>SUM(AG763,AI763,AK763,AM763,AO763,AQ763,AS763,AU763,AW763,AY763,BA763,BC763,BE763)</f>
        <v>0</v>
      </c>
      <c r="BI763" s="139" t="s">
        <v>26</v>
      </c>
      <c r="BJ763" s="123">
        <f>B763/B777</f>
        <v>7.700709994538503E-2</v>
      </c>
      <c r="BK763" s="124">
        <f t="shared" ref="BK763" si="14643">C763/C777</f>
        <v>6.9844789356984474E-2</v>
      </c>
      <c r="BL763" s="125">
        <f t="shared" ref="BL763" si="14644">D763/D777</f>
        <v>8.8260827626121349E-2</v>
      </c>
      <c r="BM763" s="126">
        <f t="shared" ref="BM763" si="14645">E763/E777</f>
        <v>5.3872782345305063E-2</v>
      </c>
      <c r="BN763" s="123">
        <f t="shared" ref="BN763" si="14646">F763/F777</f>
        <v>7.9180369339741971E-2</v>
      </c>
      <c r="BO763" s="124">
        <f t="shared" ref="BO763" si="14647">G763/G777</f>
        <v>5.6630987626205116E-2</v>
      </c>
      <c r="BP763" s="125">
        <f t="shared" ref="BP763" si="14648">H763/H777</f>
        <v>6.6386353536389428E-2</v>
      </c>
      <c r="BQ763" s="126">
        <f t="shared" ref="BQ763" si="14649">I763/I777</f>
        <v>6.4749830201494232E-2</v>
      </c>
      <c r="BR763" s="123">
        <f t="shared" ref="BR763" si="14650">J763/J777</f>
        <v>6.6424322538003969E-2</v>
      </c>
      <c r="BS763" s="124">
        <f t="shared" ref="BS763" si="14651">K763/K777</f>
        <v>7.6656151419558366E-2</v>
      </c>
      <c r="BT763" s="125">
        <f t="shared" ref="BT763" si="14652">L763/L777</f>
        <v>4.9483877833351071E-2</v>
      </c>
      <c r="BU763" s="123">
        <f t="shared" ref="BU763" si="14653">M763/M777</f>
        <v>9.1192374667766474E-2</v>
      </c>
      <c r="BV763" s="127">
        <f t="shared" ref="BV763" si="14654">N763/N777</f>
        <v>7.5316291321930767E-2</v>
      </c>
      <c r="BW763" s="128">
        <f t="shared" ref="BW763" si="14655">O763/O777</f>
        <v>6.9817318371567544E-2</v>
      </c>
      <c r="BX763" s="123">
        <f t="shared" ref="BX763" si="14656">P763/P777</f>
        <v>7.9330478785519659E-2</v>
      </c>
      <c r="BY763" s="124">
        <f t="shared" ref="BY763" si="14657">Q763/Q777</f>
        <v>5.7041898031297326E-2</v>
      </c>
      <c r="BZ763" s="125">
        <f t="shared" ref="BZ763" si="14658">R763/R777</f>
        <v>8.2409177820267687E-2</v>
      </c>
      <c r="CA763" s="126">
        <f t="shared" ref="CA763" si="14659">S763/S777</f>
        <v>6.5257658513417235E-2</v>
      </c>
      <c r="CB763" s="123">
        <f t="shared" ref="CB763" si="14660">T763/T777</f>
        <v>6.0234541577825158E-2</v>
      </c>
      <c r="CC763" s="124">
        <f t="shared" ref="CC763" si="14661">U763/U777</f>
        <v>7.4306177260519246E-2</v>
      </c>
      <c r="CD763" s="125">
        <f t="shared" ref="CD763" si="14662">V763/V777</f>
        <v>5.3097345132743362E-2</v>
      </c>
      <c r="CE763" s="126">
        <f t="shared" ref="CE763" si="14663">W763/W777</f>
        <v>7.8733847540819399E-2</v>
      </c>
      <c r="CF763" s="123">
        <f t="shared" ref="CF763" si="14664">X763/X777</f>
        <v>8.0898627711376722E-2</v>
      </c>
      <c r="CG763" s="124">
        <f t="shared" ref="CG763" si="14665">Y763/Y777</f>
        <v>5.8864265927977839E-2</v>
      </c>
      <c r="CH763" s="125">
        <f t="shared" ref="CH763" si="14666">Z763/Z777</f>
        <v>6.9607652714382837E-2</v>
      </c>
      <c r="CI763" s="123">
        <f t="shared" ref="CI763" si="14667">AA763/AA777</f>
        <v>7.6376026159932317E-2</v>
      </c>
      <c r="CJ763" s="129">
        <f t="shared" ref="CJ763" si="14668">AB763/AB777</f>
        <v>7.2370307330326622E-2</v>
      </c>
      <c r="CK763" s="130">
        <f t="shared" ref="CK763" si="14669">AC763/AC777</f>
        <v>6.9621760234453711E-2</v>
      </c>
    </row>
    <row r="764" spans="1:89" ht="14.4" thickTop="1" thickBot="1" x14ac:dyDescent="0.3">
      <c r="A764" s="131" t="s">
        <v>27</v>
      </c>
      <c r="B764" s="197">
        <v>1734</v>
      </c>
      <c r="C764" s="181">
        <v>1622</v>
      </c>
      <c r="D764" s="182">
        <v>740</v>
      </c>
      <c r="E764" s="183">
        <v>673</v>
      </c>
      <c r="F764" s="180">
        <v>1279</v>
      </c>
      <c r="G764" s="184">
        <v>929</v>
      </c>
      <c r="H764" s="182">
        <v>1889</v>
      </c>
      <c r="I764" s="183">
        <v>2317</v>
      </c>
      <c r="J764" s="180">
        <v>200</v>
      </c>
      <c r="K764" s="181">
        <v>208</v>
      </c>
      <c r="L764" s="182">
        <v>591</v>
      </c>
      <c r="M764" s="180">
        <v>970</v>
      </c>
      <c r="N764" s="185">
        <v>2060</v>
      </c>
      <c r="O764" s="198">
        <v>1823</v>
      </c>
      <c r="P764" s="180">
        <v>1240</v>
      </c>
      <c r="Q764" s="181">
        <v>730</v>
      </c>
      <c r="R764" s="182">
        <v>1692</v>
      </c>
      <c r="S764" s="183">
        <v>1486</v>
      </c>
      <c r="T764" s="180">
        <v>126</v>
      </c>
      <c r="U764" s="184">
        <v>107</v>
      </c>
      <c r="V764" s="182">
        <v>889</v>
      </c>
      <c r="W764" s="199">
        <v>1568</v>
      </c>
      <c r="X764" s="180">
        <v>565</v>
      </c>
      <c r="Y764" s="184">
        <v>250</v>
      </c>
      <c r="Z764" s="182">
        <v>3099</v>
      </c>
      <c r="AA764" s="180">
        <v>3680</v>
      </c>
      <c r="AB764" s="162">
        <f t="shared" si="14364"/>
        <v>16104</v>
      </c>
      <c r="AC764" s="165">
        <f t="shared" si="14395"/>
        <v>16363</v>
      </c>
      <c r="AE764" s="251" t="s">
        <v>13</v>
      </c>
      <c r="AF764" s="14">
        <f t="shared" ref="AF764:BG764" si="14670">SUM(AF761:AF763)</f>
        <v>3771</v>
      </c>
      <c r="AG764" s="1">
        <f t="shared" si="14670"/>
        <v>3610</v>
      </c>
      <c r="AH764" s="14">
        <f t="shared" si="14670"/>
        <v>1336</v>
      </c>
      <c r="AI764" s="1">
        <f t="shared" si="14670"/>
        <v>1426</v>
      </c>
      <c r="AJ764" s="14">
        <f t="shared" si="14670"/>
        <v>2003</v>
      </c>
      <c r="AK764" s="1">
        <f t="shared" si="14670"/>
        <v>2118</v>
      </c>
      <c r="AL764" s="14">
        <f t="shared" si="14670"/>
        <v>4283</v>
      </c>
      <c r="AM764" s="1">
        <f t="shared" si="14670"/>
        <v>5265</v>
      </c>
      <c r="AN764" s="14">
        <f t="shared" si="14670"/>
        <v>568</v>
      </c>
      <c r="AO764" s="1">
        <f t="shared" si="14670"/>
        <v>405</v>
      </c>
      <c r="AP764" s="14">
        <f t="shared" si="14670"/>
        <v>2049</v>
      </c>
      <c r="AQ764" s="1">
        <f t="shared" si="14670"/>
        <v>1297</v>
      </c>
      <c r="AR764" s="14">
        <f t="shared" si="14670"/>
        <v>4077</v>
      </c>
      <c r="AS764" s="1">
        <f t="shared" si="14670"/>
        <v>3826</v>
      </c>
      <c r="AT764" s="14">
        <f t="shared" si="14670"/>
        <v>1958</v>
      </c>
      <c r="AU764" s="1">
        <f t="shared" si="14670"/>
        <v>1900</v>
      </c>
      <c r="AV764" s="14">
        <f t="shared" si="14670"/>
        <v>3053</v>
      </c>
      <c r="AW764" s="1">
        <f t="shared" si="14670"/>
        <v>3633</v>
      </c>
      <c r="AX764" s="14">
        <f t="shared" si="14670"/>
        <v>288</v>
      </c>
      <c r="AY764" s="1">
        <f t="shared" si="14670"/>
        <v>367</v>
      </c>
      <c r="AZ764" s="14">
        <f t="shared" si="14670"/>
        <v>2670</v>
      </c>
      <c r="BA764" s="1">
        <f t="shared" si="14670"/>
        <v>2833</v>
      </c>
      <c r="BB764" s="14">
        <f t="shared" si="14670"/>
        <v>1251</v>
      </c>
      <c r="BC764" s="1">
        <f t="shared" si="14670"/>
        <v>739</v>
      </c>
      <c r="BD764" s="14">
        <f t="shared" si="14670"/>
        <v>6671</v>
      </c>
      <c r="BE764" s="1">
        <f t="shared" si="14670"/>
        <v>6616</v>
      </c>
      <c r="BF764" s="166">
        <f t="shared" si="14670"/>
        <v>33978</v>
      </c>
      <c r="BG764" s="167">
        <f t="shared" si="14670"/>
        <v>34035</v>
      </c>
      <c r="BI764" s="131" t="s">
        <v>27</v>
      </c>
      <c r="BJ764" s="123">
        <f>B764/B777</f>
        <v>7.2847960341133472E-2</v>
      </c>
      <c r="BK764" s="124">
        <f t="shared" ref="BK764" si="14671">C764/C777</f>
        <v>7.4926090169992604E-2</v>
      </c>
      <c r="BL764" s="125">
        <f t="shared" ref="BL764" si="14672">D764/D777</f>
        <v>7.1380341468120001E-2</v>
      </c>
      <c r="BM764" s="126">
        <f t="shared" ref="BM764" si="14673">E764/E777</f>
        <v>7.2803980960623113E-2</v>
      </c>
      <c r="BN764" s="123">
        <f t="shared" ref="BN764" si="14674">F764/F777</f>
        <v>8.0887933215279539E-2</v>
      </c>
      <c r="BO764" s="124">
        <f t="shared" ref="BO764" si="14675">G764/G777</f>
        <v>7.0523039550595912E-2</v>
      </c>
      <c r="BP764" s="125">
        <f t="shared" ref="BP764" si="14676">H764/H777</f>
        <v>6.4574573548012174E-2</v>
      </c>
      <c r="BQ764" s="126">
        <f t="shared" ref="BQ764" si="14677">I764/I777</f>
        <v>7.4937740547883172E-2</v>
      </c>
      <c r="BR764" s="123">
        <f t="shared" ref="BR764" si="14678">J764/J777</f>
        <v>6.6093853271645742E-2</v>
      </c>
      <c r="BS764" s="124">
        <f t="shared" ref="BS764" si="14679">K764/K777</f>
        <v>6.5615141955835968E-2</v>
      </c>
      <c r="BT764" s="125">
        <f t="shared" ref="BT764" si="14680">L764/L777</f>
        <v>6.2892412472065548E-2</v>
      </c>
      <c r="BU764" s="123">
        <f t="shared" ref="BU764" si="14681">M764/M777</f>
        <v>8.8901108972596468E-2</v>
      </c>
      <c r="BV764" s="127">
        <f t="shared" ref="BV764" si="14682">N764/N777</f>
        <v>7.642933996215634E-2</v>
      </c>
      <c r="BW764" s="128">
        <f t="shared" ref="BW764" si="14683">O764/O777</f>
        <v>6.9817318371567544E-2</v>
      </c>
      <c r="BX764" s="123">
        <f t="shared" ref="BX764" si="14684">P764/P777</f>
        <v>9.6535616971584276E-2</v>
      </c>
      <c r="BY764" s="124">
        <f t="shared" ref="BY764" si="14685">Q764/Q777</f>
        <v>6.1416792865556118E-2</v>
      </c>
      <c r="BZ764" s="125">
        <f t="shared" ref="BZ764" si="14686">R764/R777</f>
        <v>8.0879541108986611E-2</v>
      </c>
      <c r="CA764" s="126">
        <f t="shared" ref="CA764" si="14687">S764/S777</f>
        <v>7.0577060080740911E-2</v>
      </c>
      <c r="CB764" s="123">
        <f t="shared" ref="CB764" si="14688">T764/T777</f>
        <v>6.7164179104477612E-2</v>
      </c>
      <c r="CC764" s="124">
        <f t="shared" ref="CC764" si="14689">U764/U777</f>
        <v>4.7896150402864816E-2</v>
      </c>
      <c r="CD764" s="125">
        <f t="shared" ref="CD764" si="14690">V764/V777</f>
        <v>5.827597509013438E-2</v>
      </c>
      <c r="CE764" s="126">
        <f t="shared" ref="CE764" si="14691">W764/W777</f>
        <v>7.8533506961835114E-2</v>
      </c>
      <c r="CF764" s="123">
        <f t="shared" ref="CF764" si="14692">X764/X777</f>
        <v>6.2527667109340421E-2</v>
      </c>
      <c r="CG764" s="124">
        <f t="shared" ref="CG764" si="14693">Y764/Y777</f>
        <v>5.7710064635272389E-2</v>
      </c>
      <c r="CH764" s="125">
        <f t="shared" ref="CH764" si="14694">Z764/Z777</f>
        <v>7.5240361270272893E-2</v>
      </c>
      <c r="CI764" s="123">
        <f t="shared" ref="CI764" si="14695">AA764/AA777</f>
        <v>8.415083121812901E-2</v>
      </c>
      <c r="CJ764" s="129">
        <f t="shared" ref="CJ764" si="14696">AB764/AB777</f>
        <v>7.3289613208878127E-2</v>
      </c>
      <c r="CK764" s="130">
        <f t="shared" ref="CK764" si="14697">AC764/AC777</f>
        <v>7.4929022804286108E-2</v>
      </c>
    </row>
    <row r="765" spans="1:89" ht="13.8" thickTop="1" x14ac:dyDescent="0.25">
      <c r="A765" s="139" t="s">
        <v>28</v>
      </c>
      <c r="B765" s="194">
        <v>1720</v>
      </c>
      <c r="C765" s="188">
        <v>1803</v>
      </c>
      <c r="D765" s="189">
        <v>770</v>
      </c>
      <c r="E765" s="190">
        <v>571</v>
      </c>
      <c r="F765" s="187">
        <v>1026</v>
      </c>
      <c r="G765" s="191">
        <v>837</v>
      </c>
      <c r="H765" s="189">
        <v>2097</v>
      </c>
      <c r="I765" s="190">
        <v>2160</v>
      </c>
      <c r="J765" s="187">
        <v>272</v>
      </c>
      <c r="K765" s="188">
        <v>228</v>
      </c>
      <c r="L765" s="189">
        <v>709</v>
      </c>
      <c r="M765" s="187">
        <v>713</v>
      </c>
      <c r="N765" s="192">
        <v>2211</v>
      </c>
      <c r="O765" s="195">
        <v>1687</v>
      </c>
      <c r="P765" s="187">
        <v>1119</v>
      </c>
      <c r="Q765" s="188">
        <v>664</v>
      </c>
      <c r="R765" s="189">
        <v>1671</v>
      </c>
      <c r="S765" s="190">
        <v>1500</v>
      </c>
      <c r="T765" s="187">
        <v>123</v>
      </c>
      <c r="U765" s="191">
        <v>110</v>
      </c>
      <c r="V765" s="189">
        <v>1113</v>
      </c>
      <c r="W765" s="196">
        <v>1271</v>
      </c>
      <c r="X765" s="187">
        <v>706</v>
      </c>
      <c r="Y765" s="191">
        <v>281</v>
      </c>
      <c r="Z765" s="189">
        <v>2905</v>
      </c>
      <c r="AA765" s="187">
        <v>3841</v>
      </c>
      <c r="AB765" s="162">
        <f t="shared" si="14364"/>
        <v>16442</v>
      </c>
      <c r="AC765" s="165">
        <f t="shared" si="14395"/>
        <v>15666</v>
      </c>
      <c r="BI765" s="139" t="s">
        <v>28</v>
      </c>
      <c r="BJ765" s="123">
        <f>B765/B777</f>
        <v>7.2259799184976686E-2</v>
      </c>
      <c r="BK765" s="124">
        <f t="shared" ref="BK765" si="14698">C765/C777</f>
        <v>8.328713968957871E-2</v>
      </c>
      <c r="BL765" s="125">
        <f t="shared" ref="BL765" si="14699">D765/D777</f>
        <v>7.4274139095205943E-2</v>
      </c>
      <c r="BM765" s="126">
        <f t="shared" ref="BM765" si="14700">E765/E777</f>
        <v>6.1769796624837732E-2</v>
      </c>
      <c r="BN765" s="123">
        <f t="shared" ref="BN765" si="14701">F765/F777</f>
        <v>6.4887427270427525E-2</v>
      </c>
      <c r="BO765" s="124">
        <f t="shared" ref="BO765" si="14702">G765/G777</f>
        <v>6.3539057162377593E-2</v>
      </c>
      <c r="BP765" s="125">
        <f t="shared" ref="BP765" si="14703">H765/H777</f>
        <v>7.1684955389190855E-2</v>
      </c>
      <c r="BQ765" s="126">
        <f t="shared" ref="BQ765" si="14704">I765/I777</f>
        <v>6.9859956660952807E-2</v>
      </c>
      <c r="BR765" s="123">
        <f t="shared" ref="BR765" si="14705">J765/J777</f>
        <v>8.98876404494382E-2</v>
      </c>
      <c r="BS765" s="124">
        <f t="shared" ref="BS765" si="14706">K765/K777</f>
        <v>7.1924290220820183E-2</v>
      </c>
      <c r="BT765" s="125">
        <f t="shared" ref="BT765" si="14707">L765/L777</f>
        <v>7.5449611578163239E-2</v>
      </c>
      <c r="BU765" s="123">
        <f t="shared" ref="BU765" si="14708">M765/M777</f>
        <v>6.5346897626248734E-2</v>
      </c>
      <c r="BV765" s="127">
        <f t="shared" ref="BV765" si="14709">N765/N777</f>
        <v>8.2031684784625095E-2</v>
      </c>
      <c r="BW765" s="128">
        <f t="shared" ref="BW765" si="14710">O765/O777</f>
        <v>6.4608785569300289E-2</v>
      </c>
      <c r="BX765" s="123">
        <f t="shared" ref="BX765" si="14711">P765/P777</f>
        <v>8.7115609186453877E-2</v>
      </c>
      <c r="BY765" s="124">
        <f t="shared" ref="BY765" si="14712">Q765/Q777</f>
        <v>5.5864041729766112E-2</v>
      </c>
      <c r="BZ765" s="125">
        <f t="shared" ref="BZ765" si="14713">R765/R777</f>
        <v>7.9875717017208414E-2</v>
      </c>
      <c r="CA765" s="126">
        <f t="shared" ref="CA765" si="14714">S765/S777</f>
        <v>7.1241985276656372E-2</v>
      </c>
      <c r="CB765" s="123">
        <f t="shared" ref="CB765" si="14715">T765/T777</f>
        <v>6.5565031982942432E-2</v>
      </c>
      <c r="CC765" s="124">
        <f t="shared" ref="CC765" si="14716">U765/U777</f>
        <v>4.9239033124440466E-2</v>
      </c>
      <c r="CD765" s="125">
        <f t="shared" ref="CD765" si="14717">V765/V777</f>
        <v>7.2959685349065884E-2</v>
      </c>
      <c r="CE765" s="126">
        <f t="shared" ref="CE765" si="14718">W765/W777</f>
        <v>6.3658218972252836E-2</v>
      </c>
      <c r="CF765" s="123">
        <f t="shared" ref="CF765" si="14719">X765/X777</f>
        <v>7.8131916777335109E-2</v>
      </c>
      <c r="CG765" s="124">
        <f t="shared" ref="CG765" si="14720">Y765/Y777</f>
        <v>6.4866112650046173E-2</v>
      </c>
      <c r="CH765" s="125">
        <f t="shared" ref="CH765" si="14721">Z765/Z777</f>
        <v>7.0530251529571722E-2</v>
      </c>
      <c r="CI765" s="123">
        <f t="shared" ref="CI765" si="14722">AA765/AA777</f>
        <v>8.7832430083922164E-2</v>
      </c>
      <c r="CJ765" s="129">
        <f t="shared" ref="CJ765" si="14723">AB765/AB777</f>
        <v>7.4827857698731626E-2</v>
      </c>
      <c r="CK765" s="130">
        <f t="shared" ref="CK765" si="14724">AC765/AC777</f>
        <v>7.1737338584119431E-2</v>
      </c>
    </row>
    <row r="766" spans="1:89" x14ac:dyDescent="0.25">
      <c r="A766" s="131" t="s">
        <v>29</v>
      </c>
      <c r="B766" s="197">
        <v>1879</v>
      </c>
      <c r="C766" s="181">
        <v>1735</v>
      </c>
      <c r="D766" s="182">
        <v>782</v>
      </c>
      <c r="E766" s="183">
        <v>784</v>
      </c>
      <c r="F766" s="180">
        <v>1068</v>
      </c>
      <c r="G766" s="184">
        <v>986</v>
      </c>
      <c r="H766" s="182">
        <v>2023</v>
      </c>
      <c r="I766" s="183">
        <v>2750</v>
      </c>
      <c r="J766" s="180">
        <v>281</v>
      </c>
      <c r="K766" s="181">
        <v>247</v>
      </c>
      <c r="L766" s="182">
        <v>816</v>
      </c>
      <c r="M766" s="180">
        <v>756</v>
      </c>
      <c r="N766" s="185">
        <v>2209</v>
      </c>
      <c r="O766" s="198">
        <v>1801</v>
      </c>
      <c r="P766" s="180">
        <v>1157</v>
      </c>
      <c r="Q766" s="181">
        <v>851</v>
      </c>
      <c r="R766" s="182">
        <v>1686</v>
      </c>
      <c r="S766" s="183">
        <v>1748</v>
      </c>
      <c r="T766" s="180">
        <v>139</v>
      </c>
      <c r="U766" s="184">
        <v>155</v>
      </c>
      <c r="V766" s="182">
        <v>1225</v>
      </c>
      <c r="W766" s="199">
        <v>1546</v>
      </c>
      <c r="X766" s="180">
        <v>582</v>
      </c>
      <c r="Y766" s="184">
        <v>343</v>
      </c>
      <c r="Z766" s="182">
        <v>2875</v>
      </c>
      <c r="AA766" s="180">
        <v>3680</v>
      </c>
      <c r="AB766" s="162">
        <f t="shared" si="14364"/>
        <v>16722</v>
      </c>
      <c r="AC766" s="165">
        <f t="shared" si="14395"/>
        <v>17382</v>
      </c>
      <c r="BI766" s="131" t="s">
        <v>29</v>
      </c>
      <c r="BJ766" s="123">
        <f>B766/B777</f>
        <v>7.8939629458471619E-2</v>
      </c>
      <c r="BK766" s="124">
        <f t="shared" ref="BK766" si="14725">C766/C777</f>
        <v>8.0145971914264591E-2</v>
      </c>
      <c r="BL766" s="125">
        <f t="shared" ref="BL766" si="14726">D766/D777</f>
        <v>7.5431658146040317E-2</v>
      </c>
      <c r="BM766" s="126">
        <f t="shared" ref="BM766" si="14727">E766/E777</f>
        <v>8.4811769796624845E-2</v>
      </c>
      <c r="BN766" s="123">
        <f t="shared" ref="BN766" si="14728">F766/F777</f>
        <v>6.7543637743485957E-2</v>
      </c>
      <c r="BO766" s="124">
        <f t="shared" ref="BO766" si="14729">G766/G777</f>
        <v>7.485007211720944E-2</v>
      </c>
      <c r="BP766" s="125">
        <f t="shared" ref="BP766" si="14730">H766/H777</f>
        <v>6.9155300311079207E-2</v>
      </c>
      <c r="BQ766" s="126">
        <f t="shared" ref="BQ766" si="14731">I766/I777</f>
        <v>8.8942074452601966E-2</v>
      </c>
      <c r="BR766" s="123">
        <f t="shared" ref="BR766" si="14732">J766/J777</f>
        <v>9.2861863846662257E-2</v>
      </c>
      <c r="BS766" s="124">
        <f t="shared" ref="BS766" si="14733">K766/K777</f>
        <v>7.7917981072555209E-2</v>
      </c>
      <c r="BT766" s="125">
        <f t="shared" ref="BT766" si="14734">L766/L777</f>
        <v>8.6836224326912848E-2</v>
      </c>
      <c r="BU766" s="123">
        <f t="shared" ref="BU766" si="14735">M766/M777</f>
        <v>6.9287874621941165E-2</v>
      </c>
      <c r="BV766" s="127">
        <f t="shared" ref="BV766" si="14736">N766/N777</f>
        <v>8.1957481541943378E-2</v>
      </c>
      <c r="BW766" s="128">
        <f t="shared" ref="BW766" si="14737">O766/O777</f>
        <v>6.8974761594730191E-2</v>
      </c>
      <c r="BX766" s="123">
        <f t="shared" ref="BX766" si="14738">P766/P777</f>
        <v>9.0073958738808871E-2</v>
      </c>
      <c r="BY766" s="124">
        <f t="shared" ref="BY766" si="14739">Q766/Q777</f>
        <v>7.1596836614504458E-2</v>
      </c>
      <c r="BZ766" s="125">
        <f t="shared" ref="BZ766" si="14740">R766/R777</f>
        <v>8.059273422562141E-2</v>
      </c>
      <c r="CA766" s="126">
        <f t="shared" ref="CA766" si="14741">S766/S777</f>
        <v>8.3020660175730232E-2</v>
      </c>
      <c r="CB766" s="123">
        <f t="shared" ref="CB766" si="14742">T766/T777</f>
        <v>7.4093816631130058E-2</v>
      </c>
      <c r="CC766" s="124">
        <f t="shared" ref="CC766" si="14743">U766/U777</f>
        <v>6.9382273948075196E-2</v>
      </c>
      <c r="CD766" s="125">
        <f t="shared" ref="CD766" si="14744">V766/V777</f>
        <v>8.0301540478531636E-2</v>
      </c>
      <c r="CE766" s="126">
        <f t="shared" ref="CE766" si="14745">W766/W777</f>
        <v>7.7431633777421613E-2</v>
      </c>
      <c r="CF766" s="123">
        <f t="shared" ref="CF766" si="14746">X766/X777</f>
        <v>6.440903054448871E-2</v>
      </c>
      <c r="CG766" s="124">
        <f t="shared" ref="CG766" si="14747">Y766/Y777</f>
        <v>7.9178208679593715E-2</v>
      </c>
      <c r="CH766" s="125">
        <f t="shared" ref="CH766" si="14748">Z766/Z777</f>
        <v>6.9801884043896284E-2</v>
      </c>
      <c r="CI766" s="123">
        <f t="shared" ref="CI766" si="14749">AA766/AA777</f>
        <v>8.415083121812901E-2</v>
      </c>
      <c r="CJ766" s="129">
        <f t="shared" ref="CJ766" si="14750">AB766/AB777</f>
        <v>7.6102143074941633E-2</v>
      </c>
      <c r="CK766" s="130">
        <f t="shared" ref="CK766" si="14751">AC766/AC777</f>
        <v>7.959520102573496E-2</v>
      </c>
    </row>
    <row r="767" spans="1:89" x14ac:dyDescent="0.25">
      <c r="A767" s="139" t="s">
        <v>30</v>
      </c>
      <c r="B767" s="280">
        <v>1941</v>
      </c>
      <c r="C767" s="267">
        <v>1826</v>
      </c>
      <c r="D767" s="268">
        <v>698</v>
      </c>
      <c r="E767" s="269">
        <v>612</v>
      </c>
      <c r="F767" s="266">
        <v>1085</v>
      </c>
      <c r="G767" s="270">
        <v>1053</v>
      </c>
      <c r="H767" s="268">
        <v>2093</v>
      </c>
      <c r="I767" s="269">
        <v>2725</v>
      </c>
      <c r="J767" s="266">
        <v>269</v>
      </c>
      <c r="K767" s="267">
        <v>236</v>
      </c>
      <c r="L767" s="268">
        <v>1042</v>
      </c>
      <c r="M767" s="266">
        <v>653</v>
      </c>
      <c r="N767" s="271">
        <v>2111</v>
      </c>
      <c r="O767" s="281">
        <v>1863</v>
      </c>
      <c r="P767" s="266">
        <v>1038</v>
      </c>
      <c r="Q767" s="267">
        <v>897</v>
      </c>
      <c r="R767" s="268">
        <v>1646</v>
      </c>
      <c r="S767" s="269">
        <v>1716</v>
      </c>
      <c r="T767" s="266">
        <v>123</v>
      </c>
      <c r="U767" s="270">
        <v>191</v>
      </c>
      <c r="V767" s="268">
        <v>1285</v>
      </c>
      <c r="W767" s="282">
        <v>1387</v>
      </c>
      <c r="X767" s="266">
        <v>690</v>
      </c>
      <c r="Y767" s="270">
        <v>285</v>
      </c>
      <c r="Z767" s="268">
        <v>3401</v>
      </c>
      <c r="AA767" s="266">
        <v>3373</v>
      </c>
      <c r="AB767" s="162">
        <f t="shared" si="14364"/>
        <v>17422</v>
      </c>
      <c r="AC767" s="165">
        <f t="shared" si="14395"/>
        <v>16817</v>
      </c>
      <c r="BI767" s="139" t="s">
        <v>30</v>
      </c>
      <c r="BJ767" s="123">
        <f>B767/B777</f>
        <v>8.154434315002311E-2</v>
      </c>
      <c r="BK767" s="124">
        <f t="shared" ref="BK767" si="14752">C767/C777</f>
        <v>8.434959349593496E-2</v>
      </c>
      <c r="BL767" s="125">
        <f t="shared" ref="BL767" si="14753">D767/D777</f>
        <v>6.7329024790199671E-2</v>
      </c>
      <c r="BM767" s="126">
        <f t="shared" ref="BM767" si="14754">E767/E777</f>
        <v>6.6205106014712245E-2</v>
      </c>
      <c r="BN767" s="123">
        <f t="shared" ref="BN767" si="14755">F767/F777</f>
        <v>6.8618770554009612E-2</v>
      </c>
      <c r="BO767" s="124">
        <f t="shared" ref="BO767" si="14756">G767/G777</f>
        <v>7.993623320428149E-2</v>
      </c>
      <c r="BP767" s="125">
        <f t="shared" ref="BP767" si="14757">H767/H777</f>
        <v>7.154821727686049E-2</v>
      </c>
      <c r="BQ767" s="126">
        <f t="shared" ref="BQ767" si="14758">I767/I777</f>
        <v>8.8133510139396493E-2</v>
      </c>
      <c r="BR767" s="123">
        <f t="shared" ref="BR767" si="14759">J767/J777</f>
        <v>8.8896232650363519E-2</v>
      </c>
      <c r="BS767" s="124">
        <f t="shared" ref="BS767" si="14760">K767/K777</f>
        <v>7.4447949526813884E-2</v>
      </c>
      <c r="BT767" s="125">
        <f t="shared" ref="BT767" si="14761">L767/L777</f>
        <v>0.11088645312333724</v>
      </c>
      <c r="BU767" s="123">
        <f t="shared" ref="BU767" si="14762">M767/M777</f>
        <v>5.9847859957840713E-2</v>
      </c>
      <c r="BV767" s="127">
        <f t="shared" ref="BV767" si="14763">N767/N777</f>
        <v>7.8321522650539835E-2</v>
      </c>
      <c r="BW767" s="128">
        <f t="shared" ref="BW767" si="14764">O767/O777</f>
        <v>7.1349239783999083E-2</v>
      </c>
      <c r="BX767" s="123">
        <f t="shared" ref="BX767" si="14765">P767/P777</f>
        <v>8.0809653561697156E-2</v>
      </c>
      <c r="BY767" s="124">
        <f t="shared" ref="BY767" si="14766">Q767/Q777</f>
        <v>7.5466935890964162E-2</v>
      </c>
      <c r="BZ767" s="125">
        <f t="shared" ref="BZ767" si="14767">R767/R777</f>
        <v>7.8680688336520074E-2</v>
      </c>
      <c r="CA767" s="126">
        <f t="shared" ref="CA767" si="14768">S767/S777</f>
        <v>8.1500831156494896E-2</v>
      </c>
      <c r="CB767" s="123">
        <f t="shared" ref="CB767" si="14769">T767/T777</f>
        <v>6.5565031982942432E-2</v>
      </c>
      <c r="CC767" s="124">
        <f t="shared" ref="CC767" si="14770">U767/U777</f>
        <v>8.5496866606982996E-2</v>
      </c>
      <c r="CD767" s="125">
        <f t="shared" ref="CD767" si="14771">V767/V777</f>
        <v>8.4234677155031135E-2</v>
      </c>
      <c r="CE767" s="126">
        <f t="shared" ref="CE767" si="14772">W767/W777</f>
        <v>6.946809576279675E-2</v>
      </c>
      <c r="CF767" s="123">
        <f t="shared" ref="CF767" si="14773">X767/X777</f>
        <v>7.6361221779548474E-2</v>
      </c>
      <c r="CG767" s="124">
        <f t="shared" ref="CG767" si="14774">Y767/Y777</f>
        <v>6.5789473684210523E-2</v>
      </c>
      <c r="CH767" s="125">
        <f t="shared" ref="CH767" si="14775">Z767/Z777</f>
        <v>8.2572593959405652E-2</v>
      </c>
      <c r="CI767" s="123">
        <f t="shared" ref="CI767" si="14776">AA767/AA777</f>
        <v>7.7130639592051409E-2</v>
      </c>
      <c r="CJ767" s="129">
        <f t="shared" ref="CJ767" si="14777">AB767/AB777</f>
        <v>7.9287856515466645E-2</v>
      </c>
      <c r="CK767" s="130">
        <f t="shared" ref="CK767" si="14778">AC767/AC777</f>
        <v>7.700796776261562E-2</v>
      </c>
    </row>
    <row r="768" spans="1:89" x14ac:dyDescent="0.25">
      <c r="A768" s="131" t="s">
        <v>31</v>
      </c>
      <c r="B768" s="283">
        <v>1830</v>
      </c>
      <c r="C768" s="274">
        <v>1784</v>
      </c>
      <c r="D768" s="275">
        <v>638</v>
      </c>
      <c r="E768" s="276">
        <v>814</v>
      </c>
      <c r="F768" s="273">
        <v>918</v>
      </c>
      <c r="G768" s="277">
        <v>1065</v>
      </c>
      <c r="H768" s="275">
        <v>2190</v>
      </c>
      <c r="I768" s="276">
        <v>2540</v>
      </c>
      <c r="J768" s="273">
        <v>299</v>
      </c>
      <c r="K768" s="274">
        <v>169</v>
      </c>
      <c r="L768" s="275">
        <v>1007</v>
      </c>
      <c r="M768" s="273">
        <v>644</v>
      </c>
      <c r="N768" s="278">
        <v>1966</v>
      </c>
      <c r="O768" s="284">
        <v>1963</v>
      </c>
      <c r="P768" s="273">
        <v>920</v>
      </c>
      <c r="Q768" s="274">
        <v>1003</v>
      </c>
      <c r="R768" s="275">
        <v>1407</v>
      </c>
      <c r="S768" s="276">
        <v>1917</v>
      </c>
      <c r="T768" s="273">
        <v>165</v>
      </c>
      <c r="U768" s="277">
        <v>176</v>
      </c>
      <c r="V768" s="275">
        <v>1385</v>
      </c>
      <c r="W768" s="285">
        <v>1446</v>
      </c>
      <c r="X768" s="273">
        <v>561</v>
      </c>
      <c r="Y768" s="277">
        <v>454</v>
      </c>
      <c r="Z768" s="275">
        <v>3270</v>
      </c>
      <c r="AA768" s="273">
        <v>3243</v>
      </c>
      <c r="AB768" s="162">
        <f t="shared" si="14364"/>
        <v>16556</v>
      </c>
      <c r="AC768" s="165">
        <f t="shared" si="14395"/>
        <v>17218</v>
      </c>
      <c r="BI768" s="131" t="s">
        <v>31</v>
      </c>
      <c r="BJ768" s="123">
        <f>B768/B777</f>
        <v>7.6881065411922869E-2</v>
      </c>
      <c r="BK768" s="124">
        <f t="shared" ref="BK768" si="14779">C768/C777</f>
        <v>8.2409460458240949E-2</v>
      </c>
      <c r="BL768" s="125">
        <f t="shared" ref="BL768" si="14780">D768/D777</f>
        <v>6.1541429536027779E-2</v>
      </c>
      <c r="BM768" s="126">
        <f t="shared" ref="BM768" si="14781">E768/E777</f>
        <v>8.805711813067936E-2</v>
      </c>
      <c r="BN768" s="123">
        <f t="shared" ref="BN768" si="14782">F768/F777</f>
        <v>5.8057171768277259E-2</v>
      </c>
      <c r="BO768" s="124">
        <f t="shared" ref="BO768" si="14783">G768/G777</f>
        <v>8.0847187428831707E-2</v>
      </c>
      <c r="BP768" s="125">
        <f t="shared" ref="BP768" si="14784">H768/H777</f>
        <v>7.48641165008717E-2</v>
      </c>
      <c r="BQ768" s="126">
        <f t="shared" ref="BQ768" si="14785">I768/I777</f>
        <v>8.2150134221675997E-2</v>
      </c>
      <c r="BR768" s="123">
        <f t="shared" ref="BR768" si="14786">J768/J777</f>
        <v>9.8810310641110372E-2</v>
      </c>
      <c r="BS768" s="124">
        <f t="shared" ref="BS768" si="14787">K768/K777</f>
        <v>5.3312302839116719E-2</v>
      </c>
      <c r="BT768" s="125">
        <f t="shared" ref="BT768" si="14788">L768/L777</f>
        <v>0.10716186016813876</v>
      </c>
      <c r="BU768" s="123">
        <f t="shared" ref="BU768" si="14789">M768/M777</f>
        <v>5.9023004307579507E-2</v>
      </c>
      <c r="BV768" s="127">
        <f t="shared" ref="BV768" si="14790">N768/N777</f>
        <v>7.2941787556116203E-2</v>
      </c>
      <c r="BW768" s="128">
        <f t="shared" ref="BW768" si="14791">O768/O777</f>
        <v>7.5179043315077937E-2</v>
      </c>
      <c r="BX768" s="123">
        <f t="shared" ref="BX768" si="14792">P768/P777</f>
        <v>7.1623199688594791E-2</v>
      </c>
      <c r="BY768" s="124">
        <f t="shared" ref="BY768" si="14793">Q768/Q777</f>
        <v>8.4384990745414779E-2</v>
      </c>
      <c r="BZ768" s="125">
        <f t="shared" ref="BZ768" si="14794">R768/R777</f>
        <v>6.7256214149139584E-2</v>
      </c>
      <c r="CA768" s="126">
        <f t="shared" ref="CA768" si="14795">S768/S777</f>
        <v>9.1047257183566849E-2</v>
      </c>
      <c r="CB768" s="123">
        <f t="shared" ref="CB768" si="14796">T768/T777</f>
        <v>8.7953091684434964E-2</v>
      </c>
      <c r="CC768" s="124">
        <f t="shared" ref="CC768" si="14797">U768/U777</f>
        <v>7.8782452999104746E-2</v>
      </c>
      <c r="CD768" s="125">
        <f t="shared" ref="CD768" si="14798">V768/V777</f>
        <v>9.078990494919699E-2</v>
      </c>
      <c r="CE768" s="126">
        <f t="shared" ref="CE768" si="14799">W768/W777</f>
        <v>7.2423119302814781E-2</v>
      </c>
      <c r="CF768" s="123">
        <f t="shared" ref="CF768" si="14800">X768/X777</f>
        <v>6.2084993359893759E-2</v>
      </c>
      <c r="CG768" s="124">
        <f t="shared" ref="CG768" si="14801">Y768/Y777</f>
        <v>0.10480147737765466</v>
      </c>
      <c r="CH768" s="125">
        <f t="shared" ref="CH768" si="14802">Z768/Z777</f>
        <v>7.9392055938622905E-2</v>
      </c>
      <c r="CI768" s="123">
        <f t="shared" ref="CI768" si="14803">AA768/AA777</f>
        <v>7.4157920010976194E-2</v>
      </c>
      <c r="CJ768" s="129">
        <f t="shared" ref="CJ768" si="14804">AB768/AB777</f>
        <v>7.5346673887617135E-2</v>
      </c>
      <c r="CK768" s="130">
        <f t="shared" ref="CK768" si="14805">AC768/AC777</f>
        <v>7.8844216503342793E-2</v>
      </c>
    </row>
    <row r="769" spans="1:89" x14ac:dyDescent="0.25">
      <c r="A769" s="139" t="s">
        <v>32</v>
      </c>
      <c r="B769" s="194">
        <v>1844</v>
      </c>
      <c r="C769" s="188">
        <v>1569</v>
      </c>
      <c r="D769" s="189">
        <v>629</v>
      </c>
      <c r="E769" s="190">
        <v>687</v>
      </c>
      <c r="F769" s="187">
        <v>814</v>
      </c>
      <c r="G769" s="191">
        <v>1024</v>
      </c>
      <c r="H769" s="189">
        <v>1966</v>
      </c>
      <c r="I769" s="190">
        <v>2333</v>
      </c>
      <c r="J769" s="187">
        <v>292</v>
      </c>
      <c r="K769" s="188">
        <v>138</v>
      </c>
      <c r="L769" s="189">
        <v>894</v>
      </c>
      <c r="M769" s="187">
        <v>521</v>
      </c>
      <c r="N769" s="192">
        <v>1647</v>
      </c>
      <c r="O769" s="195">
        <v>1857</v>
      </c>
      <c r="P769" s="187">
        <v>604</v>
      </c>
      <c r="Q769" s="188">
        <v>1079</v>
      </c>
      <c r="R769" s="189">
        <v>1058</v>
      </c>
      <c r="S769" s="190">
        <v>1730</v>
      </c>
      <c r="T769" s="187">
        <v>152</v>
      </c>
      <c r="U769" s="191">
        <v>139</v>
      </c>
      <c r="V769" s="189">
        <v>1417</v>
      </c>
      <c r="W769" s="196">
        <v>1108</v>
      </c>
      <c r="X769" s="187">
        <v>456</v>
      </c>
      <c r="Y769" s="191">
        <v>396</v>
      </c>
      <c r="Z769" s="189">
        <v>3207</v>
      </c>
      <c r="AA769" s="187">
        <v>2640</v>
      </c>
      <c r="AB769" s="162">
        <f t="shared" si="14364"/>
        <v>14980</v>
      </c>
      <c r="AC769" s="165">
        <f t="shared" si="14395"/>
        <v>15221</v>
      </c>
      <c r="BI769" s="139" t="s">
        <v>32</v>
      </c>
      <c r="BJ769" s="123">
        <f>B769/B777</f>
        <v>7.7469226568079655E-2</v>
      </c>
      <c r="BK769" s="124">
        <f t="shared" ref="BK769" si="14806">C769/C777</f>
        <v>7.2477827050997784E-2</v>
      </c>
      <c r="BL769" s="125">
        <f t="shared" ref="BL769" si="14807">D769/D777</f>
        <v>6.0673290247901995E-2</v>
      </c>
      <c r="BM769" s="126">
        <f t="shared" ref="BM769" si="14808">E769/E777</f>
        <v>7.4318476849848547E-2</v>
      </c>
      <c r="BN769" s="123">
        <f t="shared" ref="BN769" si="14809">F769/F777</f>
        <v>5.1479888692132554E-2</v>
      </c>
      <c r="BO769" s="124">
        <f t="shared" ref="BO769" si="14810">G769/G777</f>
        <v>7.7734760494951802E-2</v>
      </c>
      <c r="BP769" s="125">
        <f t="shared" ref="BP769" si="14811">H769/H777</f>
        <v>6.7206782210371588E-2</v>
      </c>
      <c r="BQ769" s="126">
        <f t="shared" ref="BQ769" si="14812">I769/I777</f>
        <v>7.5455221708334685E-2</v>
      </c>
      <c r="BR769" s="123">
        <f t="shared" ref="BR769" si="14813">J769/J777</f>
        <v>9.6497025776602782E-2</v>
      </c>
      <c r="BS769" s="124">
        <f t="shared" ref="BS769" si="14814">K769/K777</f>
        <v>4.3533123028391164E-2</v>
      </c>
      <c r="BT769" s="125">
        <f t="shared" ref="BT769" si="14815">L769/L777</f>
        <v>9.5136745769926576E-2</v>
      </c>
      <c r="BU769" s="123">
        <f t="shared" ref="BU769" si="14816">M769/M777</f>
        <v>4.7749977087343048E-2</v>
      </c>
      <c r="BV769" s="127">
        <f t="shared" ref="BV769" si="14817">N769/N777</f>
        <v>6.1106370348384224E-2</v>
      </c>
      <c r="BW769" s="128">
        <f t="shared" ref="BW769" si="14818">O769/O777</f>
        <v>7.1119451572134354E-2</v>
      </c>
      <c r="BX769" s="123">
        <f t="shared" ref="BX769" si="14819">P769/P777</f>
        <v>4.7022187621642661E-2</v>
      </c>
      <c r="BY769" s="124">
        <f t="shared" ref="BY769" si="14820">Q769/Q777</f>
        <v>9.0779067810869932E-2</v>
      </c>
      <c r="BZ769" s="125">
        <f t="shared" ref="BZ769" si="14821">R769/R777</f>
        <v>5.0573613766730405E-2</v>
      </c>
      <c r="CA769" s="126">
        <f t="shared" ref="CA769" si="14822">S769/S777</f>
        <v>8.2165756352410357E-2</v>
      </c>
      <c r="CB769" s="123">
        <f t="shared" ref="CB769" si="14823">T769/T777</f>
        <v>8.1023454157782518E-2</v>
      </c>
      <c r="CC769" s="124">
        <f t="shared" ref="CC769" si="14824">U769/U777</f>
        <v>6.222023276633841E-2</v>
      </c>
      <c r="CD769" s="125">
        <f t="shared" ref="CD769" si="14825">V769/V777</f>
        <v>9.2887577843330058E-2</v>
      </c>
      <c r="CE769" s="126">
        <f t="shared" ref="CE769" si="14826">W769/W777</f>
        <v>5.5494340378643696E-2</v>
      </c>
      <c r="CF769" s="123">
        <f t="shared" ref="CF769" si="14827">X769/X777</f>
        <v>5.0464807436918988E-2</v>
      </c>
      <c r="CG769" s="124">
        <f t="shared" ref="CG769" si="14828">Y769/Y777</f>
        <v>9.141274238227147E-2</v>
      </c>
      <c r="CH769" s="125">
        <f t="shared" ref="CH769" si="14829">Z769/Z777</f>
        <v>7.7862484218704481E-2</v>
      </c>
      <c r="CI769" s="123">
        <f t="shared" ref="CI769" si="14830">AA769/AA777</f>
        <v>6.0369074569527337E-2</v>
      </c>
      <c r="CJ769" s="129">
        <f t="shared" ref="CJ769" si="14831">AB769/AB777</f>
        <v>6.8174267627235122E-2</v>
      </c>
      <c r="CK769" s="130">
        <f t="shared" ref="CK769" si="14832">AC769/AC777</f>
        <v>6.9699606191043137E-2</v>
      </c>
    </row>
    <row r="770" spans="1:89" x14ac:dyDescent="0.25">
      <c r="A770" s="131" t="s">
        <v>33</v>
      </c>
      <c r="B770" s="197">
        <v>1654</v>
      </c>
      <c r="C770" s="181">
        <v>1147</v>
      </c>
      <c r="D770" s="182">
        <v>494</v>
      </c>
      <c r="E770" s="183">
        <v>730</v>
      </c>
      <c r="F770" s="180">
        <v>704</v>
      </c>
      <c r="G770" s="184">
        <v>988</v>
      </c>
      <c r="H770" s="182">
        <v>2039</v>
      </c>
      <c r="I770" s="183">
        <v>2149</v>
      </c>
      <c r="J770" s="180">
        <v>231</v>
      </c>
      <c r="K770" s="181">
        <v>67</v>
      </c>
      <c r="L770" s="182">
        <v>816</v>
      </c>
      <c r="M770" s="180">
        <v>481</v>
      </c>
      <c r="N770" s="185">
        <v>1545</v>
      </c>
      <c r="O770" s="198">
        <v>1780</v>
      </c>
      <c r="P770" s="180">
        <v>409</v>
      </c>
      <c r="Q770" s="181">
        <v>1042</v>
      </c>
      <c r="R770" s="182">
        <v>1061</v>
      </c>
      <c r="S770" s="183">
        <v>1596</v>
      </c>
      <c r="T770" s="180">
        <v>102</v>
      </c>
      <c r="U770" s="184">
        <v>176</v>
      </c>
      <c r="V770" s="182">
        <v>1428</v>
      </c>
      <c r="W770" s="199">
        <v>970</v>
      </c>
      <c r="X770" s="180">
        <v>374</v>
      </c>
      <c r="Y770" s="184">
        <v>337</v>
      </c>
      <c r="Z770" s="182">
        <v>2751</v>
      </c>
      <c r="AA770" s="180">
        <v>2357</v>
      </c>
      <c r="AB770" s="162">
        <f t="shared" si="14364"/>
        <v>13608</v>
      </c>
      <c r="AC770" s="165">
        <f t="shared" si="14395"/>
        <v>13820</v>
      </c>
      <c r="BI770" s="131" t="s">
        <v>33</v>
      </c>
      <c r="BJ770" s="123">
        <f>B770/B777</f>
        <v>6.9487039448808977E-2</v>
      </c>
      <c r="BK770" s="124">
        <f t="shared" ref="BK770" si="14833">C770/C777</f>
        <v>5.2984109386548413E-2</v>
      </c>
      <c r="BL770" s="125">
        <f t="shared" ref="BL770" si="14834">D770/D777</f>
        <v>4.7651200926015241E-2</v>
      </c>
      <c r="BM770" s="126">
        <f t="shared" ref="BM770" si="14835">E770/E777</f>
        <v>7.89701427953267E-2</v>
      </c>
      <c r="BN770" s="123">
        <f t="shared" ref="BN770" si="14836">F770/F777</f>
        <v>4.4523146976979511E-2</v>
      </c>
      <c r="BO770" s="124">
        <f t="shared" ref="BO770" si="14837">G770/G777</f>
        <v>7.500189782130115E-2</v>
      </c>
      <c r="BP770" s="125">
        <f t="shared" ref="BP770" si="14838">H770/H777</f>
        <v>6.9702252760400638E-2</v>
      </c>
      <c r="BQ770" s="126">
        <f t="shared" ref="BQ770" si="14839">I770/I777</f>
        <v>6.95041883631424E-2</v>
      </c>
      <c r="BR770" s="123">
        <f t="shared" ref="BR770" si="14840">J770/J777</f>
        <v>7.6338400528750822E-2</v>
      </c>
      <c r="BS770" s="124">
        <f t="shared" ref="BS770" si="14841">K770/K777</f>
        <v>2.1135646687697161E-2</v>
      </c>
      <c r="BT770" s="125">
        <f t="shared" ref="BT770" si="14842">L770/L777</f>
        <v>8.6836224326912848E-2</v>
      </c>
      <c r="BU770" s="123">
        <f t="shared" ref="BU770" si="14843">M770/M777</f>
        <v>4.4083951975071027E-2</v>
      </c>
      <c r="BV770" s="127">
        <f t="shared" ref="BV770" si="14844">N770/N777</f>
        <v>5.7322004971617262E-2</v>
      </c>
      <c r="BW770" s="128">
        <f t="shared" ref="BW770" si="14845">O770/O777</f>
        <v>6.8170502853203627E-2</v>
      </c>
      <c r="BX770" s="123">
        <f t="shared" ref="BX770" si="14846">P770/P777</f>
        <v>3.1841183339820944E-2</v>
      </c>
      <c r="BY770" s="124">
        <f t="shared" ref="BY770" si="14847">Q770/Q777</f>
        <v>8.7666161871108872E-2</v>
      </c>
      <c r="BZ770" s="125">
        <f t="shared" ref="BZ770" si="14848">R770/R777</f>
        <v>5.0717017208413005E-2</v>
      </c>
      <c r="CA770" s="126">
        <f t="shared" ref="CA770" si="14849">S770/S777</f>
        <v>7.580147233436238E-2</v>
      </c>
      <c r="CB770" s="123">
        <f t="shared" ref="CB770" si="14850">T770/T777</f>
        <v>5.4371002132196165E-2</v>
      </c>
      <c r="CC770" s="124">
        <f t="shared" ref="CC770" si="14851">U770/U777</f>
        <v>7.8782452999104746E-2</v>
      </c>
      <c r="CD770" s="125">
        <f t="shared" ref="CD770" si="14852">V770/V777</f>
        <v>9.3608652900688302E-2</v>
      </c>
      <c r="CE770" s="126">
        <f t="shared" ref="CE770" si="14853">W770/W777</f>
        <v>4.8582590403686267E-2</v>
      </c>
      <c r="CF770" s="123">
        <f t="shared" ref="CF770" si="14854">X770/X777</f>
        <v>4.1389995573262506E-2</v>
      </c>
      <c r="CG770" s="124">
        <f t="shared" ref="CG770" si="14855">Y770/Y777</f>
        <v>7.779316712834719E-2</v>
      </c>
      <c r="CH770" s="125">
        <f t="shared" ref="CH770" si="14856">Z770/Z777</f>
        <v>6.6791298436437802E-2</v>
      </c>
      <c r="CI770" s="123">
        <f t="shared" ref="CI770" si="14857">AA770/AA777</f>
        <v>5.3897692712263613E-2</v>
      </c>
      <c r="CJ770" s="129">
        <f t="shared" ref="CJ770" si="14858">AB770/AB777</f>
        <v>6.1930269283806107E-2</v>
      </c>
      <c r="CK770" s="130">
        <f t="shared" ref="CK770" si="14859">AC770/AC777</f>
        <v>6.32841835332906E-2</v>
      </c>
    </row>
    <row r="771" spans="1:89" x14ac:dyDescent="0.25">
      <c r="A771" s="139" t="s">
        <v>34</v>
      </c>
      <c r="B771" s="194">
        <v>628</v>
      </c>
      <c r="C771" s="188">
        <v>1472</v>
      </c>
      <c r="D771" s="189">
        <v>179</v>
      </c>
      <c r="E771" s="190">
        <v>729</v>
      </c>
      <c r="F771" s="187">
        <v>244</v>
      </c>
      <c r="G771" s="191">
        <v>1033</v>
      </c>
      <c r="H771" s="189">
        <v>1548</v>
      </c>
      <c r="I771" s="190">
        <v>1886</v>
      </c>
      <c r="J771" s="187">
        <v>219</v>
      </c>
      <c r="K771" s="188">
        <v>97</v>
      </c>
      <c r="L771" s="189">
        <v>727</v>
      </c>
      <c r="M771" s="187">
        <v>379</v>
      </c>
      <c r="N771" s="192">
        <v>1398</v>
      </c>
      <c r="O771" s="195">
        <v>1597</v>
      </c>
      <c r="P771" s="187">
        <v>314</v>
      </c>
      <c r="Q771" s="188">
        <v>1132</v>
      </c>
      <c r="R771" s="189">
        <v>862</v>
      </c>
      <c r="S771" s="190">
        <v>1374</v>
      </c>
      <c r="T771" s="187">
        <v>82</v>
      </c>
      <c r="U771" s="191">
        <v>157</v>
      </c>
      <c r="V771" s="189">
        <v>1643</v>
      </c>
      <c r="W771" s="196">
        <v>758</v>
      </c>
      <c r="X771" s="187">
        <v>247</v>
      </c>
      <c r="Y771" s="191">
        <v>308</v>
      </c>
      <c r="Z771" s="189">
        <v>2105</v>
      </c>
      <c r="AA771" s="187">
        <v>2174</v>
      </c>
      <c r="AB771" s="162">
        <f t="shared" si="14364"/>
        <v>10196</v>
      </c>
      <c r="AC771" s="165">
        <f t="shared" si="14395"/>
        <v>13096</v>
      </c>
      <c r="BI771" s="139" t="s">
        <v>34</v>
      </c>
      <c r="BJ771" s="123">
        <f>B771/B777</f>
        <v>2.6383229004747301E-2</v>
      </c>
      <c r="BK771" s="124">
        <f t="shared" ref="BK771" si="14860">C771/C777</f>
        <v>6.7997043606799701E-2</v>
      </c>
      <c r="BL771" s="125">
        <f t="shared" ref="BL771" si="14861">D771/D777</f>
        <v>1.726632584161281E-2</v>
      </c>
      <c r="BM771" s="126">
        <f t="shared" ref="BM771" si="14862">E771/E777</f>
        <v>7.8861964517524877E-2</v>
      </c>
      <c r="BN771" s="123">
        <f t="shared" ref="BN771" si="14863">F771/F777</f>
        <v>1.5431317986339489E-2</v>
      </c>
      <c r="BO771" s="124">
        <f t="shared" ref="BO771" si="14864">G771/G777</f>
        <v>7.8417976163364461E-2</v>
      </c>
      <c r="BP771" s="125">
        <f t="shared" ref="BP771" si="14865">H771/H777</f>
        <v>5.2917649471849043E-2</v>
      </c>
      <c r="BQ771" s="126">
        <f t="shared" ref="BQ771" si="14866">I771/I777</f>
        <v>6.0998091788220833E-2</v>
      </c>
      <c r="BR771" s="123">
        <f t="shared" ref="BR771" si="14867">J771/J777</f>
        <v>7.2372769332452083E-2</v>
      </c>
      <c r="BS771" s="124">
        <f t="shared" ref="BS771" si="14868">K771/K777</f>
        <v>3.0599369085173501E-2</v>
      </c>
      <c r="BT771" s="125">
        <f t="shared" ref="BT771" si="14869">L771/L777</f>
        <v>7.7365116526551023E-2</v>
      </c>
      <c r="BU771" s="123">
        <f t="shared" ref="BU771" si="14870">M771/M777</f>
        <v>3.4735587938777381E-2</v>
      </c>
      <c r="BV771" s="127">
        <f t="shared" ref="BV771" si="14871">N771/N777</f>
        <v>5.1868066634511927E-2</v>
      </c>
      <c r="BW771" s="128">
        <f t="shared" ref="BW771" si="14872">O771/O777</f>
        <v>6.1161962391329323E-2</v>
      </c>
      <c r="BX771" s="123">
        <f t="shared" ref="BX771" si="14873">P771/P777</f>
        <v>2.4445309458933438E-2</v>
      </c>
      <c r="BY771" s="124">
        <f t="shared" ref="BY771" si="14874">Q771/Q777</f>
        <v>9.5238095238095233E-2</v>
      </c>
      <c r="BZ771" s="125">
        <f t="shared" ref="BZ771" si="14875">R771/R777</f>
        <v>4.1204588910133844E-2</v>
      </c>
      <c r="CA771" s="126">
        <f t="shared" ref="CA771" si="14876">S771/S777</f>
        <v>6.5257658513417235E-2</v>
      </c>
      <c r="CB771" s="123">
        <f t="shared" ref="CB771" si="14877">T771/T777</f>
        <v>4.3710021321961619E-2</v>
      </c>
      <c r="CC771" s="124">
        <f t="shared" ref="CC771" si="14878">U771/U777</f>
        <v>7.0277529095792296E-2</v>
      </c>
      <c r="CD771" s="125">
        <f t="shared" ref="CD771" si="14879">V771/V777</f>
        <v>0.10770239265814487</v>
      </c>
      <c r="CE771" s="126">
        <f t="shared" ref="CE771" si="14880">W771/W777</f>
        <v>3.7964539717519785E-2</v>
      </c>
      <c r="CF771" s="123">
        <f t="shared" ref="CF771" si="14881">X771/X777</f>
        <v>2.7335104028331121E-2</v>
      </c>
      <c r="CG771" s="124">
        <f t="shared" ref="CG771" si="14882">Y771/Y777</f>
        <v>7.1098799630655588E-2</v>
      </c>
      <c r="CH771" s="125">
        <f t="shared" ref="CH771" si="14883">Z771/Z777</f>
        <v>5.1107118578226668E-2</v>
      </c>
      <c r="CI771" s="123">
        <f t="shared" ref="CI771" si="14884">AA771/AA777</f>
        <v>4.9713018225057741E-2</v>
      </c>
      <c r="CJ771" s="129">
        <f t="shared" ref="CJ771" si="14885">AB771/AB777</f>
        <v>4.6402191770847083E-2</v>
      </c>
      <c r="CK771" s="130">
        <f t="shared" ref="CK771" si="14886">AC771/AC777</f>
        <v>5.9968861617364227E-2</v>
      </c>
    </row>
    <row r="772" spans="1:89" x14ac:dyDescent="0.25">
      <c r="A772" s="131" t="s">
        <v>35</v>
      </c>
      <c r="B772" s="197">
        <v>0</v>
      </c>
      <c r="C772" s="181">
        <v>602</v>
      </c>
      <c r="D772" s="182">
        <v>0</v>
      </c>
      <c r="E772" s="183">
        <v>388</v>
      </c>
      <c r="F772" s="180">
        <v>12</v>
      </c>
      <c r="G772" s="184">
        <v>481</v>
      </c>
      <c r="H772" s="182">
        <v>60</v>
      </c>
      <c r="I772" s="183">
        <v>660</v>
      </c>
      <c r="J772" s="180">
        <v>103</v>
      </c>
      <c r="K772" s="181">
        <v>30</v>
      </c>
      <c r="L772" s="182">
        <v>314</v>
      </c>
      <c r="M772" s="180">
        <v>57</v>
      </c>
      <c r="N772" s="185">
        <v>248</v>
      </c>
      <c r="O772" s="198">
        <v>313</v>
      </c>
      <c r="P772" s="180">
        <v>77</v>
      </c>
      <c r="Q772" s="181">
        <v>188</v>
      </c>
      <c r="R772" s="182">
        <v>129</v>
      </c>
      <c r="S772" s="183">
        <v>159</v>
      </c>
      <c r="T772" s="180">
        <v>13</v>
      </c>
      <c r="U772" s="184">
        <v>4</v>
      </c>
      <c r="V772" s="182">
        <v>380</v>
      </c>
      <c r="W772" s="199">
        <v>18</v>
      </c>
      <c r="X772" s="180">
        <v>17</v>
      </c>
      <c r="Y772" s="184">
        <v>9</v>
      </c>
      <c r="Z772" s="182">
        <v>109</v>
      </c>
      <c r="AA772" s="180">
        <v>114</v>
      </c>
      <c r="AB772" s="162">
        <f t="shared" si="14364"/>
        <v>1462</v>
      </c>
      <c r="AC772" s="165">
        <f t="shared" si="14395"/>
        <v>3023</v>
      </c>
      <c r="BI772" s="131" t="s">
        <v>35</v>
      </c>
      <c r="BJ772" s="123">
        <f>B772/B777</f>
        <v>0</v>
      </c>
      <c r="BK772" s="124">
        <f t="shared" ref="BK772" si="14887">C772/C777</f>
        <v>2.7808573540280858E-2</v>
      </c>
      <c r="BL772" s="125">
        <f t="shared" ref="BL772" si="14888">D772/D777</f>
        <v>0</v>
      </c>
      <c r="BM772" s="126">
        <f t="shared" ref="BM772" si="14889">E772/E777</f>
        <v>4.1973171787105149E-2</v>
      </c>
      <c r="BN772" s="123">
        <f t="shared" ref="BN772" si="14890">F772/F777</f>
        <v>7.5891727801669616E-4</v>
      </c>
      <c r="BO772" s="124">
        <f t="shared" ref="BO772" si="14891">G772/G777</f>
        <v>3.6514081834054503E-2</v>
      </c>
      <c r="BP772" s="125">
        <f t="shared" ref="BP772" si="14892">H772/H777</f>
        <v>2.0510716849553891E-3</v>
      </c>
      <c r="BQ772" s="126">
        <f t="shared" ref="BQ772" si="14893">I772/I777</f>
        <v>2.1346097868624469E-2</v>
      </c>
      <c r="BR772" s="123">
        <f t="shared" ref="BR772" si="14894">J772/J777</f>
        <v>3.4038334434897552E-2</v>
      </c>
      <c r="BS772" s="124">
        <f t="shared" ref="BS772" si="14895">K772/K777</f>
        <v>9.4637223974763408E-3</v>
      </c>
      <c r="BT772" s="125">
        <f t="shared" ref="BT772" si="14896">L772/L777</f>
        <v>3.341491965520911E-2</v>
      </c>
      <c r="BU772" s="123">
        <f t="shared" ref="BU772" si="14897">M772/M777</f>
        <v>5.2240857849876268E-3</v>
      </c>
      <c r="BV772" s="127">
        <f t="shared" ref="BV772" si="14898">N772/N777</f>
        <v>9.2012020925314429E-3</v>
      </c>
      <c r="BW772" s="128">
        <f t="shared" ref="BW772" si="14899">O772/O777</f>
        <v>1.1987285052276819E-2</v>
      </c>
      <c r="BX772" s="123">
        <f t="shared" ref="BX772" si="14900">P772/P777</f>
        <v>5.9945504087193461E-3</v>
      </c>
      <c r="BY772" s="124">
        <f t="shared" ref="BY772" si="14901">Q772/Q777</f>
        <v>1.5816927477704863E-2</v>
      </c>
      <c r="BZ772" s="125">
        <f t="shared" ref="BZ772" si="14902">R772/R777</f>
        <v>6.1663479923518161E-3</v>
      </c>
      <c r="CA772" s="126">
        <f t="shared" ref="CA772" si="14903">S772/S777</f>
        <v>7.5516504393255759E-3</v>
      </c>
      <c r="CB772" s="123">
        <f t="shared" ref="CB772" si="14904">T772/T777</f>
        <v>6.9296375266524523E-3</v>
      </c>
      <c r="CC772" s="124">
        <f t="shared" ref="CC772" si="14905">U772/U777</f>
        <v>1.7905102954341987E-3</v>
      </c>
      <c r="CD772" s="125">
        <f t="shared" ref="CD772" si="14906">V772/V777</f>
        <v>2.4909865617830221E-2</v>
      </c>
      <c r="CE772" s="126">
        <f t="shared" ref="CE772" si="14907">W772/W777</f>
        <v>9.0153260542922967E-4</v>
      </c>
      <c r="CF772" s="123">
        <f t="shared" ref="CF772" si="14908">X772/X777</f>
        <v>1.8813634351482957E-3</v>
      </c>
      <c r="CG772" s="124">
        <f t="shared" ref="CG772" si="14909">Y772/Y777</f>
        <v>2.0775623268698062E-3</v>
      </c>
      <c r="CH772" s="125">
        <f t="shared" ref="CH772" si="14910">Z772/Z777</f>
        <v>2.6464018646207635E-3</v>
      </c>
      <c r="CI772" s="123">
        <f t="shared" ref="CI772" si="14911">AA772/AA777</f>
        <v>2.6068464018659532E-3</v>
      </c>
      <c r="CJ772" s="129">
        <f t="shared" ref="CJ772" si="14912">AB772/AB777</f>
        <v>6.6535900714965119E-3</v>
      </c>
      <c r="CK772" s="130">
        <f t="shared" ref="CK772" si="14913">AC772/AC777</f>
        <v>1.384284275116769E-2</v>
      </c>
    </row>
    <row r="773" spans="1:89" x14ac:dyDescent="0.25">
      <c r="A773" s="139" t="s">
        <v>36</v>
      </c>
      <c r="B773" s="194"/>
      <c r="C773" s="188"/>
      <c r="D773" s="189"/>
      <c r="E773" s="190"/>
      <c r="F773" s="187"/>
      <c r="G773" s="191"/>
      <c r="H773" s="189"/>
      <c r="I773" s="190"/>
      <c r="J773" s="187"/>
      <c r="K773" s="191"/>
      <c r="L773" s="189"/>
      <c r="M773" s="187"/>
      <c r="N773" s="192"/>
      <c r="O773" s="195"/>
      <c r="P773" s="187"/>
      <c r="Q773" s="191"/>
      <c r="R773" s="189"/>
      <c r="S773" s="190"/>
      <c r="T773" s="187"/>
      <c r="U773" s="191"/>
      <c r="V773" s="189"/>
      <c r="W773" s="190"/>
      <c r="X773" s="187"/>
      <c r="Y773" s="191"/>
      <c r="Z773" s="189"/>
      <c r="AA773" s="187"/>
      <c r="AB773" s="162">
        <f t="shared" si="14364"/>
        <v>0</v>
      </c>
      <c r="AC773" s="165">
        <f t="shared" si="14395"/>
        <v>0</v>
      </c>
      <c r="BI773" s="139" t="s">
        <v>36</v>
      </c>
      <c r="BJ773" s="123">
        <f>B773/B777</f>
        <v>0</v>
      </c>
      <c r="BK773" s="124">
        <f t="shared" ref="BK773" si="14914">C773/C777</f>
        <v>0</v>
      </c>
      <c r="BL773" s="125">
        <f t="shared" ref="BL773" si="14915">D773/D777</f>
        <v>0</v>
      </c>
      <c r="BM773" s="126">
        <f t="shared" ref="BM773" si="14916">E773/E777</f>
        <v>0</v>
      </c>
      <c r="BN773" s="123">
        <f t="shared" ref="BN773" si="14917">F773/F777</f>
        <v>0</v>
      </c>
      <c r="BO773" s="124">
        <f t="shared" ref="BO773" si="14918">G773/G777</f>
        <v>0</v>
      </c>
      <c r="BP773" s="125">
        <f t="shared" ref="BP773" si="14919">H773/H777</f>
        <v>0</v>
      </c>
      <c r="BQ773" s="126">
        <f t="shared" ref="BQ773" si="14920">I773/I777</f>
        <v>0</v>
      </c>
      <c r="BR773" s="123">
        <f t="shared" ref="BR773" si="14921">J773/J777</f>
        <v>0</v>
      </c>
      <c r="BS773" s="124">
        <f t="shared" ref="BS773" si="14922">K773/K777</f>
        <v>0</v>
      </c>
      <c r="BT773" s="125">
        <f t="shared" ref="BT773" si="14923">L773/L777</f>
        <v>0</v>
      </c>
      <c r="BU773" s="123">
        <f t="shared" ref="BU773" si="14924">M773/M777</f>
        <v>0</v>
      </c>
      <c r="BV773" s="127">
        <f t="shared" ref="BV773" si="14925">N773/N777</f>
        <v>0</v>
      </c>
      <c r="BW773" s="128">
        <f t="shared" ref="BW773" si="14926">O773/O777</f>
        <v>0</v>
      </c>
      <c r="BX773" s="123">
        <f t="shared" ref="BX773" si="14927">P773/P777</f>
        <v>0</v>
      </c>
      <c r="BY773" s="124">
        <f t="shared" ref="BY773" si="14928">Q773/Q777</f>
        <v>0</v>
      </c>
      <c r="BZ773" s="125">
        <f t="shared" ref="BZ773" si="14929">R773/R777</f>
        <v>0</v>
      </c>
      <c r="CA773" s="126">
        <f t="shared" ref="CA773" si="14930">S773/S777</f>
        <v>0</v>
      </c>
      <c r="CB773" s="123">
        <f t="shared" ref="CB773" si="14931">T773/T777</f>
        <v>0</v>
      </c>
      <c r="CC773" s="124">
        <f t="shared" ref="CC773" si="14932">U773/U777</f>
        <v>0</v>
      </c>
      <c r="CD773" s="125">
        <f t="shared" ref="CD773" si="14933">V773/V777</f>
        <v>0</v>
      </c>
      <c r="CE773" s="126">
        <f t="shared" ref="CE773" si="14934">W773/W777</f>
        <v>0</v>
      </c>
      <c r="CF773" s="123">
        <f t="shared" ref="CF773" si="14935">X773/X777</f>
        <v>0</v>
      </c>
      <c r="CG773" s="124">
        <f t="shared" ref="CG773" si="14936">Y773/Y777</f>
        <v>0</v>
      </c>
      <c r="CH773" s="125">
        <f t="shared" ref="CH773" si="14937">Z773/Z777</f>
        <v>0</v>
      </c>
      <c r="CI773" s="123">
        <f t="shared" ref="CI773" si="14938">AA773/AA777</f>
        <v>0</v>
      </c>
      <c r="CJ773" s="129">
        <f t="shared" ref="CJ773" si="14939">AB773/AB777</f>
        <v>0</v>
      </c>
      <c r="CK773" s="130">
        <f t="shared" ref="CK773" si="14940">AC773/AC777</f>
        <v>0</v>
      </c>
    </row>
    <row r="774" spans="1:89" x14ac:dyDescent="0.25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62">
        <f t="shared" si="14364"/>
        <v>0</v>
      </c>
      <c r="AC774" s="165">
        <f t="shared" si="14395"/>
        <v>0</v>
      </c>
      <c r="BI774" s="131" t="s">
        <v>37</v>
      </c>
      <c r="BJ774" s="123">
        <f>B774/B777</f>
        <v>0</v>
      </c>
      <c r="BK774" s="124">
        <f t="shared" ref="BK774" si="14941">C774/C777</f>
        <v>0</v>
      </c>
      <c r="BL774" s="125">
        <f t="shared" ref="BL774" si="14942">D774/D777</f>
        <v>0</v>
      </c>
      <c r="BM774" s="126">
        <f t="shared" ref="BM774" si="14943">E774/E777</f>
        <v>0</v>
      </c>
      <c r="BN774" s="123">
        <f t="shared" ref="BN774" si="14944">F774/F777</f>
        <v>0</v>
      </c>
      <c r="BO774" s="124">
        <f t="shared" ref="BO774" si="14945">G774/G777</f>
        <v>0</v>
      </c>
      <c r="BP774" s="125">
        <f t="shared" ref="BP774" si="14946">H774/H777</f>
        <v>0</v>
      </c>
      <c r="BQ774" s="126">
        <f t="shared" ref="BQ774" si="14947">I774/I777</f>
        <v>0</v>
      </c>
      <c r="BR774" s="123">
        <f t="shared" ref="BR774" si="14948">J774/J777</f>
        <v>0</v>
      </c>
      <c r="BS774" s="124">
        <f t="shared" ref="BS774" si="14949">K774/K777</f>
        <v>0</v>
      </c>
      <c r="BT774" s="125">
        <f t="shared" ref="BT774" si="14950">L774/L777</f>
        <v>0</v>
      </c>
      <c r="BU774" s="123">
        <f t="shared" ref="BU774" si="14951">M774/M777</f>
        <v>0</v>
      </c>
      <c r="BV774" s="127">
        <f t="shared" ref="BV774" si="14952">N774/N777</f>
        <v>0</v>
      </c>
      <c r="BW774" s="128">
        <f t="shared" ref="BW774" si="14953">O774/O777</f>
        <v>0</v>
      </c>
      <c r="BX774" s="123">
        <f t="shared" ref="BX774" si="14954">P774/P777</f>
        <v>0</v>
      </c>
      <c r="BY774" s="124">
        <f t="shared" ref="BY774" si="14955">Q774/Q777</f>
        <v>0</v>
      </c>
      <c r="BZ774" s="125">
        <f t="shared" ref="BZ774" si="14956">R774/R777</f>
        <v>0</v>
      </c>
      <c r="CA774" s="126">
        <f t="shared" ref="CA774" si="14957">S774/S777</f>
        <v>0</v>
      </c>
      <c r="CB774" s="123">
        <f t="shared" ref="CB774" si="14958">T774/T777</f>
        <v>0</v>
      </c>
      <c r="CC774" s="124">
        <f t="shared" ref="CC774" si="14959">U774/U777</f>
        <v>0</v>
      </c>
      <c r="CD774" s="125">
        <f t="shared" ref="CD774" si="14960">V774/V777</f>
        <v>0</v>
      </c>
      <c r="CE774" s="126">
        <f t="shared" ref="CE774" si="14961">W774/W777</f>
        <v>0</v>
      </c>
      <c r="CF774" s="123">
        <f t="shared" ref="CF774" si="14962">X774/X777</f>
        <v>0</v>
      </c>
      <c r="CG774" s="124">
        <f t="shared" ref="CG774" si="14963">Y774/Y777</f>
        <v>0</v>
      </c>
      <c r="CH774" s="125">
        <f t="shared" ref="CH774" si="14964">Z774/Z777</f>
        <v>0</v>
      </c>
      <c r="CI774" s="123">
        <f t="shared" ref="CI774" si="14965">AA774/AA777</f>
        <v>0</v>
      </c>
      <c r="CJ774" s="129">
        <f t="shared" ref="CJ774" si="14966">AB774/AB777</f>
        <v>0</v>
      </c>
      <c r="CK774" s="130">
        <f t="shared" ref="CK774" si="14967">AC774/AC777</f>
        <v>0</v>
      </c>
    </row>
    <row r="775" spans="1:89" x14ac:dyDescent="0.25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62">
        <f t="shared" si="14364"/>
        <v>0</v>
      </c>
      <c r="AC775" s="165">
        <f t="shared" si="14395"/>
        <v>0</v>
      </c>
      <c r="BI775" s="139" t="s">
        <v>38</v>
      </c>
      <c r="BJ775" s="123">
        <f>B775/B777</f>
        <v>0</v>
      </c>
      <c r="BK775" s="124">
        <f t="shared" ref="BK775" si="14968">C775/C777</f>
        <v>0</v>
      </c>
      <c r="BL775" s="125">
        <f t="shared" ref="BL775" si="14969">D775/D777</f>
        <v>0</v>
      </c>
      <c r="BM775" s="126">
        <f t="shared" ref="BM775" si="14970">E775/E777</f>
        <v>0</v>
      </c>
      <c r="BN775" s="123">
        <f t="shared" ref="BN775" si="14971">F775/F777</f>
        <v>0</v>
      </c>
      <c r="BO775" s="124">
        <f t="shared" ref="BO775" si="14972">G775/G777</f>
        <v>0</v>
      </c>
      <c r="BP775" s="125">
        <f t="shared" ref="BP775" si="14973">H775/H777</f>
        <v>0</v>
      </c>
      <c r="BQ775" s="126">
        <f t="shared" ref="BQ775" si="14974">I775/I777</f>
        <v>0</v>
      </c>
      <c r="BR775" s="123">
        <f t="shared" ref="BR775" si="14975">J775/J777</f>
        <v>0</v>
      </c>
      <c r="BS775" s="124">
        <f t="shared" ref="BS775" si="14976">K775/K777</f>
        <v>0</v>
      </c>
      <c r="BT775" s="125">
        <f t="shared" ref="BT775" si="14977">L775/L777</f>
        <v>0</v>
      </c>
      <c r="BU775" s="123">
        <f t="shared" ref="BU775" si="14978">M775/M777</f>
        <v>0</v>
      </c>
      <c r="BV775" s="127">
        <f t="shared" ref="BV775" si="14979">N775/N777</f>
        <v>0</v>
      </c>
      <c r="BW775" s="128">
        <f t="shared" ref="BW775" si="14980">O775/O777</f>
        <v>0</v>
      </c>
      <c r="BX775" s="123">
        <f t="shared" ref="BX775" si="14981">P775/P777</f>
        <v>0</v>
      </c>
      <c r="BY775" s="124">
        <f t="shared" ref="BY775" si="14982">Q775/Q777</f>
        <v>0</v>
      </c>
      <c r="BZ775" s="125">
        <f t="shared" ref="BZ775" si="14983">R775/R777</f>
        <v>0</v>
      </c>
      <c r="CA775" s="126">
        <f t="shared" ref="CA775" si="14984">S775/S777</f>
        <v>0</v>
      </c>
      <c r="CB775" s="123">
        <f t="shared" ref="CB775" si="14985">T775/T777</f>
        <v>0</v>
      </c>
      <c r="CC775" s="124">
        <f t="shared" ref="CC775" si="14986">U775/U777</f>
        <v>0</v>
      </c>
      <c r="CD775" s="125">
        <f t="shared" ref="CD775" si="14987">V775/V777</f>
        <v>0</v>
      </c>
      <c r="CE775" s="126">
        <f t="shared" ref="CE775" si="14988">W775/W777</f>
        <v>0</v>
      </c>
      <c r="CF775" s="123">
        <f t="shared" ref="CF775" si="14989">X775/X777</f>
        <v>0</v>
      </c>
      <c r="CG775" s="124">
        <f t="shared" ref="CG775" si="14990">Y775/Y777</f>
        <v>0</v>
      </c>
      <c r="CH775" s="125">
        <f t="shared" ref="CH775" si="14991">Z775/Z777</f>
        <v>0</v>
      </c>
      <c r="CI775" s="123">
        <f t="shared" ref="CI775" si="14992">AA775/AA777</f>
        <v>0</v>
      </c>
      <c r="CJ775" s="129">
        <f t="shared" ref="CJ775" si="14993">AB775/AB777</f>
        <v>0</v>
      </c>
      <c r="CK775" s="130">
        <f t="shared" ref="CK775" si="14994">AC775/AC777</f>
        <v>0</v>
      </c>
    </row>
    <row r="776" spans="1:89" ht="13.8" thickBot="1" x14ac:dyDescent="0.3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62">
        <f t="shared" si="14364"/>
        <v>0</v>
      </c>
      <c r="AC776" s="165">
        <f t="shared" si="14395"/>
        <v>0</v>
      </c>
      <c r="BI776" s="131" t="s">
        <v>39</v>
      </c>
      <c r="BJ776" s="123">
        <f>B776/B777</f>
        <v>0</v>
      </c>
      <c r="BK776" s="124">
        <f t="shared" ref="BK776" si="14995">C776/C777</f>
        <v>0</v>
      </c>
      <c r="BL776" s="125">
        <f t="shared" ref="BL776" si="14996">D776/D777</f>
        <v>0</v>
      </c>
      <c r="BM776" s="126">
        <f t="shared" ref="BM776" si="14997">E776/E777</f>
        <v>0</v>
      </c>
      <c r="BN776" s="123">
        <f t="shared" ref="BN776" si="14998">F776/F777</f>
        <v>0</v>
      </c>
      <c r="BO776" s="124">
        <f t="shared" ref="BO776" si="14999">G776/G777</f>
        <v>0</v>
      </c>
      <c r="BP776" s="125">
        <f t="shared" ref="BP776" si="15000">H776/H777</f>
        <v>0</v>
      </c>
      <c r="BQ776" s="126">
        <f t="shared" ref="BQ776" si="15001">I776/I777</f>
        <v>0</v>
      </c>
      <c r="BR776" s="123">
        <f t="shared" ref="BR776" si="15002">J776/J777</f>
        <v>0</v>
      </c>
      <c r="BS776" s="124">
        <f t="shared" ref="BS776" si="15003">K776/K777</f>
        <v>0</v>
      </c>
      <c r="BT776" s="125">
        <f t="shared" ref="BT776" si="15004">L776/L777</f>
        <v>0</v>
      </c>
      <c r="BU776" s="123">
        <f t="shared" ref="BU776" si="15005">M776/M777</f>
        <v>0</v>
      </c>
      <c r="BV776" s="127">
        <f t="shared" ref="BV776" si="15006">N776/N777</f>
        <v>0</v>
      </c>
      <c r="BW776" s="128">
        <f t="shared" ref="BW776" si="15007">O776/O777</f>
        <v>0</v>
      </c>
      <c r="BX776" s="123">
        <f t="shared" ref="BX776" si="15008">P776/P777</f>
        <v>0</v>
      </c>
      <c r="BY776" s="124">
        <f t="shared" ref="BY776" si="15009">Q776/Q777</f>
        <v>0</v>
      </c>
      <c r="BZ776" s="125">
        <f t="shared" ref="BZ776" si="15010">R776/R777</f>
        <v>0</v>
      </c>
      <c r="CA776" s="126">
        <f t="shared" ref="CA776" si="15011">S776/S777</f>
        <v>0</v>
      </c>
      <c r="CB776" s="123">
        <f t="shared" ref="CB776" si="15012">T776/T777</f>
        <v>0</v>
      </c>
      <c r="CC776" s="124">
        <f t="shared" ref="CC776" si="15013">U776/U777</f>
        <v>0</v>
      </c>
      <c r="CD776" s="125">
        <f t="shared" ref="CD776" si="15014">V776/V777</f>
        <v>0</v>
      </c>
      <c r="CE776" s="126">
        <f t="shared" ref="CE776" si="15015">W776/W777</f>
        <v>0</v>
      </c>
      <c r="CF776" s="123">
        <f t="shared" ref="CF776" si="15016">X776/X777</f>
        <v>0</v>
      </c>
      <c r="CG776" s="124">
        <f t="shared" ref="CG776" si="15017">Y776/Y777</f>
        <v>0</v>
      </c>
      <c r="CH776" s="125">
        <f t="shared" ref="CH776" si="15018">Z776/Z777</f>
        <v>0</v>
      </c>
      <c r="CI776" s="123">
        <f t="shared" ref="CI776" si="15019">AA776/AA777</f>
        <v>0</v>
      </c>
      <c r="CJ776" s="129">
        <f t="shared" ref="CJ776" si="15020">AB776/AB777</f>
        <v>0</v>
      </c>
      <c r="CK776" s="130">
        <f t="shared" ref="CK776" si="15021">AC776/AC777</f>
        <v>0</v>
      </c>
    </row>
    <row r="777" spans="1:89" ht="14.4" thickTop="1" thickBot="1" x14ac:dyDescent="0.3">
      <c r="A777" s="251" t="s">
        <v>13</v>
      </c>
      <c r="B777" s="14">
        <f t="shared" ref="B777:AA777" si="15022">SUM(B754:B776)</f>
        <v>23803</v>
      </c>
      <c r="C777" s="1">
        <f t="shared" si="15022"/>
        <v>21648</v>
      </c>
      <c r="D777" s="14">
        <f t="shared" si="15022"/>
        <v>10367</v>
      </c>
      <c r="E777" s="1">
        <f t="shared" si="15022"/>
        <v>9244</v>
      </c>
      <c r="F777" s="14">
        <f t="shared" si="15022"/>
        <v>15812</v>
      </c>
      <c r="G777" s="1">
        <f t="shared" si="15022"/>
        <v>13173</v>
      </c>
      <c r="H777" s="14">
        <f t="shared" si="15022"/>
        <v>29253</v>
      </c>
      <c r="I777" s="1">
        <f t="shared" si="15022"/>
        <v>30919</v>
      </c>
      <c r="J777" s="14">
        <f t="shared" si="15022"/>
        <v>3026</v>
      </c>
      <c r="K777" s="1">
        <f t="shared" si="15022"/>
        <v>3170</v>
      </c>
      <c r="L777" s="14">
        <f t="shared" si="15022"/>
        <v>9397</v>
      </c>
      <c r="M777" s="1">
        <f t="shared" si="15022"/>
        <v>10911</v>
      </c>
      <c r="N777" s="14">
        <f t="shared" si="15022"/>
        <v>26953</v>
      </c>
      <c r="O777" s="1">
        <f t="shared" si="15022"/>
        <v>26111</v>
      </c>
      <c r="P777" s="14">
        <f t="shared" si="15022"/>
        <v>12845</v>
      </c>
      <c r="Q777" s="1">
        <f t="shared" si="15022"/>
        <v>11886</v>
      </c>
      <c r="R777" s="14">
        <f t="shared" si="15022"/>
        <v>20920</v>
      </c>
      <c r="S777" s="1">
        <f t="shared" si="15022"/>
        <v>21055</v>
      </c>
      <c r="T777" s="14">
        <f t="shared" si="15022"/>
        <v>1876</v>
      </c>
      <c r="U777" s="1">
        <f t="shared" si="15022"/>
        <v>2234</v>
      </c>
      <c r="V777" s="14">
        <f t="shared" si="15022"/>
        <v>15255</v>
      </c>
      <c r="W777" s="1">
        <f t="shared" si="15022"/>
        <v>19966</v>
      </c>
      <c r="X777" s="14">
        <f t="shared" si="15022"/>
        <v>9036</v>
      </c>
      <c r="Y777" s="1">
        <f t="shared" si="15022"/>
        <v>4332</v>
      </c>
      <c r="Z777" s="14">
        <f t="shared" si="15022"/>
        <v>41188</v>
      </c>
      <c r="AA777" s="1">
        <f t="shared" si="15022"/>
        <v>43731</v>
      </c>
      <c r="AB777" s="166">
        <f t="shared" ref="AB777:AC777" si="15023">SUM(AB753:AB776)</f>
        <v>219731</v>
      </c>
      <c r="AC777" s="167">
        <f t="shared" si="15023"/>
        <v>218380</v>
      </c>
      <c r="BI777" s="251" t="s">
        <v>13</v>
      </c>
      <c r="BJ777" s="147">
        <f>SUM(BJ753:BJ776)</f>
        <v>1</v>
      </c>
      <c r="BK777" s="148">
        <f t="shared" ref="BK777:CK777" si="15024">SUM(BK753:BK776)</f>
        <v>0.99999999999999989</v>
      </c>
      <c r="BL777" s="147">
        <f t="shared" si="15024"/>
        <v>1.0000000000000002</v>
      </c>
      <c r="BM777" s="148">
        <f t="shared" si="15024"/>
        <v>1</v>
      </c>
      <c r="BN777" s="147">
        <f t="shared" si="15024"/>
        <v>1</v>
      </c>
      <c r="BO777" s="148">
        <f t="shared" si="15024"/>
        <v>0.99999999999999989</v>
      </c>
      <c r="BP777" s="147">
        <f t="shared" si="15024"/>
        <v>1</v>
      </c>
      <c r="BQ777" s="148">
        <f t="shared" si="15024"/>
        <v>1</v>
      </c>
      <c r="BR777" s="147">
        <f t="shared" si="15024"/>
        <v>1</v>
      </c>
      <c r="BS777" s="148">
        <f t="shared" si="15024"/>
        <v>1</v>
      </c>
      <c r="BT777" s="147">
        <f t="shared" si="15024"/>
        <v>1</v>
      </c>
      <c r="BU777" s="148">
        <f t="shared" si="15024"/>
        <v>0.99999999999999989</v>
      </c>
      <c r="BV777" s="147">
        <f t="shared" si="15024"/>
        <v>0.99999999999999989</v>
      </c>
      <c r="BW777" s="148">
        <f t="shared" si="15024"/>
        <v>1</v>
      </c>
      <c r="BX777" s="147">
        <f t="shared" si="15024"/>
        <v>1</v>
      </c>
      <c r="BY777" s="148">
        <f t="shared" si="15024"/>
        <v>1.0000000000000002</v>
      </c>
      <c r="BZ777" s="147">
        <f t="shared" si="15024"/>
        <v>1</v>
      </c>
      <c r="CA777" s="148">
        <f t="shared" si="15024"/>
        <v>1</v>
      </c>
      <c r="CB777" s="147">
        <f t="shared" si="15024"/>
        <v>1</v>
      </c>
      <c r="CC777" s="148">
        <f t="shared" si="15024"/>
        <v>1</v>
      </c>
      <c r="CD777" s="147">
        <f t="shared" si="15024"/>
        <v>1</v>
      </c>
      <c r="CE777" s="148">
        <f t="shared" si="15024"/>
        <v>1</v>
      </c>
      <c r="CF777" s="147">
        <f t="shared" si="15024"/>
        <v>1.0000000000000002</v>
      </c>
      <c r="CG777" s="148">
        <f t="shared" si="15024"/>
        <v>1</v>
      </c>
      <c r="CH777" s="147">
        <f t="shared" si="15024"/>
        <v>1</v>
      </c>
      <c r="CI777" s="148">
        <f t="shared" si="15024"/>
        <v>1.0000000000000002</v>
      </c>
      <c r="CJ777" s="147">
        <f t="shared" si="15024"/>
        <v>1</v>
      </c>
      <c r="CK777" s="148">
        <f t="shared" si="15024"/>
        <v>1</v>
      </c>
    </row>
    <row r="778" spans="1:89" ht="13.8" thickTop="1" x14ac:dyDescent="0.25">
      <c r="A778" s="178"/>
    </row>
    <row r="780" spans="1:89" x14ac:dyDescent="0.25">
      <c r="A780" s="299">
        <f>+A749+1</f>
        <v>45286</v>
      </c>
      <c r="B780" s="299"/>
      <c r="C780" s="299"/>
      <c r="D780" s="299"/>
      <c r="BI780" s="298">
        <f>+BI718+2</f>
        <v>45286</v>
      </c>
      <c r="BJ780" s="298"/>
      <c r="BK780" s="298"/>
      <c r="BL780" s="298"/>
    </row>
    <row r="781" spans="1:89" ht="13.8" thickBot="1" x14ac:dyDescent="0.3">
      <c r="AE781" t="s">
        <v>84</v>
      </c>
    </row>
    <row r="782" spans="1:89" ht="14.4" thickTop="1" thickBot="1" x14ac:dyDescent="0.3">
      <c r="A782" s="290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0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0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35">
      <c r="A783" s="291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68" t="s">
        <v>14</v>
      </c>
      <c r="AC783" s="169" t="s">
        <v>15</v>
      </c>
      <c r="AE783" s="291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68" t="s">
        <v>14</v>
      </c>
      <c r="BG783" s="169" t="s">
        <v>15</v>
      </c>
      <c r="BI783" s="291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8" thickTop="1" x14ac:dyDescent="0.25">
      <c r="A784" s="119" t="s">
        <v>16</v>
      </c>
      <c r="B784" s="120"/>
      <c r="C784" s="177"/>
      <c r="D784" s="121"/>
      <c r="E784" s="172"/>
      <c r="F784" s="120"/>
      <c r="G784" s="122"/>
      <c r="H784" s="121"/>
      <c r="I784" s="172"/>
      <c r="J784" s="120"/>
      <c r="K784" s="122"/>
      <c r="L784" s="121"/>
      <c r="M784" s="120"/>
      <c r="N784" s="171"/>
      <c r="O784" s="173"/>
      <c r="P784" s="120"/>
      <c r="Q784" s="122"/>
      <c r="R784" s="121"/>
      <c r="S784" s="172"/>
      <c r="T784" s="120"/>
      <c r="U784" s="122"/>
      <c r="V784" s="121"/>
      <c r="W784" s="172"/>
      <c r="X784" s="120"/>
      <c r="Y784" s="122"/>
      <c r="Z784" s="21"/>
      <c r="AA784" s="176"/>
      <c r="AB784" s="162">
        <f t="shared" ref="AB784:AB807" si="15025">B784+D784+F784+H784+J784+L784+N784+P784+R784+T784+V784+X784+Z784</f>
        <v>0</v>
      </c>
      <c r="AC784" s="163">
        <f>C784+E784+G784+I784+K784+M784+O784+Q784+S784+U784+W784+Y784+AA784</f>
        <v>0</v>
      </c>
      <c r="AE784" s="254" t="str">
        <f>$AE$9</f>
        <v>07:00 - 07:59</v>
      </c>
      <c r="AF784" s="120">
        <f t="shared" ref="AF784:AO786" si="15026">SUMIF($A$9:$A$32,$AE784,B$784:B$807)</f>
        <v>1382</v>
      </c>
      <c r="AG784" s="177">
        <f t="shared" si="15026"/>
        <v>850</v>
      </c>
      <c r="AH784" s="121">
        <f t="shared" si="15026"/>
        <v>646</v>
      </c>
      <c r="AI784" s="172">
        <f t="shared" si="15026"/>
        <v>469</v>
      </c>
      <c r="AJ784" s="120">
        <f t="shared" si="15026"/>
        <v>1156</v>
      </c>
      <c r="AK784" s="122">
        <f t="shared" si="15026"/>
        <v>729</v>
      </c>
      <c r="AL784" s="121">
        <f t="shared" si="15026"/>
        <v>1676</v>
      </c>
      <c r="AM784" s="172">
        <f t="shared" si="15026"/>
        <v>1539</v>
      </c>
      <c r="AN784" s="120">
        <f t="shared" si="15026"/>
        <v>106</v>
      </c>
      <c r="AO784" s="122">
        <f t="shared" si="15026"/>
        <v>213</v>
      </c>
      <c r="AP784" s="121">
        <f t="shared" ref="AP784:AY786" si="15027">SUMIF($A$9:$A$32,$AE784,L$784:L$807)</f>
        <v>425</v>
      </c>
      <c r="AQ784" s="120">
        <f t="shared" si="15027"/>
        <v>924</v>
      </c>
      <c r="AR784" s="171">
        <f t="shared" si="15027"/>
        <v>1403</v>
      </c>
      <c r="AS784" s="173">
        <f t="shared" si="15027"/>
        <v>1523</v>
      </c>
      <c r="AT784" s="120">
        <f t="shared" si="15027"/>
        <v>609</v>
      </c>
      <c r="AU784" s="122">
        <f t="shared" si="15027"/>
        <v>612</v>
      </c>
      <c r="AV784" s="121">
        <f t="shared" si="15027"/>
        <v>1091</v>
      </c>
      <c r="AW784" s="172">
        <f t="shared" si="15027"/>
        <v>957</v>
      </c>
      <c r="AX784" s="120">
        <f t="shared" si="15027"/>
        <v>205</v>
      </c>
      <c r="AY784" s="122">
        <f t="shared" si="15027"/>
        <v>311</v>
      </c>
      <c r="AZ784" s="121">
        <f t="shared" ref="AZ784:BE786" si="15028">SUMIF($A$9:$A$32,$AE784,V$784:V$807)</f>
        <v>638</v>
      </c>
      <c r="BA784" s="172">
        <f t="shared" si="15028"/>
        <v>1198</v>
      </c>
      <c r="BB784" s="120">
        <f t="shared" si="15028"/>
        <v>673</v>
      </c>
      <c r="BC784" s="122">
        <f t="shared" si="15028"/>
        <v>427</v>
      </c>
      <c r="BD784" s="21">
        <f t="shared" si="15028"/>
        <v>2198</v>
      </c>
      <c r="BE784" s="176">
        <f t="shared" si="15028"/>
        <v>2017</v>
      </c>
      <c r="BF784" s="162">
        <f>AF784+AH784+AJ784+AL784+AN784+AP784+AR784+AT784+AV784+AX784+AZ784+BB784+BD784</f>
        <v>12208</v>
      </c>
      <c r="BG784" s="163">
        <f>AG784+AI784+AK784+AM784+AO784+AQ784+AS784+AU784+AW784+AY784+BA784+BC784+BE784</f>
        <v>11769</v>
      </c>
      <c r="BI784" s="119" t="s">
        <v>16</v>
      </c>
      <c r="BJ784" s="123">
        <f>B784/B808</f>
        <v>0</v>
      </c>
      <c r="BK784" s="124">
        <f t="shared" ref="BK784" si="15029">C784/C808</f>
        <v>0</v>
      </c>
      <c r="BL784" s="125">
        <f t="shared" ref="BL784" si="15030">D784/D808</f>
        <v>0</v>
      </c>
      <c r="BM784" s="126">
        <f t="shared" ref="BM784" si="15031">E784/E808</f>
        <v>0</v>
      </c>
      <c r="BN784" s="123">
        <f t="shared" ref="BN784" si="15032">F784/F808</f>
        <v>0</v>
      </c>
      <c r="BO784" s="124">
        <f t="shared" ref="BO784" si="15033">G784/G808</f>
        <v>0</v>
      </c>
      <c r="BP784" s="125">
        <f t="shared" ref="BP784" si="15034">H784/H808</f>
        <v>0</v>
      </c>
      <c r="BQ784" s="126">
        <f t="shared" ref="BQ784" si="15035">I784/I808</f>
        <v>0</v>
      </c>
      <c r="BR784" s="123">
        <f t="shared" ref="BR784" si="15036">J784/J808</f>
        <v>0</v>
      </c>
      <c r="BS784" s="124">
        <f t="shared" ref="BS784" si="15037">K784/K808</f>
        <v>0</v>
      </c>
      <c r="BT784" s="125">
        <f t="shared" ref="BT784" si="15038">L784/L808</f>
        <v>0</v>
      </c>
      <c r="BU784" s="123">
        <f t="shared" ref="BU784" si="15039">M784/M808</f>
        <v>0</v>
      </c>
      <c r="BV784" s="127">
        <f t="shared" ref="BV784" si="15040">N784/N808</f>
        <v>0</v>
      </c>
      <c r="BW784" s="128">
        <f t="shared" ref="BW784" si="15041">O784/O808</f>
        <v>0</v>
      </c>
      <c r="BX784" s="123">
        <f t="shared" ref="BX784" si="15042">P784/P808</f>
        <v>0</v>
      </c>
      <c r="BY784" s="124">
        <f t="shared" ref="BY784" si="15043">Q784/Q808</f>
        <v>0</v>
      </c>
      <c r="BZ784" s="125">
        <f t="shared" ref="BZ784" si="15044">R784/R808</f>
        <v>0</v>
      </c>
      <c r="CA784" s="126">
        <f t="shared" ref="CA784" si="15045">S784/S808</f>
        <v>0</v>
      </c>
      <c r="CB784" s="123">
        <f t="shared" ref="CB784" si="15046">T784/T808</f>
        <v>0</v>
      </c>
      <c r="CC784" s="124">
        <f t="shared" ref="CC784" si="15047">U784/U808</f>
        <v>0</v>
      </c>
      <c r="CD784" s="125">
        <f t="shared" ref="CD784" si="15048">V784/V808</f>
        <v>0</v>
      </c>
      <c r="CE784" s="126">
        <f t="shared" ref="CE784" si="15049">W784/W808</f>
        <v>0</v>
      </c>
      <c r="CF784" s="123">
        <f t="shared" ref="CF784" si="15050">X784/X808</f>
        <v>0</v>
      </c>
      <c r="CG784" s="124">
        <f t="shared" ref="CG784" si="15051">Y784/Y808</f>
        <v>0</v>
      </c>
      <c r="CH784" s="125">
        <f t="shared" ref="CH784" si="15052">Z784/Z808</f>
        <v>0</v>
      </c>
      <c r="CI784" s="123">
        <f t="shared" ref="CI784" si="15053">AA784/AA808</f>
        <v>0</v>
      </c>
      <c r="CJ784" s="129">
        <f t="shared" ref="CJ784" si="15054">AB784/AB808</f>
        <v>0</v>
      </c>
      <c r="CK784" s="130">
        <f t="shared" ref="CK784" si="15055">AC784/AC808</f>
        <v>0</v>
      </c>
    </row>
    <row r="785" spans="1:89" x14ac:dyDescent="0.25">
      <c r="A785" s="131" t="s">
        <v>17</v>
      </c>
      <c r="B785" s="180">
        <v>281</v>
      </c>
      <c r="C785" s="181">
        <v>0</v>
      </c>
      <c r="D785" s="182">
        <v>262</v>
      </c>
      <c r="E785" s="183">
        <v>2</v>
      </c>
      <c r="F785" s="180">
        <v>430</v>
      </c>
      <c r="G785" s="184">
        <v>3</v>
      </c>
      <c r="H785" s="182">
        <v>457</v>
      </c>
      <c r="I785" s="183">
        <v>26</v>
      </c>
      <c r="J785" s="180">
        <v>5</v>
      </c>
      <c r="K785" s="184">
        <v>14</v>
      </c>
      <c r="L785" s="182">
        <v>28</v>
      </c>
      <c r="M785" s="180">
        <v>64</v>
      </c>
      <c r="N785" s="185">
        <v>204</v>
      </c>
      <c r="O785" s="186">
        <v>136</v>
      </c>
      <c r="P785" s="180">
        <v>66</v>
      </c>
      <c r="Q785" s="184">
        <v>39</v>
      </c>
      <c r="R785" s="182">
        <v>25</v>
      </c>
      <c r="S785" s="183">
        <v>70</v>
      </c>
      <c r="T785" s="180">
        <v>0</v>
      </c>
      <c r="U785" s="184">
        <v>0</v>
      </c>
      <c r="V785" s="182">
        <v>11</v>
      </c>
      <c r="W785" s="183">
        <v>0</v>
      </c>
      <c r="X785" s="180">
        <v>3</v>
      </c>
      <c r="Y785" s="184">
        <v>0</v>
      </c>
      <c r="Z785" s="182">
        <v>0</v>
      </c>
      <c r="AA785" s="180">
        <v>0</v>
      </c>
      <c r="AB785" s="162">
        <f t="shared" si="15025"/>
        <v>1772</v>
      </c>
      <c r="AC785" s="165">
        <f t="shared" ref="AC785:AC807" si="15056">SUM(C785,E785,G785,I785,K785,M785,O785,Q785,S785,U785,W785,Y785,AA785)</f>
        <v>354</v>
      </c>
      <c r="AE785" s="256" t="str">
        <f>$AE$10</f>
        <v>08:00 - 08:59</v>
      </c>
      <c r="AF785" s="120">
        <f t="shared" si="15026"/>
        <v>1570</v>
      </c>
      <c r="AG785" s="181">
        <f t="shared" si="15026"/>
        <v>894</v>
      </c>
      <c r="AH785" s="182">
        <f t="shared" si="15026"/>
        <v>723</v>
      </c>
      <c r="AI785" s="183">
        <f t="shared" si="15026"/>
        <v>454</v>
      </c>
      <c r="AJ785" s="180">
        <f t="shared" si="15026"/>
        <v>1112</v>
      </c>
      <c r="AK785" s="184">
        <f t="shared" si="15026"/>
        <v>576</v>
      </c>
      <c r="AL785" s="182">
        <f t="shared" si="15026"/>
        <v>1855</v>
      </c>
      <c r="AM785" s="183">
        <f t="shared" si="15026"/>
        <v>1481</v>
      </c>
      <c r="AN785" s="180">
        <f t="shared" si="15026"/>
        <v>118</v>
      </c>
      <c r="AO785" s="184">
        <f t="shared" si="15026"/>
        <v>301</v>
      </c>
      <c r="AP785" s="182">
        <f t="shared" si="15027"/>
        <v>386</v>
      </c>
      <c r="AQ785" s="180">
        <f t="shared" si="15027"/>
        <v>1105</v>
      </c>
      <c r="AR785" s="185">
        <f t="shared" si="15027"/>
        <v>1404</v>
      </c>
      <c r="AS785" s="186">
        <f t="shared" si="15027"/>
        <v>1668</v>
      </c>
      <c r="AT785" s="180">
        <f t="shared" si="15027"/>
        <v>676</v>
      </c>
      <c r="AU785" s="184">
        <f t="shared" si="15027"/>
        <v>510</v>
      </c>
      <c r="AV785" s="182">
        <f t="shared" si="15027"/>
        <v>1268</v>
      </c>
      <c r="AW785" s="183">
        <f t="shared" si="15027"/>
        <v>1002</v>
      </c>
      <c r="AX785" s="180">
        <f t="shared" si="15027"/>
        <v>124</v>
      </c>
      <c r="AY785" s="184">
        <f t="shared" si="15027"/>
        <v>268</v>
      </c>
      <c r="AZ785" s="182">
        <f t="shared" si="15028"/>
        <v>553</v>
      </c>
      <c r="BA785" s="183">
        <f t="shared" si="15028"/>
        <v>1354</v>
      </c>
      <c r="BB785" s="180">
        <f t="shared" si="15028"/>
        <v>638</v>
      </c>
      <c r="BC785" s="184">
        <f t="shared" si="15028"/>
        <v>373</v>
      </c>
      <c r="BD785" s="182">
        <f t="shared" si="15028"/>
        <v>2248</v>
      </c>
      <c r="BE785" s="180">
        <f t="shared" si="15028"/>
        <v>2311</v>
      </c>
      <c r="BF785" s="164">
        <f>SUM(AF785,AH785,AJ785,AL785,AN785,AP785,AR785,AT785,AV785,AX785,AZ785,BB785,BD785)</f>
        <v>12675</v>
      </c>
      <c r="BG785" s="165">
        <f>SUM(AG785,AI785,AK785,AM785,AO785,AQ785,AS785,AU785,AW785,AY785,BA785,BC785,BE785)</f>
        <v>12297</v>
      </c>
      <c r="BI785" s="131" t="s">
        <v>17</v>
      </c>
      <c r="BJ785" s="123">
        <f>B785/B808</f>
        <v>9.2449416022372093E-3</v>
      </c>
      <c r="BK785" s="124">
        <f t="shared" ref="BK785" si="15057">C785/C808</f>
        <v>0</v>
      </c>
      <c r="BL785" s="125">
        <f t="shared" ref="BL785" si="15058">D785/D808</f>
        <v>1.9160450489980985E-2</v>
      </c>
      <c r="BM785" s="126">
        <f t="shared" ref="BM785" si="15059">E785/E808</f>
        <v>1.8675880100849752E-4</v>
      </c>
      <c r="BN785" s="123">
        <f t="shared" ref="BN785" si="15060">F785/F808</f>
        <v>2.2739291380222106E-2</v>
      </c>
      <c r="BO785" s="124">
        <f t="shared" ref="BO785" si="15061">G785/G808</f>
        <v>2.1536252692031587E-4</v>
      </c>
      <c r="BP785" s="125">
        <f t="shared" ref="BP785" si="15062">H785/H808</f>
        <v>1.276215476556173E-2</v>
      </c>
      <c r="BQ785" s="126">
        <f t="shared" ref="BQ785" si="15063">I785/I808</f>
        <v>7.1450163510951108E-4</v>
      </c>
      <c r="BR785" s="123">
        <f t="shared" ref="BR785" si="15064">J785/J808</f>
        <v>1.1536686663590216E-3</v>
      </c>
      <c r="BS785" s="124">
        <f t="shared" ref="BS785" si="15065">K785/K808</f>
        <v>3.003003003003003E-3</v>
      </c>
      <c r="BT785" s="125">
        <f t="shared" ref="BT785" si="15066">L785/L808</f>
        <v>2.2373152217339191E-3</v>
      </c>
      <c r="BU785" s="123">
        <f t="shared" ref="BU785" si="15067">M785/M808</f>
        <v>3.8154286395612256E-3</v>
      </c>
      <c r="BV785" s="127">
        <f t="shared" ref="BV785" si="15068">N785/N808</f>
        <v>6.6767035412711919E-3</v>
      </c>
      <c r="BW785" s="128">
        <f t="shared" ref="BW785" si="15069">O785/O808</f>
        <v>4.1002140552925921E-3</v>
      </c>
      <c r="BX785" s="123">
        <f t="shared" ref="BX785" si="15070">P785/P808</f>
        <v>4.8809347729625793E-3</v>
      </c>
      <c r="BY785" s="124">
        <f t="shared" ref="BY785" si="15071">Q785/Q808</f>
        <v>2.665390924002187E-3</v>
      </c>
      <c r="BZ785" s="125">
        <f t="shared" ref="BZ785" si="15072">R785/R808</f>
        <v>1.1224352354869125E-3</v>
      </c>
      <c r="CA785" s="126">
        <f t="shared" ref="CA785" si="15073">S785/S808</f>
        <v>2.9021558872305139E-3</v>
      </c>
      <c r="CB785" s="123">
        <f t="shared" ref="CB785" si="15074">T785/T808</f>
        <v>0</v>
      </c>
      <c r="CC785" s="124">
        <f t="shared" ref="CC785" si="15075">U785/U808</f>
        <v>0</v>
      </c>
      <c r="CD785" s="125">
        <f t="shared" ref="CD785" si="15076">V785/V808</f>
        <v>6.0582695379192593E-4</v>
      </c>
      <c r="CE785" s="126">
        <f t="shared" ref="CE785" si="15077">W785/W808</f>
        <v>0</v>
      </c>
      <c r="CF785" s="123">
        <f t="shared" ref="CF785" si="15078">X785/X808</f>
        <v>2.2529288074496845E-4</v>
      </c>
      <c r="CG785" s="124">
        <f t="shared" ref="CG785" si="15079">Y785/Y808</f>
        <v>0</v>
      </c>
      <c r="CH785" s="125">
        <f t="shared" ref="CH785" si="15080">Z785/Z808</f>
        <v>0</v>
      </c>
      <c r="CI785" s="123">
        <f t="shared" ref="CI785" si="15081">AA785/AA808</f>
        <v>0</v>
      </c>
      <c r="CJ785" s="129">
        <f t="shared" ref="CJ785" si="15082">AB785/AB808</f>
        <v>6.732190279355503E-3</v>
      </c>
      <c r="CK785" s="130">
        <f t="shared" ref="CK785" si="15083">AC785/AC808</f>
        <v>1.3509078558726331E-3</v>
      </c>
    </row>
    <row r="786" spans="1:89" ht="13.8" thickBot="1" x14ac:dyDescent="0.3">
      <c r="A786" s="139" t="s">
        <v>18</v>
      </c>
      <c r="B786" s="187">
        <v>915</v>
      </c>
      <c r="C786" s="188">
        <v>271</v>
      </c>
      <c r="D786" s="189">
        <v>627</v>
      </c>
      <c r="E786" s="190">
        <v>197</v>
      </c>
      <c r="F786" s="187">
        <v>1228</v>
      </c>
      <c r="G786" s="191">
        <v>263</v>
      </c>
      <c r="H786" s="189">
        <v>1354</v>
      </c>
      <c r="I786" s="190">
        <v>599</v>
      </c>
      <c r="J786" s="187">
        <v>34</v>
      </c>
      <c r="K786" s="191">
        <v>157</v>
      </c>
      <c r="L786" s="189">
        <v>198</v>
      </c>
      <c r="M786" s="187">
        <v>543</v>
      </c>
      <c r="N786" s="192">
        <v>1076</v>
      </c>
      <c r="O786" s="193">
        <v>869</v>
      </c>
      <c r="P786" s="187">
        <v>409</v>
      </c>
      <c r="Q786" s="191">
        <v>397</v>
      </c>
      <c r="R786" s="189">
        <v>707</v>
      </c>
      <c r="S786" s="190">
        <v>545</v>
      </c>
      <c r="T786" s="187">
        <v>68</v>
      </c>
      <c r="U786" s="191">
        <v>268</v>
      </c>
      <c r="V786" s="189">
        <v>265</v>
      </c>
      <c r="W786" s="190">
        <v>855</v>
      </c>
      <c r="X786" s="187">
        <v>488</v>
      </c>
      <c r="Y786" s="191">
        <v>322</v>
      </c>
      <c r="Z786" s="189">
        <v>1529</v>
      </c>
      <c r="AA786" s="187">
        <v>1216</v>
      </c>
      <c r="AB786" s="162">
        <f t="shared" si="15025"/>
        <v>8898</v>
      </c>
      <c r="AC786" s="165">
        <f t="shared" si="15056"/>
        <v>6502</v>
      </c>
      <c r="AE786" s="254">
        <f>$AE$11</f>
        <v>0</v>
      </c>
      <c r="AF786" s="120">
        <f t="shared" si="15026"/>
        <v>0</v>
      </c>
      <c r="AG786" s="188">
        <f t="shared" si="15026"/>
        <v>0</v>
      </c>
      <c r="AH786" s="189">
        <f t="shared" si="15026"/>
        <v>0</v>
      </c>
      <c r="AI786" s="190">
        <f t="shared" si="15026"/>
        <v>0</v>
      </c>
      <c r="AJ786" s="187">
        <f t="shared" si="15026"/>
        <v>0</v>
      </c>
      <c r="AK786" s="191">
        <f t="shared" si="15026"/>
        <v>0</v>
      </c>
      <c r="AL786" s="189">
        <f t="shared" si="15026"/>
        <v>0</v>
      </c>
      <c r="AM786" s="190">
        <f t="shared" si="15026"/>
        <v>0</v>
      </c>
      <c r="AN786" s="187">
        <f t="shared" si="15026"/>
        <v>0</v>
      </c>
      <c r="AO786" s="191">
        <f t="shared" si="15026"/>
        <v>0</v>
      </c>
      <c r="AP786" s="189">
        <f t="shared" si="15027"/>
        <v>0</v>
      </c>
      <c r="AQ786" s="187">
        <f t="shared" si="15027"/>
        <v>0</v>
      </c>
      <c r="AR786" s="192">
        <f t="shared" si="15027"/>
        <v>0</v>
      </c>
      <c r="AS786" s="193">
        <f t="shared" si="15027"/>
        <v>0</v>
      </c>
      <c r="AT786" s="187">
        <f t="shared" si="15027"/>
        <v>0</v>
      </c>
      <c r="AU786" s="191">
        <f t="shared" si="15027"/>
        <v>0</v>
      </c>
      <c r="AV786" s="189">
        <f t="shared" si="15027"/>
        <v>0</v>
      </c>
      <c r="AW786" s="190">
        <f t="shared" si="15027"/>
        <v>0</v>
      </c>
      <c r="AX786" s="187">
        <f t="shared" si="15027"/>
        <v>0</v>
      </c>
      <c r="AY786" s="191">
        <f t="shared" si="15027"/>
        <v>0</v>
      </c>
      <c r="AZ786" s="189">
        <f t="shared" si="15028"/>
        <v>0</v>
      </c>
      <c r="BA786" s="190">
        <f t="shared" si="15028"/>
        <v>0</v>
      </c>
      <c r="BB786" s="187">
        <f t="shared" si="15028"/>
        <v>0</v>
      </c>
      <c r="BC786" s="191">
        <f t="shared" si="15028"/>
        <v>0</v>
      </c>
      <c r="BD786" s="189">
        <f t="shared" si="15028"/>
        <v>0</v>
      </c>
      <c r="BE786" s="187">
        <f t="shared" si="15028"/>
        <v>0</v>
      </c>
      <c r="BF786" s="164">
        <f>SUM(AF786,AH786,AJ786,AL786,AN786,AP786,AR786,AT786,AV786,AX786,AZ786,BB786,BD786)</f>
        <v>0</v>
      </c>
      <c r="BG786" s="165">
        <f>SUM(AG786,AI786,AK786,AM786,AO786,AQ786,AS786,AU786,AW786,AY786,BA786,BC786,BE786)</f>
        <v>0</v>
      </c>
      <c r="BI786" s="139" t="s">
        <v>18</v>
      </c>
      <c r="BJ786" s="123">
        <f>B786/B808</f>
        <v>3.0103635466359597E-2</v>
      </c>
      <c r="BK786" s="124">
        <f t="shared" ref="BK786" si="15084">C786/C808</f>
        <v>1.1371742688095338E-2</v>
      </c>
      <c r="BL786" s="125">
        <f t="shared" ref="BL786" si="15085">D786/D808</f>
        <v>4.5853444493198774E-2</v>
      </c>
      <c r="BM786" s="126">
        <f t="shared" ref="BM786" si="15086">E786/E808</f>
        <v>1.8395741899337008E-2</v>
      </c>
      <c r="BN786" s="123">
        <f t="shared" ref="BN786" si="15087">F786/F808</f>
        <v>6.4939185616076145E-2</v>
      </c>
      <c r="BO786" s="124">
        <f t="shared" ref="BO786" si="15088">G786/G808</f>
        <v>1.8880114860014358E-2</v>
      </c>
      <c r="BP786" s="125">
        <f t="shared" ref="BP786" si="15089">H786/H808</f>
        <v>3.7811723309782455E-2</v>
      </c>
      <c r="BQ786" s="126">
        <f t="shared" ref="BQ786" si="15090">I786/I808</f>
        <v>1.6461018439638351E-2</v>
      </c>
      <c r="BR786" s="123">
        <f t="shared" ref="BR786" si="15091">J786/J808</f>
        <v>7.8449469312413481E-3</v>
      </c>
      <c r="BS786" s="124">
        <f t="shared" ref="BS786" si="15092">K786/K808</f>
        <v>3.3676533676533678E-2</v>
      </c>
      <c r="BT786" s="125">
        <f t="shared" ref="BT786" si="15093">L786/L808</f>
        <v>1.5821014782261285E-2</v>
      </c>
      <c r="BU786" s="123">
        <f t="shared" ref="BU786" si="15094">M786/M808</f>
        <v>3.2371527363777276E-2</v>
      </c>
      <c r="BV786" s="127">
        <f t="shared" ref="BV786" si="15095">N786/N808</f>
        <v>3.5216338286312758E-2</v>
      </c>
      <c r="BW786" s="128">
        <f t="shared" ref="BW786" si="15096">O786/O808</f>
        <v>2.6199161868009285E-2</v>
      </c>
      <c r="BX786" s="123">
        <f t="shared" ref="BX786" si="15097">P786/P808</f>
        <v>3.0247004880934774E-2</v>
      </c>
      <c r="BY786" s="124">
        <f t="shared" ref="BY786" si="15098">Q786/Q808</f>
        <v>2.7132312739201751E-2</v>
      </c>
      <c r="BZ786" s="125">
        <f t="shared" ref="BZ786" si="15099">R786/R808</f>
        <v>3.1742468459569885E-2</v>
      </c>
      <c r="CA786" s="126">
        <f t="shared" ref="CA786" si="15100">S786/S808</f>
        <v>2.2595356550580432E-2</v>
      </c>
      <c r="CB786" s="123">
        <f t="shared" ref="CB786" si="15101">T786/T808</f>
        <v>2.6687598116169546E-2</v>
      </c>
      <c r="CC786" s="124">
        <f t="shared" ref="CC786" si="15102">U786/U808</f>
        <v>7.0415133998949025E-2</v>
      </c>
      <c r="CD786" s="125">
        <f t="shared" ref="CD786" si="15103">V786/V808</f>
        <v>1.4594922068623671E-2</v>
      </c>
      <c r="CE786" s="126">
        <f t="shared" ref="CE786" si="15104">W786/W808</f>
        <v>3.2355723746452222E-2</v>
      </c>
      <c r="CF786" s="123">
        <f t="shared" ref="CF786" si="15105">X786/X808</f>
        <v>3.664764193451487E-2</v>
      </c>
      <c r="CG786" s="124">
        <f t="shared" ref="CG786" si="15106">Y786/Y808</f>
        <v>4.4377067254685779E-2</v>
      </c>
      <c r="CH786" s="125">
        <f t="shared" ref="CH786" si="15107">Z786/Z808</f>
        <v>3.2389950430030082E-2</v>
      </c>
      <c r="CI786" s="123">
        <f t="shared" ref="CI786" si="15108">AA786/AA808</f>
        <v>2.6239129965690611E-2</v>
      </c>
      <c r="CJ786" s="129">
        <f t="shared" ref="CJ786" si="15109">AB786/AB808</f>
        <v>3.3805321165747894E-2</v>
      </c>
      <c r="CK786" s="130">
        <f t="shared" ref="CK786" si="15110">AC786/AC808</f>
        <v>2.4812437510971355E-2</v>
      </c>
    </row>
    <row r="787" spans="1:89" ht="14.4" thickTop="1" thickBot="1" x14ac:dyDescent="0.3">
      <c r="A787" s="131" t="s">
        <v>19</v>
      </c>
      <c r="B787" s="180">
        <v>1259</v>
      </c>
      <c r="C787" s="181">
        <v>766</v>
      </c>
      <c r="D787" s="182">
        <v>711</v>
      </c>
      <c r="E787" s="183">
        <v>441</v>
      </c>
      <c r="F787" s="180">
        <v>1205</v>
      </c>
      <c r="G787" s="184">
        <v>578</v>
      </c>
      <c r="H787" s="182">
        <v>1559</v>
      </c>
      <c r="I787" s="183">
        <v>1238</v>
      </c>
      <c r="J787" s="180">
        <v>82</v>
      </c>
      <c r="K787" s="184">
        <v>233</v>
      </c>
      <c r="L787" s="182">
        <v>418</v>
      </c>
      <c r="M787" s="180">
        <v>925</v>
      </c>
      <c r="N787" s="185">
        <v>1349</v>
      </c>
      <c r="O787" s="186">
        <v>1667</v>
      </c>
      <c r="P787" s="180">
        <v>587</v>
      </c>
      <c r="Q787" s="184">
        <v>674</v>
      </c>
      <c r="R787" s="182">
        <v>845</v>
      </c>
      <c r="S787" s="183">
        <v>1035</v>
      </c>
      <c r="T787" s="180">
        <v>145</v>
      </c>
      <c r="U787" s="184">
        <v>305</v>
      </c>
      <c r="V787" s="182">
        <v>569</v>
      </c>
      <c r="W787" s="183">
        <v>1172</v>
      </c>
      <c r="X787" s="180">
        <v>624</v>
      </c>
      <c r="Y787" s="184">
        <v>439</v>
      </c>
      <c r="Z787" s="182">
        <v>1903</v>
      </c>
      <c r="AA787" s="180">
        <v>2109</v>
      </c>
      <c r="AB787" s="162">
        <f t="shared" si="15025"/>
        <v>11256</v>
      </c>
      <c r="AC787" s="165">
        <f t="shared" si="15056"/>
        <v>11582</v>
      </c>
      <c r="AE787" s="251" t="s">
        <v>13</v>
      </c>
      <c r="AF787" s="14">
        <f t="shared" ref="AF787:BG787" si="15111">SUM(AF784:AF786)</f>
        <v>2952</v>
      </c>
      <c r="AG787" s="1">
        <f t="shared" si="15111"/>
        <v>1744</v>
      </c>
      <c r="AH787" s="14">
        <f t="shared" si="15111"/>
        <v>1369</v>
      </c>
      <c r="AI787" s="1">
        <f t="shared" si="15111"/>
        <v>923</v>
      </c>
      <c r="AJ787" s="14">
        <f t="shared" si="15111"/>
        <v>2268</v>
      </c>
      <c r="AK787" s="1">
        <f t="shared" si="15111"/>
        <v>1305</v>
      </c>
      <c r="AL787" s="14">
        <f t="shared" si="15111"/>
        <v>3531</v>
      </c>
      <c r="AM787" s="1">
        <f t="shared" si="15111"/>
        <v>3020</v>
      </c>
      <c r="AN787" s="14">
        <f t="shared" si="15111"/>
        <v>224</v>
      </c>
      <c r="AO787" s="1">
        <f t="shared" si="15111"/>
        <v>514</v>
      </c>
      <c r="AP787" s="14">
        <f t="shared" si="15111"/>
        <v>811</v>
      </c>
      <c r="AQ787" s="1">
        <f t="shared" si="15111"/>
        <v>2029</v>
      </c>
      <c r="AR787" s="14">
        <f t="shared" si="15111"/>
        <v>2807</v>
      </c>
      <c r="AS787" s="1">
        <f t="shared" si="15111"/>
        <v>3191</v>
      </c>
      <c r="AT787" s="14">
        <f t="shared" si="15111"/>
        <v>1285</v>
      </c>
      <c r="AU787" s="1">
        <f t="shared" si="15111"/>
        <v>1122</v>
      </c>
      <c r="AV787" s="14">
        <f t="shared" si="15111"/>
        <v>2359</v>
      </c>
      <c r="AW787" s="1">
        <f t="shared" si="15111"/>
        <v>1959</v>
      </c>
      <c r="AX787" s="14">
        <f t="shared" si="15111"/>
        <v>329</v>
      </c>
      <c r="AY787" s="1">
        <f t="shared" si="15111"/>
        <v>579</v>
      </c>
      <c r="AZ787" s="14">
        <f t="shared" si="15111"/>
        <v>1191</v>
      </c>
      <c r="BA787" s="1">
        <f t="shared" si="15111"/>
        <v>2552</v>
      </c>
      <c r="BB787" s="14">
        <f t="shared" si="15111"/>
        <v>1311</v>
      </c>
      <c r="BC787" s="1">
        <f t="shared" si="15111"/>
        <v>800</v>
      </c>
      <c r="BD787" s="14">
        <f t="shared" si="15111"/>
        <v>4446</v>
      </c>
      <c r="BE787" s="1">
        <f t="shared" si="15111"/>
        <v>4328</v>
      </c>
      <c r="BF787" s="166">
        <f t="shared" si="15111"/>
        <v>24883</v>
      </c>
      <c r="BG787" s="167">
        <f t="shared" si="15111"/>
        <v>24066</v>
      </c>
      <c r="BI787" s="131" t="s">
        <v>19</v>
      </c>
      <c r="BJ787" s="123">
        <f>B787/B808</f>
        <v>4.1421286395788778E-2</v>
      </c>
      <c r="BK787" s="124">
        <f t="shared" ref="BK787" si="15112">C787/C808</f>
        <v>3.2143007007679074E-2</v>
      </c>
      <c r="BL787" s="125">
        <f t="shared" ref="BL787" si="15113">D787/D808</f>
        <v>5.1996489688459852E-2</v>
      </c>
      <c r="BM787" s="126">
        <f t="shared" ref="BM787" si="15114">E787/E808</f>
        <v>4.1180315622373703E-2</v>
      </c>
      <c r="BN787" s="123">
        <f t="shared" ref="BN787" si="15115">F787/F808</f>
        <v>6.3722897937599152E-2</v>
      </c>
      <c r="BO787" s="124">
        <f t="shared" ref="BO787" si="15116">G787/G808</f>
        <v>4.1493180186647521E-2</v>
      </c>
      <c r="BP787" s="125">
        <f t="shared" ref="BP787" si="15117">H787/H808</f>
        <v>4.3536541093021311E-2</v>
      </c>
      <c r="BQ787" s="126">
        <f t="shared" ref="BQ787" si="15118">I787/I808</f>
        <v>3.402127016406057E-2</v>
      </c>
      <c r="BR787" s="123">
        <f t="shared" ref="BR787" si="15119">J787/J808</f>
        <v>1.8920166128287955E-2</v>
      </c>
      <c r="BS787" s="124">
        <f t="shared" ref="BS787" si="15120">K787/K808</f>
        <v>4.9978549978549981E-2</v>
      </c>
      <c r="BT787" s="125">
        <f t="shared" ref="BT787" si="15121">L787/L808</f>
        <v>3.3399920095884938E-2</v>
      </c>
      <c r="BU787" s="123">
        <f t="shared" ref="BU787" si="15122">M787/M808</f>
        <v>5.5144867056158342E-2</v>
      </c>
      <c r="BV787" s="127">
        <f t="shared" ref="BV787" si="15123">N787/N808</f>
        <v>4.4151338613602147E-2</v>
      </c>
      <c r="BW787" s="128">
        <f t="shared" ref="BW787" si="15124">O787/O808</f>
        <v>5.0257770810093763E-2</v>
      </c>
      <c r="BX787" s="123">
        <f t="shared" ref="BX787" si="15125">P787/P808</f>
        <v>4.3410738056500517E-2</v>
      </c>
      <c r="BY787" s="124">
        <f t="shared" ref="BY787" si="15126">Q787/Q808</f>
        <v>4.6063422635319845E-2</v>
      </c>
      <c r="BZ787" s="125">
        <f t="shared" ref="BZ787" si="15127">R787/R808</f>
        <v>3.7938310959457641E-2</v>
      </c>
      <c r="CA787" s="126">
        <f t="shared" ref="CA787" si="15128">S787/S808</f>
        <v>4.2910447761194029E-2</v>
      </c>
      <c r="CB787" s="123">
        <f t="shared" ref="CB787" si="15129">T787/T808</f>
        <v>5.6907378335949763E-2</v>
      </c>
      <c r="CC787" s="124">
        <f t="shared" ref="CC787" si="15130">U787/U808</f>
        <v>8.0136626379400944E-2</v>
      </c>
      <c r="CD787" s="125">
        <f t="shared" ref="CD787" si="15131">V787/V808</f>
        <v>3.1337776064327805E-2</v>
      </c>
      <c r="CE787" s="126">
        <f t="shared" ref="CE787" si="15132">W787/W808</f>
        <v>4.4351939451277203E-2</v>
      </c>
      <c r="CF787" s="123">
        <f t="shared" ref="CF787" si="15133">X787/X808</f>
        <v>4.6860919194953436E-2</v>
      </c>
      <c r="CG787" s="124">
        <f t="shared" ref="CG787" si="15134">Y787/Y808</f>
        <v>6.0501653803748619E-2</v>
      </c>
      <c r="CH787" s="125">
        <f t="shared" ref="CH787" si="15135">Z787/Z808</f>
        <v>4.0312672117951108E-2</v>
      </c>
      <c r="CI787" s="123">
        <f t="shared" ref="CI787" si="15136">AA787/AA808</f>
        <v>4.5508491034244654E-2</v>
      </c>
      <c r="CJ787" s="129">
        <f t="shared" ref="CJ787" si="15137">AB787/AB808</f>
        <v>4.2763845250804483E-2</v>
      </c>
      <c r="CK787" s="130">
        <f t="shared" ref="CK787" si="15138">AC787/AC808</f>
        <v>4.4198346855132305E-2</v>
      </c>
    </row>
    <row r="788" spans="1:89" ht="13.8" thickTop="1" x14ac:dyDescent="0.25">
      <c r="A788" s="139" t="s">
        <v>20</v>
      </c>
      <c r="B788" s="266">
        <v>1382</v>
      </c>
      <c r="C788" s="267">
        <v>850</v>
      </c>
      <c r="D788" s="268">
        <v>646</v>
      </c>
      <c r="E788" s="269">
        <v>469</v>
      </c>
      <c r="F788" s="266">
        <v>1156</v>
      </c>
      <c r="G788" s="270">
        <v>729</v>
      </c>
      <c r="H788" s="268">
        <v>1676</v>
      </c>
      <c r="I788" s="269">
        <v>1539</v>
      </c>
      <c r="J788" s="266">
        <v>106</v>
      </c>
      <c r="K788" s="270">
        <v>213</v>
      </c>
      <c r="L788" s="268">
        <v>425</v>
      </c>
      <c r="M788" s="266">
        <v>924</v>
      </c>
      <c r="N788" s="271">
        <v>1403</v>
      </c>
      <c r="O788" s="272">
        <v>1523</v>
      </c>
      <c r="P788" s="266">
        <v>609</v>
      </c>
      <c r="Q788" s="270">
        <v>612</v>
      </c>
      <c r="R788" s="268">
        <v>1091</v>
      </c>
      <c r="S788" s="269">
        <v>957</v>
      </c>
      <c r="T788" s="266">
        <v>205</v>
      </c>
      <c r="U788" s="270">
        <v>311</v>
      </c>
      <c r="V788" s="268">
        <v>638</v>
      </c>
      <c r="W788" s="269">
        <v>1198</v>
      </c>
      <c r="X788" s="266">
        <v>673</v>
      </c>
      <c r="Y788" s="270">
        <v>427</v>
      </c>
      <c r="Z788" s="268">
        <v>2198</v>
      </c>
      <c r="AA788" s="266">
        <v>2017</v>
      </c>
      <c r="AB788" s="162">
        <f t="shared" si="15025"/>
        <v>12208</v>
      </c>
      <c r="AC788" s="165">
        <f t="shared" si="15056"/>
        <v>11769</v>
      </c>
      <c r="BI788" s="139" t="s">
        <v>20</v>
      </c>
      <c r="BJ788" s="123">
        <f>B788/B808</f>
        <v>4.5468004606020726E-2</v>
      </c>
      <c r="BK788" s="124">
        <f t="shared" ref="BK788" si="15139">C788/C808</f>
        <v>3.5667827619487225E-2</v>
      </c>
      <c r="BL788" s="125">
        <f t="shared" ref="BL788" si="15140">D788/D808</f>
        <v>4.7242942811174492E-2</v>
      </c>
      <c r="BM788" s="126">
        <f t="shared" ref="BM788" si="15141">E788/E808</f>
        <v>4.3794938836492672E-2</v>
      </c>
      <c r="BN788" s="123">
        <f t="shared" ref="BN788" si="15142">F788/F808</f>
        <v>6.1131676361713377E-2</v>
      </c>
      <c r="BO788" s="124">
        <f t="shared" ref="BO788" si="15143">G788/G808</f>
        <v>5.2333094041636753E-2</v>
      </c>
      <c r="BP788" s="125">
        <f t="shared" ref="BP788" si="15144">H788/H808</f>
        <v>4.6803876120528359E-2</v>
      </c>
      <c r="BQ788" s="126">
        <f t="shared" ref="BQ788" si="15145">I788/I808</f>
        <v>4.2293000632059138E-2</v>
      </c>
      <c r="BR788" s="123">
        <f t="shared" ref="BR788" si="15146">J788/J808</f>
        <v>2.4457775726811262E-2</v>
      </c>
      <c r="BS788" s="124">
        <f t="shared" ref="BS788" si="15147">K788/K808</f>
        <v>4.568854568854569E-2</v>
      </c>
      <c r="BT788" s="125">
        <f t="shared" ref="BT788" si="15148">L788/L808</f>
        <v>3.395924890131842E-2</v>
      </c>
      <c r="BU788" s="123">
        <f t="shared" ref="BU788" si="15149">M788/M808</f>
        <v>5.5085250983665193E-2</v>
      </c>
      <c r="BV788" s="127">
        <f t="shared" ref="BV788" si="15150">N788/N808</f>
        <v>4.5918701315703345E-2</v>
      </c>
      <c r="BW788" s="128">
        <f t="shared" ref="BW788" si="15151">O788/O808</f>
        <v>4.5916367692725134E-2</v>
      </c>
      <c r="BX788" s="123">
        <f t="shared" ref="BX788" si="15152">P788/P808</f>
        <v>4.5037716314154708E-2</v>
      </c>
      <c r="BY788" s="124">
        <f t="shared" ref="BY788" si="15153">Q788/Q808</f>
        <v>4.1826134499726629E-2</v>
      </c>
      <c r="BZ788" s="125">
        <f t="shared" ref="BZ788" si="15154">R788/R808</f>
        <v>4.8983073676648857E-2</v>
      </c>
      <c r="CA788" s="126">
        <f t="shared" ref="CA788" si="15155">S788/S808</f>
        <v>3.9676616915422888E-2</v>
      </c>
      <c r="CB788" s="123">
        <f t="shared" ref="CB788" si="15156">T788/T808</f>
        <v>8.0455259026687598E-2</v>
      </c>
      <c r="CC788" s="124">
        <f t="shared" ref="CC788" si="15157">U788/U808</f>
        <v>8.1713084603258018E-2</v>
      </c>
      <c r="CD788" s="125">
        <f t="shared" ref="CD788" si="15158">V788/V808</f>
        <v>3.5137963319931707E-2</v>
      </c>
      <c r="CE788" s="126">
        <f t="shared" ref="CE788" si="15159">W788/W808</f>
        <v>4.5335856196783347E-2</v>
      </c>
      <c r="CF788" s="123">
        <f t="shared" ref="CF788" si="15160">X788/X808</f>
        <v>5.0540702913787927E-2</v>
      </c>
      <c r="CG788" s="124">
        <f t="shared" ref="CG788" si="15161">Y788/Y808</f>
        <v>5.8847850055126792E-2</v>
      </c>
      <c r="CH788" s="125">
        <f t="shared" ref="CH788" si="15162">Z788/Z808</f>
        <v>4.6561877727407532E-2</v>
      </c>
      <c r="CI788" s="123">
        <f t="shared" ref="CI788" si="15163">AA788/AA808</f>
        <v>4.3523293701314116E-2</v>
      </c>
      <c r="CJ788" s="129">
        <f t="shared" ref="CJ788" si="15164">AB788/AB808</f>
        <v>4.6380687883957099E-2</v>
      </c>
      <c r="CK788" s="130">
        <f t="shared" ref="CK788" si="15165">AC788/AC808</f>
        <v>4.4911962021935078E-2</v>
      </c>
    </row>
    <row r="789" spans="1:89" ht="13.8" thickBot="1" x14ac:dyDescent="0.3">
      <c r="A789" s="131" t="s">
        <v>21</v>
      </c>
      <c r="B789" s="273">
        <v>1570</v>
      </c>
      <c r="C789" s="274">
        <v>894</v>
      </c>
      <c r="D789" s="275">
        <v>723</v>
      </c>
      <c r="E789" s="276">
        <v>454</v>
      </c>
      <c r="F789" s="273">
        <v>1112</v>
      </c>
      <c r="G789" s="277">
        <v>576</v>
      </c>
      <c r="H789" s="275">
        <v>1855</v>
      </c>
      <c r="I789" s="276">
        <v>1481</v>
      </c>
      <c r="J789" s="273">
        <v>118</v>
      </c>
      <c r="K789" s="277">
        <v>301</v>
      </c>
      <c r="L789" s="275">
        <v>386</v>
      </c>
      <c r="M789" s="273">
        <v>1105</v>
      </c>
      <c r="N789" s="278">
        <v>1404</v>
      </c>
      <c r="O789" s="279">
        <v>1668</v>
      </c>
      <c r="P789" s="273">
        <v>676</v>
      </c>
      <c r="Q789" s="277">
        <v>510</v>
      </c>
      <c r="R789" s="275">
        <v>1268</v>
      </c>
      <c r="S789" s="276">
        <v>1002</v>
      </c>
      <c r="T789" s="273">
        <v>124</v>
      </c>
      <c r="U789" s="277">
        <v>268</v>
      </c>
      <c r="V789" s="275">
        <v>553</v>
      </c>
      <c r="W789" s="276">
        <v>1354</v>
      </c>
      <c r="X789" s="273">
        <v>638</v>
      </c>
      <c r="Y789" s="277">
        <v>373</v>
      </c>
      <c r="Z789" s="275">
        <v>2248</v>
      </c>
      <c r="AA789" s="273">
        <v>2311</v>
      </c>
      <c r="AB789" s="162">
        <f t="shared" si="15025"/>
        <v>12675</v>
      </c>
      <c r="AC789" s="165">
        <f t="shared" si="15056"/>
        <v>12297</v>
      </c>
      <c r="AE789" t="s">
        <v>85</v>
      </c>
      <c r="BI789" s="131" t="s">
        <v>21</v>
      </c>
      <c r="BJ789" s="123">
        <f>B789/B808</f>
        <v>5.1653232439545976E-2</v>
      </c>
      <c r="BK789" s="124">
        <f t="shared" ref="BK789" si="15166">C789/C808</f>
        <v>3.7514162225672443E-2</v>
      </c>
      <c r="BL789" s="125">
        <f t="shared" ref="BL789" si="15167">D789/D808</f>
        <v>5.2874067573497149E-2</v>
      </c>
      <c r="BM789" s="126">
        <f t="shared" ref="BM789" si="15168">E789/E808</f>
        <v>4.2394247828928935E-2</v>
      </c>
      <c r="BN789" s="123">
        <f t="shared" ref="BN789" si="15169">F789/F808</f>
        <v>5.8804865150713911E-2</v>
      </c>
      <c r="BO789" s="124">
        <f t="shared" ref="BO789" si="15170">G789/G808</f>
        <v>4.1349605168700648E-2</v>
      </c>
      <c r="BP789" s="125">
        <f t="shared" ref="BP789" si="15171">H789/H808</f>
        <v>5.1802619453210089E-2</v>
      </c>
      <c r="BQ789" s="126">
        <f t="shared" ref="BQ789" si="15172">I789/I808</f>
        <v>4.0699112369122534E-2</v>
      </c>
      <c r="BR789" s="123">
        <f t="shared" ref="BR789" si="15173">J789/J808</f>
        <v>2.7226580526072911E-2</v>
      </c>
      <c r="BS789" s="124">
        <f t="shared" ref="BS789" si="15174">K789/K808</f>
        <v>6.4564564564564567E-2</v>
      </c>
      <c r="BT789" s="125">
        <f t="shared" ref="BT789" si="15175">L789/L808</f>
        <v>3.0842988413903316E-2</v>
      </c>
      <c r="BU789" s="123">
        <f t="shared" ref="BU789" si="15176">M789/M808</f>
        <v>6.5875760104924283E-2</v>
      </c>
      <c r="BV789" s="127">
        <f t="shared" ref="BV789" si="15177">N789/N808</f>
        <v>4.5951430254631144E-2</v>
      </c>
      <c r="BW789" s="128">
        <f t="shared" ref="BW789" si="15178">O789/O808</f>
        <v>5.0287919442853268E-2</v>
      </c>
      <c r="BX789" s="123">
        <f t="shared" ref="BX789" si="15179">P789/P808</f>
        <v>4.9992604644283387E-2</v>
      </c>
      <c r="BY789" s="124">
        <f t="shared" ref="BY789" si="15180">Q789/Q808</f>
        <v>3.4855112083105523E-2</v>
      </c>
      <c r="BZ789" s="125">
        <f t="shared" ref="BZ789" si="15181">R789/R808</f>
        <v>5.6929915143896198E-2</v>
      </c>
      <c r="CA789" s="126">
        <f t="shared" ref="CA789" si="15182">S789/S808</f>
        <v>4.1542288557213931E-2</v>
      </c>
      <c r="CB789" s="123">
        <f t="shared" ref="CB789" si="15183">T789/T808</f>
        <v>4.8665620094191522E-2</v>
      </c>
      <c r="CC789" s="124">
        <f t="shared" ref="CC789" si="15184">U789/U808</f>
        <v>7.0415133998949025E-2</v>
      </c>
      <c r="CD789" s="125">
        <f t="shared" ref="CD789" si="15185">V789/V808</f>
        <v>3.0456573222448644E-2</v>
      </c>
      <c r="CE789" s="126">
        <f t="shared" ref="CE789" si="15186">W789/W808</f>
        <v>5.1239356669820248E-2</v>
      </c>
      <c r="CF789" s="123">
        <f t="shared" ref="CF789" si="15187">X789/X808</f>
        <v>4.7912285971763294E-2</v>
      </c>
      <c r="CG789" s="124">
        <f t="shared" ref="CG789" si="15188">Y789/Y808</f>
        <v>5.1405733186328559E-2</v>
      </c>
      <c r="CH789" s="125">
        <f t="shared" ref="CH789" si="15189">Z789/Z808</f>
        <v>4.7621065118840823E-2</v>
      </c>
      <c r="CI789" s="123">
        <f t="shared" ref="CI789" si="15190">AA789/AA808</f>
        <v>4.9867293873939969E-2</v>
      </c>
      <c r="CJ789" s="129">
        <f t="shared" ref="CJ789" si="15191">AB789/AB808</f>
        <v>4.8154916360514111E-2</v>
      </c>
      <c r="CK789" s="130">
        <f t="shared" ref="CK789" si="15192">AC789/AC808</f>
        <v>4.6926875434084095E-2</v>
      </c>
    </row>
    <row r="790" spans="1:89" ht="14.4" thickTop="1" thickBot="1" x14ac:dyDescent="0.3">
      <c r="A790" s="139" t="s">
        <v>22</v>
      </c>
      <c r="B790" s="187">
        <v>1806</v>
      </c>
      <c r="C790" s="188">
        <v>1124</v>
      </c>
      <c r="D790" s="189">
        <v>913</v>
      </c>
      <c r="E790" s="190">
        <v>466</v>
      </c>
      <c r="F790" s="187">
        <v>1275</v>
      </c>
      <c r="G790" s="191">
        <v>689</v>
      </c>
      <c r="H790" s="189">
        <v>2279</v>
      </c>
      <c r="I790" s="190">
        <v>1726</v>
      </c>
      <c r="J790" s="187">
        <v>140</v>
      </c>
      <c r="K790" s="191">
        <v>328</v>
      </c>
      <c r="L790" s="189">
        <v>334</v>
      </c>
      <c r="M790" s="187">
        <v>1250</v>
      </c>
      <c r="N790" s="192">
        <v>1596</v>
      </c>
      <c r="O790" s="193">
        <v>2079</v>
      </c>
      <c r="P790" s="187">
        <v>802</v>
      </c>
      <c r="Q790" s="191">
        <v>557</v>
      </c>
      <c r="R790" s="189">
        <v>1446</v>
      </c>
      <c r="S790" s="190">
        <v>1074</v>
      </c>
      <c r="T790" s="187">
        <v>91</v>
      </c>
      <c r="U790" s="191">
        <v>214</v>
      </c>
      <c r="V790" s="189">
        <v>565</v>
      </c>
      <c r="W790" s="190">
        <v>1666</v>
      </c>
      <c r="X790" s="187">
        <v>810</v>
      </c>
      <c r="Y790" s="191">
        <v>391</v>
      </c>
      <c r="Z790" s="189">
        <v>2601</v>
      </c>
      <c r="AA790" s="187">
        <v>2540</v>
      </c>
      <c r="AB790" s="162">
        <f t="shared" si="15025"/>
        <v>14658</v>
      </c>
      <c r="AC790" s="165">
        <f t="shared" si="15056"/>
        <v>14104</v>
      </c>
      <c r="AE790" s="290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39" t="s">
        <v>22</v>
      </c>
      <c r="BJ790" s="123">
        <f>B790/B808</f>
        <v>5.9417667379503207E-2</v>
      </c>
      <c r="BK790" s="124">
        <f t="shared" ref="BK790" si="15193">C790/C808</f>
        <v>4.7165456758004279E-2</v>
      </c>
      <c r="BL790" s="125">
        <f t="shared" ref="BL790" si="15194">D790/D808</f>
        <v>6.6769050753254358E-2</v>
      </c>
      <c r="BM790" s="126">
        <f t="shared" ref="BM790" si="15195">E790/E808</f>
        <v>4.3514800634979922E-2</v>
      </c>
      <c r="BN790" s="123">
        <f t="shared" ref="BN790" si="15196">F790/F808</f>
        <v>6.7424643046007399E-2</v>
      </c>
      <c r="BO790" s="124">
        <f t="shared" ref="BO790" si="15197">G790/G808</f>
        <v>4.9461593682699208E-2</v>
      </c>
      <c r="BP790" s="125">
        <f t="shared" ref="BP790" si="15198">H790/H808</f>
        <v>6.3643218185372386E-2</v>
      </c>
      <c r="BQ790" s="126">
        <f t="shared" ref="BQ790" si="15199">I790/I808</f>
        <v>4.7431916238423702E-2</v>
      </c>
      <c r="BR790" s="123">
        <f t="shared" ref="BR790" si="15200">J790/J808</f>
        <v>3.2302722658052604E-2</v>
      </c>
      <c r="BS790" s="124">
        <f t="shared" ref="BS790" si="15201">K790/K808</f>
        <v>7.035607035607036E-2</v>
      </c>
      <c r="BT790" s="125">
        <f t="shared" ref="BT790" si="15202">L790/L808</f>
        <v>2.668797443068318E-2</v>
      </c>
      <c r="BU790" s="123">
        <f t="shared" ref="BU790" si="15203">M790/M808</f>
        <v>7.4520090616430196E-2</v>
      </c>
      <c r="BV790" s="127">
        <f t="shared" ref="BV790" si="15204">N790/N808</f>
        <v>5.2235386528768739E-2</v>
      </c>
      <c r="BW790" s="128">
        <f t="shared" ref="BW790" si="15205">O790/O808</f>
        <v>6.2679007507009554E-2</v>
      </c>
      <c r="BX790" s="123">
        <f t="shared" ref="BX790" si="15206">P790/P808</f>
        <v>5.9310752847211948E-2</v>
      </c>
      <c r="BY790" s="124">
        <f t="shared" ref="BY790" si="15207">Q790/Q808</f>
        <v>3.8067249863313286E-2</v>
      </c>
      <c r="BZ790" s="125">
        <f t="shared" ref="BZ790" si="15208">R790/R808</f>
        <v>6.4921654020563019E-2</v>
      </c>
      <c r="CA790" s="126">
        <f t="shared" ref="CA790" si="15209">S790/S808</f>
        <v>4.4527363184079599E-2</v>
      </c>
      <c r="CB790" s="123">
        <f t="shared" ref="CB790" si="15210">T790/T808</f>
        <v>3.5714285714285712E-2</v>
      </c>
      <c r="CC790" s="124">
        <f t="shared" ref="CC790" si="15211">U790/U808</f>
        <v>5.6227009984235417E-2</v>
      </c>
      <c r="CD790" s="125">
        <f t="shared" ref="CD790" si="15212">V790/V808</f>
        <v>3.1117475353858018E-2</v>
      </c>
      <c r="CE790" s="126">
        <f t="shared" ref="CE790" si="15213">W790/W808</f>
        <v>6.3046357615894041E-2</v>
      </c>
      <c r="CF790" s="123">
        <f t="shared" ref="CF790" si="15214">X790/X808</f>
        <v>6.0829077801141482E-2</v>
      </c>
      <c r="CG790" s="124">
        <f t="shared" ref="CG790" si="15215">Y790/Y808</f>
        <v>5.3886438809261299E-2</v>
      </c>
      <c r="CH790" s="125">
        <f t="shared" ref="CH790" si="15216">Z790/Z808</f>
        <v>5.5098928102359869E-2</v>
      </c>
      <c r="CI790" s="123">
        <f t="shared" ref="CI790" si="15217">AA790/AA808</f>
        <v>5.4808708974386638E-2</v>
      </c>
      <c r="CJ790" s="129">
        <f t="shared" ref="CJ790" si="15218">AB790/AB808</f>
        <v>5.5688738778099864E-2</v>
      </c>
      <c r="CK790" s="130">
        <f t="shared" ref="CK790" si="15219">AC790/AC808</f>
        <v>5.3822611297253152E-2</v>
      </c>
    </row>
    <row r="791" spans="1:89" ht="15" thickTop="1" thickBot="1" x14ac:dyDescent="0.35">
      <c r="A791" s="131" t="s">
        <v>23</v>
      </c>
      <c r="B791" s="180">
        <v>1951</v>
      </c>
      <c r="C791" s="181">
        <v>1353</v>
      </c>
      <c r="D791" s="182">
        <v>929</v>
      </c>
      <c r="E791" s="183">
        <v>500</v>
      </c>
      <c r="F791" s="180">
        <v>1269</v>
      </c>
      <c r="G791" s="184">
        <v>619</v>
      </c>
      <c r="H791" s="182">
        <v>2196</v>
      </c>
      <c r="I791" s="183">
        <v>1911</v>
      </c>
      <c r="J791" s="180">
        <v>144</v>
      </c>
      <c r="K791" s="184">
        <v>544</v>
      </c>
      <c r="L791" s="182">
        <v>350</v>
      </c>
      <c r="M791" s="180">
        <v>1093</v>
      </c>
      <c r="N791" s="185">
        <v>1613</v>
      </c>
      <c r="O791" s="186">
        <v>1930</v>
      </c>
      <c r="P791" s="180">
        <v>919</v>
      </c>
      <c r="Q791" s="184">
        <v>581</v>
      </c>
      <c r="R791" s="182">
        <v>1579</v>
      </c>
      <c r="S791" s="183">
        <v>1083</v>
      </c>
      <c r="T791" s="180">
        <v>93</v>
      </c>
      <c r="U791" s="184">
        <v>201</v>
      </c>
      <c r="V791" s="182">
        <v>684</v>
      </c>
      <c r="W791" s="183">
        <v>2083</v>
      </c>
      <c r="X791" s="180">
        <v>858</v>
      </c>
      <c r="Y791" s="184">
        <v>338</v>
      </c>
      <c r="Z791" s="182">
        <v>2813</v>
      </c>
      <c r="AA791" s="180">
        <v>2822</v>
      </c>
      <c r="AB791" s="162">
        <f t="shared" si="15025"/>
        <v>15398</v>
      </c>
      <c r="AC791" s="165">
        <f t="shared" si="15056"/>
        <v>15058</v>
      </c>
      <c r="AE791" s="291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68" t="s">
        <v>14</v>
      </c>
      <c r="BG791" s="169" t="s">
        <v>15</v>
      </c>
      <c r="BI791" s="131" t="s">
        <v>23</v>
      </c>
      <c r="BJ791" s="123">
        <f>B791/B808</f>
        <v>6.4188188846849806E-2</v>
      </c>
      <c r="BK791" s="124">
        <f t="shared" ref="BK791" si="15220">C791/C808</f>
        <v>5.6774789140195542E-2</v>
      </c>
      <c r="BL791" s="125">
        <f t="shared" ref="BL791" si="15221">D791/D808</f>
        <v>6.7939154599970741E-2</v>
      </c>
      <c r="BM791" s="126">
        <f t="shared" ref="BM791" si="15222">E791/E808</f>
        <v>4.6689700252124385E-2</v>
      </c>
      <c r="BN791" s="123">
        <f t="shared" ref="BN791" si="15223">F791/F808</f>
        <v>6.7107350608143837E-2</v>
      </c>
      <c r="BO791" s="124">
        <f t="shared" ref="BO791" si="15224">G791/G808</f>
        <v>4.4436468054558503E-2</v>
      </c>
      <c r="BP791" s="125">
        <f t="shared" ref="BP791" si="15225">H791/H808</f>
        <v>6.1325365131670806E-2</v>
      </c>
      <c r="BQ791" s="126">
        <f t="shared" ref="BQ791" si="15226">I791/I808</f>
        <v>5.2515870180549068E-2</v>
      </c>
      <c r="BR791" s="123">
        <f t="shared" ref="BR791" si="15227">J791/J808</f>
        <v>3.3225657591139823E-2</v>
      </c>
      <c r="BS791" s="124">
        <f t="shared" ref="BS791" si="15228">K791/K808</f>
        <v>0.11668811668811668</v>
      </c>
      <c r="BT791" s="125">
        <f t="shared" ref="BT791" si="15229">L791/L808</f>
        <v>2.7966440271673991E-2</v>
      </c>
      <c r="BU791" s="123">
        <f t="shared" ref="BU791" si="15230">M791/M808</f>
        <v>6.5160367235006553E-2</v>
      </c>
      <c r="BV791" s="127">
        <f t="shared" ref="BV791" si="15231">N791/N808</f>
        <v>5.2791778490541334E-2</v>
      </c>
      <c r="BW791" s="128">
        <f t="shared" ref="BW791" si="15232">O791/O808</f>
        <v>5.8186861225843406E-2</v>
      </c>
      <c r="BX791" s="123">
        <f t="shared" ref="BX791" si="15233">P791/P808</f>
        <v>6.796331903564562E-2</v>
      </c>
      <c r="BY791" s="124">
        <f t="shared" ref="BY791" si="15234">Q791/Q808</f>
        <v>3.9707490431930018E-2</v>
      </c>
      <c r="BZ791" s="125">
        <f t="shared" ref="BZ791" si="15235">R791/R808</f>
        <v>7.0893009473353391E-2</v>
      </c>
      <c r="CA791" s="126">
        <f t="shared" ref="CA791" si="15236">S791/S808</f>
        <v>4.4900497512437812E-2</v>
      </c>
      <c r="CB791" s="123">
        <f t="shared" ref="CB791" si="15237">T791/T808</f>
        <v>3.6499215070643645E-2</v>
      </c>
      <c r="CC791" s="124">
        <f t="shared" ref="CC791" si="15238">U791/U808</f>
        <v>5.2811350499211769E-2</v>
      </c>
      <c r="CD791" s="125">
        <f t="shared" ref="CD791" si="15239">V791/V808</f>
        <v>3.7671421490334304E-2</v>
      </c>
      <c r="CE791" s="126">
        <f t="shared" ref="CE791" si="15240">W791/W808</f>
        <v>7.8826868495742664E-2</v>
      </c>
      <c r="CF791" s="123">
        <f t="shared" ref="CF791" si="15241">X791/X808</f>
        <v>6.4433763893060977E-2</v>
      </c>
      <c r="CG791" s="124">
        <f t="shared" ref="CG791" si="15242">Y791/Y808</f>
        <v>4.6582138919514883E-2</v>
      </c>
      <c r="CH791" s="125">
        <f t="shared" ref="CH791" si="15243">Z791/Z808</f>
        <v>5.9589882642037031E-2</v>
      </c>
      <c r="CI791" s="123">
        <f t="shared" ref="CI791" si="15244">AA791/AA808</f>
        <v>6.0893770364456333E-2</v>
      </c>
      <c r="CJ791" s="129">
        <f t="shared" ref="CJ791" si="15245">AB791/AB808</f>
        <v>5.8500150068575639E-2</v>
      </c>
      <c r="CK791" s="130">
        <f t="shared" ref="CK791" si="15246">AC791/AC808</f>
        <v>5.7463193485113299E-2</v>
      </c>
    </row>
    <row r="792" spans="1:89" ht="13.8" thickTop="1" x14ac:dyDescent="0.25">
      <c r="A792" s="139" t="s">
        <v>24</v>
      </c>
      <c r="B792" s="194">
        <v>2042</v>
      </c>
      <c r="C792" s="188">
        <v>1470</v>
      </c>
      <c r="D792" s="189">
        <v>1023</v>
      </c>
      <c r="E792" s="190">
        <v>460</v>
      </c>
      <c r="F792" s="187">
        <v>1370</v>
      </c>
      <c r="G792" s="191">
        <v>683</v>
      </c>
      <c r="H792" s="189">
        <v>2234</v>
      </c>
      <c r="I792" s="190">
        <v>2189</v>
      </c>
      <c r="J792" s="187">
        <v>131</v>
      </c>
      <c r="K792" s="191">
        <v>435</v>
      </c>
      <c r="L792" s="189">
        <v>364</v>
      </c>
      <c r="M792" s="187">
        <v>1230</v>
      </c>
      <c r="N792" s="192">
        <v>1596</v>
      </c>
      <c r="O792" s="195">
        <v>2163</v>
      </c>
      <c r="P792" s="187">
        <v>956</v>
      </c>
      <c r="Q792" s="191">
        <v>600</v>
      </c>
      <c r="R792" s="189">
        <v>1606</v>
      </c>
      <c r="S792" s="190">
        <v>1158</v>
      </c>
      <c r="T792" s="187">
        <v>113</v>
      </c>
      <c r="U792" s="191">
        <v>172</v>
      </c>
      <c r="V792" s="189">
        <v>802</v>
      </c>
      <c r="W792" s="196">
        <v>1954</v>
      </c>
      <c r="X792" s="187">
        <v>878</v>
      </c>
      <c r="Y792" s="191">
        <v>333</v>
      </c>
      <c r="Z792" s="189">
        <v>2764</v>
      </c>
      <c r="AA792" s="187">
        <v>2693</v>
      </c>
      <c r="AB792" s="162">
        <f t="shared" si="15025"/>
        <v>15879</v>
      </c>
      <c r="AC792" s="165">
        <f t="shared" si="15056"/>
        <v>15540</v>
      </c>
      <c r="AE792" s="254" t="str">
        <f>$AE$17</f>
        <v>17:00 - 17:59</v>
      </c>
      <c r="AF792" s="120">
        <f t="shared" ref="AF792:AO794" si="15247">SUMIF($A$9:$A$32,$AE792,B$784:B$807)</f>
        <v>2183</v>
      </c>
      <c r="AG792" s="177">
        <f t="shared" si="15247"/>
        <v>2066</v>
      </c>
      <c r="AH792" s="121">
        <f t="shared" si="15247"/>
        <v>742</v>
      </c>
      <c r="AI792" s="172">
        <f t="shared" si="15247"/>
        <v>727</v>
      </c>
      <c r="AJ792" s="120">
        <f t="shared" si="15247"/>
        <v>1140</v>
      </c>
      <c r="AK792" s="122">
        <f t="shared" si="15247"/>
        <v>1145</v>
      </c>
      <c r="AL792" s="121">
        <f t="shared" si="15247"/>
        <v>2468</v>
      </c>
      <c r="AM792" s="172">
        <f t="shared" si="15247"/>
        <v>2968</v>
      </c>
      <c r="AN792" s="120">
        <f t="shared" si="15247"/>
        <v>413</v>
      </c>
      <c r="AO792" s="122">
        <f t="shared" si="15247"/>
        <v>290</v>
      </c>
      <c r="AP792" s="121">
        <f t="shared" ref="AP792:AY794" si="15248">SUMIF($A$9:$A$32,$AE792,L$784:L$807)</f>
        <v>1317</v>
      </c>
      <c r="AQ792" s="120">
        <f t="shared" si="15248"/>
        <v>811</v>
      </c>
      <c r="AR792" s="171">
        <f t="shared" si="15248"/>
        <v>2327</v>
      </c>
      <c r="AS792" s="173">
        <f t="shared" si="15248"/>
        <v>2067</v>
      </c>
      <c r="AT792" s="120">
        <f t="shared" si="15248"/>
        <v>917</v>
      </c>
      <c r="AU792" s="122">
        <f t="shared" si="15248"/>
        <v>1028</v>
      </c>
      <c r="AV792" s="121">
        <f t="shared" si="15248"/>
        <v>1408</v>
      </c>
      <c r="AW792" s="172">
        <f t="shared" si="15248"/>
        <v>1899</v>
      </c>
      <c r="AX792" s="120">
        <f t="shared" si="15248"/>
        <v>244</v>
      </c>
      <c r="AY792" s="122">
        <f t="shared" si="15248"/>
        <v>236</v>
      </c>
      <c r="AZ792" s="121">
        <f t="shared" ref="AZ792:BE794" si="15249">SUMIF($A$9:$A$32,$AE792,V$784:V$807)</f>
        <v>1489</v>
      </c>
      <c r="BA792" s="172">
        <f t="shared" si="15249"/>
        <v>1665</v>
      </c>
      <c r="BB792" s="120">
        <f t="shared" si="15249"/>
        <v>905</v>
      </c>
      <c r="BC792" s="122">
        <f t="shared" si="15249"/>
        <v>480</v>
      </c>
      <c r="BD792" s="21">
        <f t="shared" si="15249"/>
        <v>3603</v>
      </c>
      <c r="BE792" s="176">
        <f t="shared" si="15249"/>
        <v>3511</v>
      </c>
      <c r="BF792" s="162">
        <f>AF792+AH792+AJ792+AL792+AN792+AP792+AR792+AT792+AV792+AX792+AZ792+BB792+BD792</f>
        <v>19156</v>
      </c>
      <c r="BG792" s="163">
        <f>AG792+AI792+AK792+AM792+AO792+AQ792+AS792+AU792+AW792+AY792+BA792+BC792+BE792</f>
        <v>18893</v>
      </c>
      <c r="BI792" s="139" t="s">
        <v>24</v>
      </c>
      <c r="BJ792" s="123">
        <f>B792/B808</f>
        <v>6.7182102319460438E-2</v>
      </c>
      <c r="BK792" s="124">
        <f t="shared" ref="BK792" si="15250">C792/C808</f>
        <v>6.1684360706642606E-2</v>
      </c>
      <c r="BL792" s="125">
        <f t="shared" ref="BL792" si="15251">D792/D808</f>
        <v>7.4813514699429567E-2</v>
      </c>
      <c r="BM792" s="126">
        <f t="shared" ref="BM792" si="15252">E792/E808</f>
        <v>4.2954524231954429E-2</v>
      </c>
      <c r="BN792" s="123">
        <f t="shared" ref="BN792" si="15253">F792/F808</f>
        <v>7.2448439978847173E-2</v>
      </c>
      <c r="BO792" s="124">
        <f t="shared" ref="BO792" si="15254">G792/G808</f>
        <v>4.9030868628858582E-2</v>
      </c>
      <c r="BP792" s="125">
        <f t="shared" ref="BP792" si="15255">H792/H808</f>
        <v>6.2386550867100453E-2</v>
      </c>
      <c r="BQ792" s="126">
        <f t="shared" ref="BQ792" si="15256">I792/I808</f>
        <v>6.015554150979692E-2</v>
      </c>
      <c r="BR792" s="123">
        <f t="shared" ref="BR792" si="15257">J792/J808</f>
        <v>3.0226119058606369E-2</v>
      </c>
      <c r="BS792" s="124">
        <f t="shared" ref="BS792" si="15258">K792/K808</f>
        <v>9.3307593307593306E-2</v>
      </c>
      <c r="BT792" s="125">
        <f t="shared" ref="BT792" si="15259">L792/L808</f>
        <v>2.9085097882540951E-2</v>
      </c>
      <c r="BU792" s="123">
        <f t="shared" ref="BU792" si="15260">M792/M808</f>
        <v>7.3327769166567303E-2</v>
      </c>
      <c r="BV792" s="127">
        <f t="shared" ref="BV792" si="15261">N792/N808</f>
        <v>5.2235386528768739E-2</v>
      </c>
      <c r="BW792" s="128">
        <f t="shared" ref="BW792" si="15262">O792/O808</f>
        <v>6.5211492658807921E-2</v>
      </c>
      <c r="BX792" s="123">
        <f t="shared" ref="BX792" si="15263">P792/P808</f>
        <v>7.0699600650791297E-2</v>
      </c>
      <c r="BY792" s="124">
        <f t="shared" ref="BY792" si="15264">Q792/Q808</f>
        <v>4.100601421541826E-2</v>
      </c>
      <c r="BZ792" s="125">
        <f t="shared" ref="BZ792" si="15265">R792/R808</f>
        <v>7.2105239527679249E-2</v>
      </c>
      <c r="CA792" s="126">
        <f t="shared" ref="CA792" si="15266">S792/S808</f>
        <v>4.800995024875622E-2</v>
      </c>
      <c r="CB792" s="123">
        <f t="shared" ref="CB792" si="15267">T792/T808</f>
        <v>4.4348508634222919E-2</v>
      </c>
      <c r="CC792" s="124">
        <f t="shared" ref="CC792" si="15268">U792/U808</f>
        <v>4.5191802417235943E-2</v>
      </c>
      <c r="CD792" s="125">
        <f t="shared" ref="CD792" si="15269">V792/V808</f>
        <v>4.4170292449193148E-2</v>
      </c>
      <c r="CE792" s="126">
        <f t="shared" ref="CE792" si="15270">W792/W808</f>
        <v>7.3945127719962159E-2</v>
      </c>
      <c r="CF792" s="123">
        <f t="shared" ref="CF792" si="15271">X792/X808</f>
        <v>6.5935716431360772E-2</v>
      </c>
      <c r="CG792" s="124">
        <f t="shared" ref="CG792" si="15272">Y792/Y808</f>
        <v>4.5893054024255787E-2</v>
      </c>
      <c r="CH792" s="125">
        <f t="shared" ref="CH792" si="15273">Z792/Z808</f>
        <v>5.8551878998432401E-2</v>
      </c>
      <c r="CI792" s="123">
        <f t="shared" ref="CI792" si="15274">AA792/AA808</f>
        <v>5.8110178451977648E-2</v>
      </c>
      <c r="CJ792" s="129">
        <f t="shared" ref="CJ792" si="15275">AB792/AB808</f>
        <v>6.0327567407384895E-2</v>
      </c>
      <c r="CK792" s="130">
        <f t="shared" ref="CK792" si="15276">AC792/AC808</f>
        <v>5.9302565198476605E-2</v>
      </c>
    </row>
    <row r="793" spans="1:89" x14ac:dyDescent="0.25">
      <c r="A793" s="131" t="s">
        <v>25</v>
      </c>
      <c r="B793" s="197">
        <v>2006</v>
      </c>
      <c r="C793" s="181">
        <v>1506</v>
      </c>
      <c r="D793" s="182">
        <v>1029</v>
      </c>
      <c r="E793" s="183">
        <v>467</v>
      </c>
      <c r="F793" s="180">
        <v>1272</v>
      </c>
      <c r="G793" s="184">
        <v>627</v>
      </c>
      <c r="H793" s="182">
        <v>2193</v>
      </c>
      <c r="I793" s="183">
        <v>1988</v>
      </c>
      <c r="J793" s="180">
        <v>190</v>
      </c>
      <c r="K793" s="181">
        <v>345</v>
      </c>
      <c r="L793" s="182">
        <v>457</v>
      </c>
      <c r="M793" s="180">
        <v>1159</v>
      </c>
      <c r="N793" s="185">
        <v>1736</v>
      </c>
      <c r="O793" s="198">
        <v>2082</v>
      </c>
      <c r="P793" s="180">
        <v>957</v>
      </c>
      <c r="Q793" s="181">
        <v>692</v>
      </c>
      <c r="R793" s="182">
        <v>1611</v>
      </c>
      <c r="S793" s="183">
        <v>1202</v>
      </c>
      <c r="T793" s="189">
        <v>103</v>
      </c>
      <c r="U793" s="180">
        <v>195</v>
      </c>
      <c r="V793" s="182">
        <v>775</v>
      </c>
      <c r="W793" s="199">
        <v>2051</v>
      </c>
      <c r="X793" s="180">
        <v>914</v>
      </c>
      <c r="Y793" s="184">
        <v>355</v>
      </c>
      <c r="Z793" s="182">
        <v>2919</v>
      </c>
      <c r="AA793" s="180">
        <v>3109</v>
      </c>
      <c r="AB793" s="162">
        <f t="shared" si="15025"/>
        <v>16162</v>
      </c>
      <c r="AC793" s="165">
        <f t="shared" si="15056"/>
        <v>15778</v>
      </c>
      <c r="AE793" s="256" t="str">
        <f>$AE$18</f>
        <v>18:00 - 18:59</v>
      </c>
      <c r="AF793" s="120">
        <f t="shared" si="15247"/>
        <v>2269</v>
      </c>
      <c r="AG793" s="181">
        <f t="shared" si="15247"/>
        <v>1756</v>
      </c>
      <c r="AH793" s="182">
        <f t="shared" si="15247"/>
        <v>720</v>
      </c>
      <c r="AI793" s="183">
        <f t="shared" si="15247"/>
        <v>873</v>
      </c>
      <c r="AJ793" s="180">
        <f t="shared" si="15247"/>
        <v>1159</v>
      </c>
      <c r="AK793" s="184">
        <f t="shared" si="15247"/>
        <v>1219</v>
      </c>
      <c r="AL793" s="182">
        <f t="shared" si="15247"/>
        <v>2383</v>
      </c>
      <c r="AM793" s="183">
        <f t="shared" si="15247"/>
        <v>2915</v>
      </c>
      <c r="AN793" s="180">
        <f t="shared" si="15247"/>
        <v>380</v>
      </c>
      <c r="AO793" s="184">
        <f t="shared" si="15247"/>
        <v>219</v>
      </c>
      <c r="AP793" s="182">
        <f t="shared" si="15248"/>
        <v>1371</v>
      </c>
      <c r="AQ793" s="180">
        <f t="shared" si="15248"/>
        <v>768</v>
      </c>
      <c r="AR793" s="185">
        <f t="shared" si="15248"/>
        <v>2119</v>
      </c>
      <c r="AS793" s="186">
        <f t="shared" si="15248"/>
        <v>2302</v>
      </c>
      <c r="AT793" s="180">
        <f t="shared" si="15248"/>
        <v>788</v>
      </c>
      <c r="AU793" s="184">
        <f t="shared" si="15248"/>
        <v>1287</v>
      </c>
      <c r="AV793" s="182">
        <f t="shared" si="15248"/>
        <v>1236</v>
      </c>
      <c r="AW793" s="183">
        <f t="shared" si="15248"/>
        <v>2366</v>
      </c>
      <c r="AX793" s="180">
        <f t="shared" si="15248"/>
        <v>234</v>
      </c>
      <c r="AY793" s="184">
        <f t="shared" si="15248"/>
        <v>193</v>
      </c>
      <c r="AZ793" s="182">
        <f t="shared" si="15249"/>
        <v>1702</v>
      </c>
      <c r="BA793" s="183">
        <f t="shared" si="15249"/>
        <v>1644</v>
      </c>
      <c r="BB793" s="180">
        <f t="shared" si="15249"/>
        <v>974</v>
      </c>
      <c r="BC793" s="184">
        <f t="shared" si="15249"/>
        <v>524</v>
      </c>
      <c r="BD793" s="182">
        <f t="shared" si="15249"/>
        <v>3308</v>
      </c>
      <c r="BE793" s="180">
        <f t="shared" si="15249"/>
        <v>2936</v>
      </c>
      <c r="BF793" s="164">
        <f>SUM(AF793,AH793,AJ793,AL793,AN793,AP793,AR793,AT793,AV793,AX793,AZ793,BB793,BD793)</f>
        <v>18643</v>
      </c>
      <c r="BG793" s="165">
        <f>SUM(AG793,AI793,AK793,AM793,AO793,AQ793,AS793,AU793,AW793,AY793,BA793,BC793,BE793)</f>
        <v>19002</v>
      </c>
      <c r="BI793" s="131" t="s">
        <v>25</v>
      </c>
      <c r="BJ793" s="123">
        <f>B793/B808</f>
        <v>6.5997696989636451E-2</v>
      </c>
      <c r="BK793" s="124">
        <f t="shared" ref="BK793" si="15277">C793/C808</f>
        <v>6.3194998111703246E-2</v>
      </c>
      <c r="BL793" s="125">
        <f t="shared" ref="BL793" si="15278">D793/D808</f>
        <v>7.5252303641948223E-2</v>
      </c>
      <c r="BM793" s="126">
        <f t="shared" ref="BM793" si="15279">E793/E808</f>
        <v>4.3608180035484174E-2</v>
      </c>
      <c r="BN793" s="123">
        <f t="shared" ref="BN793" si="15280">F793/F808</f>
        <v>6.7265996827075625E-2</v>
      </c>
      <c r="BO793" s="124">
        <f t="shared" ref="BO793" si="15281">G793/G808</f>
        <v>4.5010768126346017E-2</v>
      </c>
      <c r="BP793" s="125">
        <f t="shared" ref="BP793" si="15282">H793/H808</f>
        <v>6.1241587310452678E-2</v>
      </c>
      <c r="BQ793" s="126">
        <f t="shared" ref="BQ793" si="15283">I793/I808</f>
        <v>5.4631894253758001E-2</v>
      </c>
      <c r="BR793" s="123">
        <f t="shared" ref="BR793" si="15284">J793/J808</f>
        <v>4.3839409321642826E-2</v>
      </c>
      <c r="BS793" s="124">
        <f t="shared" ref="BS793" si="15285">K793/K808</f>
        <v>7.4002574002573998E-2</v>
      </c>
      <c r="BT793" s="125">
        <f t="shared" ref="BT793" si="15286">L793/L808</f>
        <v>3.6516180583300042E-2</v>
      </c>
      <c r="BU793" s="123">
        <f t="shared" ref="BU793" si="15287">M793/M808</f>
        <v>6.9095028019554069E-2</v>
      </c>
      <c r="BV793" s="127">
        <f t="shared" ref="BV793" si="15288">N793/N808</f>
        <v>5.6817437978660734E-2</v>
      </c>
      <c r="BW793" s="128">
        <f t="shared" ref="BW793" si="15289">O793/O808</f>
        <v>6.276945340528807E-2</v>
      </c>
      <c r="BX793" s="123">
        <f t="shared" ref="BX793" si="15290">P793/P808</f>
        <v>7.0773554207957404E-2</v>
      </c>
      <c r="BY793" s="124">
        <f t="shared" ref="BY793" si="15291">Q793/Q808</f>
        <v>4.7293603061782395E-2</v>
      </c>
      <c r="BZ793" s="125">
        <f t="shared" ref="BZ793" si="15292">R793/R808</f>
        <v>7.232972657477664E-2</v>
      </c>
      <c r="CA793" s="126">
        <f t="shared" ref="CA793" si="15293">S793/S808</f>
        <v>4.9834162520729683E-2</v>
      </c>
      <c r="CB793" s="123">
        <f t="shared" ref="CB793" si="15294">T793/T808</f>
        <v>4.0423861852433282E-2</v>
      </c>
      <c r="CC793" s="124">
        <f t="shared" ref="CC793" si="15295">U793/U808</f>
        <v>5.1234892275354701E-2</v>
      </c>
      <c r="CD793" s="125">
        <f t="shared" ref="CD793" si="15296">V793/V808</f>
        <v>4.2683262653522056E-2</v>
      </c>
      <c r="CE793" s="126">
        <f t="shared" ref="CE793" si="15297">W793/W808</f>
        <v>7.7615894039735095E-2</v>
      </c>
      <c r="CF793" s="123">
        <f t="shared" ref="CF793" si="15298">X793/X808</f>
        <v>6.8639231000300394E-2</v>
      </c>
      <c r="CG793" s="124">
        <f t="shared" ref="CG793" si="15299">Y793/Y808</f>
        <v>4.8925027563395812E-2</v>
      </c>
      <c r="CH793" s="125">
        <f t="shared" ref="CH793" si="15300">Z793/Z808</f>
        <v>6.1835359911875609E-2</v>
      </c>
      <c r="CI793" s="123">
        <f t="shared" ref="CI793" si="15301">AA793/AA808</f>
        <v>6.7086722913924438E-2</v>
      </c>
      <c r="CJ793" s="129">
        <f t="shared" ref="CJ793" si="15302">AB793/AB808</f>
        <v>6.1402742265769548E-2</v>
      </c>
      <c r="CK793" s="130">
        <f t="shared" ref="CK793" si="15303">AC793/AC808</f>
        <v>6.0210802683498314E-2</v>
      </c>
    </row>
    <row r="794" spans="1:89" ht="13.8" thickBot="1" x14ac:dyDescent="0.3">
      <c r="A794" s="139" t="s">
        <v>26</v>
      </c>
      <c r="B794" s="194">
        <v>1554</v>
      </c>
      <c r="C794" s="188">
        <v>1577</v>
      </c>
      <c r="D794" s="189">
        <v>920</v>
      </c>
      <c r="E794" s="190">
        <v>546</v>
      </c>
      <c r="F794" s="187">
        <v>936</v>
      </c>
      <c r="G794" s="191">
        <v>572</v>
      </c>
      <c r="H794" s="189">
        <v>2069</v>
      </c>
      <c r="I794" s="190">
        <v>1950</v>
      </c>
      <c r="J794" s="187">
        <v>257</v>
      </c>
      <c r="K794" s="188">
        <v>296</v>
      </c>
      <c r="L794" s="189">
        <v>506</v>
      </c>
      <c r="M794" s="187">
        <v>1264</v>
      </c>
      <c r="N794" s="192">
        <v>1917</v>
      </c>
      <c r="O794" s="195">
        <v>2056</v>
      </c>
      <c r="P794" s="187">
        <v>986</v>
      </c>
      <c r="Q794" s="188">
        <v>828</v>
      </c>
      <c r="R794" s="189">
        <v>1627</v>
      </c>
      <c r="S794" s="190">
        <v>1439</v>
      </c>
      <c r="T794" s="187">
        <v>87</v>
      </c>
      <c r="U794" s="191">
        <v>166</v>
      </c>
      <c r="V794" s="189">
        <v>825</v>
      </c>
      <c r="W794" s="196">
        <v>1701</v>
      </c>
      <c r="X794" s="187">
        <v>847</v>
      </c>
      <c r="Y794" s="191">
        <v>344</v>
      </c>
      <c r="Z794" s="189">
        <v>3003</v>
      </c>
      <c r="AA794" s="187">
        <v>3190</v>
      </c>
      <c r="AB794" s="162">
        <f t="shared" si="15025"/>
        <v>15534</v>
      </c>
      <c r="AC794" s="165">
        <f t="shared" si="15056"/>
        <v>15929</v>
      </c>
      <c r="AE794" s="254">
        <f>$AE$19</f>
        <v>0</v>
      </c>
      <c r="AF794" s="120">
        <f t="shared" si="15247"/>
        <v>0</v>
      </c>
      <c r="AG794" s="188">
        <f t="shared" si="15247"/>
        <v>0</v>
      </c>
      <c r="AH794" s="189">
        <f t="shared" si="15247"/>
        <v>0</v>
      </c>
      <c r="AI794" s="190">
        <f t="shared" si="15247"/>
        <v>0</v>
      </c>
      <c r="AJ794" s="187">
        <f t="shared" si="15247"/>
        <v>0</v>
      </c>
      <c r="AK794" s="191">
        <f t="shared" si="15247"/>
        <v>0</v>
      </c>
      <c r="AL794" s="189">
        <f t="shared" si="15247"/>
        <v>0</v>
      </c>
      <c r="AM794" s="190">
        <f t="shared" si="15247"/>
        <v>0</v>
      </c>
      <c r="AN794" s="187">
        <f t="shared" si="15247"/>
        <v>0</v>
      </c>
      <c r="AO794" s="191">
        <f t="shared" si="15247"/>
        <v>0</v>
      </c>
      <c r="AP794" s="189">
        <f t="shared" si="15248"/>
        <v>0</v>
      </c>
      <c r="AQ794" s="187">
        <f t="shared" si="15248"/>
        <v>0</v>
      </c>
      <c r="AR794" s="192">
        <f t="shared" si="15248"/>
        <v>0</v>
      </c>
      <c r="AS794" s="193">
        <f t="shared" si="15248"/>
        <v>0</v>
      </c>
      <c r="AT794" s="187">
        <f t="shared" si="15248"/>
        <v>0</v>
      </c>
      <c r="AU794" s="191">
        <f t="shared" si="15248"/>
        <v>0</v>
      </c>
      <c r="AV794" s="189">
        <f t="shared" si="15248"/>
        <v>0</v>
      </c>
      <c r="AW794" s="190">
        <f t="shared" si="15248"/>
        <v>0</v>
      </c>
      <c r="AX794" s="187">
        <f t="shared" si="15248"/>
        <v>0</v>
      </c>
      <c r="AY794" s="191">
        <f t="shared" si="15248"/>
        <v>0</v>
      </c>
      <c r="AZ794" s="189">
        <f t="shared" si="15249"/>
        <v>0</v>
      </c>
      <c r="BA794" s="190">
        <f t="shared" si="15249"/>
        <v>0</v>
      </c>
      <c r="BB794" s="187">
        <f t="shared" si="15249"/>
        <v>0</v>
      </c>
      <c r="BC794" s="191">
        <f t="shared" si="15249"/>
        <v>0</v>
      </c>
      <c r="BD794" s="189">
        <f t="shared" si="15249"/>
        <v>0</v>
      </c>
      <c r="BE794" s="187">
        <f t="shared" si="15249"/>
        <v>0</v>
      </c>
      <c r="BF794" s="164">
        <f>SUM(AF794,AH794,AJ794,AL794,AN794,AP794,AR794,AT794,AV794,AX794,AZ794,BB794,BD794)</f>
        <v>0</v>
      </c>
      <c r="BG794" s="165">
        <f>SUM(AG794,AI794,AK794,AM794,AO794,AQ794,AS794,AU794,AW794,AY794,BA794,BC794,BE794)</f>
        <v>0</v>
      </c>
      <c r="BI794" s="139" t="s">
        <v>26</v>
      </c>
      <c r="BJ794" s="123">
        <f>B794/B808</f>
        <v>5.1126830070735318E-2</v>
      </c>
      <c r="BK794" s="124">
        <f t="shared" ref="BK794" si="15304">C794/C808</f>
        <v>6.6174310771683939E-2</v>
      </c>
      <c r="BL794" s="125">
        <f t="shared" ref="BL794" si="15305">D794/D808</f>
        <v>6.7280971186192778E-2</v>
      </c>
      <c r="BM794" s="126">
        <f t="shared" ref="BM794" si="15306">E794/E808</f>
        <v>5.0985152675319827E-2</v>
      </c>
      <c r="BN794" s="123">
        <f t="shared" ref="BN794" si="15307">F794/F808</f>
        <v>4.9497620306716027E-2</v>
      </c>
      <c r="BO794" s="124">
        <f t="shared" ref="BO794" si="15308">G794/G808</f>
        <v>4.1062455132806888E-2</v>
      </c>
      <c r="BP794" s="125">
        <f t="shared" ref="BP794" si="15309">H794/H808</f>
        <v>5.7778770700103323E-2</v>
      </c>
      <c r="BQ794" s="126">
        <f t="shared" ref="BQ794" si="15310">I794/I808</f>
        <v>5.358762263321333E-2</v>
      </c>
      <c r="BR794" s="123">
        <f t="shared" ref="BR794" si="15311">J794/J808</f>
        <v>5.9298569450853718E-2</v>
      </c>
      <c r="BS794" s="124">
        <f t="shared" ref="BS794" si="15312">K794/K808</f>
        <v>6.3492063492063489E-2</v>
      </c>
      <c r="BT794" s="125">
        <f t="shared" ref="BT794" si="15313">L794/L808</f>
        <v>4.04314822213344E-2</v>
      </c>
      <c r="BU794" s="123">
        <f t="shared" ref="BU794" si="15314">M794/M808</f>
        <v>7.535471563133421E-2</v>
      </c>
      <c r="BV794" s="127">
        <f t="shared" ref="BV794" si="15315">N794/N808</f>
        <v>6.274137592459253E-2</v>
      </c>
      <c r="BW794" s="128">
        <f t="shared" ref="BW794" si="15316">O794/O808</f>
        <v>6.1985588953540956E-2</v>
      </c>
      <c r="BX794" s="123">
        <f t="shared" ref="BX794" si="15317">P794/P808</f>
        <v>7.2918207365774299E-2</v>
      </c>
      <c r="BY794" s="124">
        <f t="shared" ref="BY794" si="15318">Q794/Q808</f>
        <v>5.6588299617277203E-2</v>
      </c>
      <c r="BZ794" s="125">
        <f t="shared" ref="BZ794" si="15319">R794/R808</f>
        <v>7.3048085125488257E-2</v>
      </c>
      <c r="CA794" s="126">
        <f t="shared" ref="CA794" si="15320">S794/S808</f>
        <v>5.9660033167495852E-2</v>
      </c>
      <c r="CB794" s="123">
        <f t="shared" ref="CB794" si="15321">T794/T808</f>
        <v>3.414442700156986E-2</v>
      </c>
      <c r="CC794" s="124">
        <f t="shared" ref="CC794" si="15322">U794/U808</f>
        <v>4.3615344193378876E-2</v>
      </c>
      <c r="CD794" s="125">
        <f t="shared" ref="CD794" si="15323">V794/V808</f>
        <v>4.5437021534394446E-2</v>
      </c>
      <c r="CE794" s="126">
        <f t="shared" ref="CE794" si="15324">W794/W808</f>
        <v>6.4370860927152315E-2</v>
      </c>
      <c r="CF794" s="123">
        <f t="shared" ref="CF794" si="15325">X794/X808</f>
        <v>6.3607689996996092E-2</v>
      </c>
      <c r="CG794" s="124">
        <f t="shared" ref="CG794" si="15326">Y794/Y808</f>
        <v>4.7409040793825796E-2</v>
      </c>
      <c r="CH794" s="125">
        <f t="shared" ref="CH794" si="15327">Z794/Z808</f>
        <v>6.3614794729483545E-2</v>
      </c>
      <c r="CI794" s="123">
        <f t="shared" ref="CI794" si="15328">AA794/AA808</f>
        <v>6.8834559696178493E-2</v>
      </c>
      <c r="CJ794" s="129">
        <f t="shared" ref="CJ794" si="15329">AB794/AB808</f>
        <v>5.9016841873311729E-2</v>
      </c>
      <c r="CK794" s="130">
        <f t="shared" ref="CK794" si="15330">AC794/AC808</f>
        <v>6.078703739038184E-2</v>
      </c>
    </row>
    <row r="795" spans="1:89" ht="14.4" thickTop="1" thickBot="1" x14ac:dyDescent="0.3">
      <c r="A795" s="131" t="s">
        <v>27</v>
      </c>
      <c r="B795" s="197">
        <v>1594</v>
      </c>
      <c r="C795" s="181">
        <v>1477</v>
      </c>
      <c r="D795" s="182">
        <v>842</v>
      </c>
      <c r="E795" s="183">
        <v>605</v>
      </c>
      <c r="F795" s="180">
        <v>1033</v>
      </c>
      <c r="G795" s="184">
        <v>825</v>
      </c>
      <c r="H795" s="182">
        <v>2119</v>
      </c>
      <c r="I795" s="183">
        <v>2360</v>
      </c>
      <c r="J795" s="180">
        <v>266</v>
      </c>
      <c r="K795" s="181">
        <v>294</v>
      </c>
      <c r="L795" s="182">
        <v>702</v>
      </c>
      <c r="M795" s="180">
        <v>997</v>
      </c>
      <c r="N795" s="185">
        <v>1999</v>
      </c>
      <c r="O795" s="198">
        <v>1853</v>
      </c>
      <c r="P795" s="180">
        <v>995</v>
      </c>
      <c r="Q795" s="181">
        <v>723</v>
      </c>
      <c r="R795" s="182">
        <v>1500</v>
      </c>
      <c r="S795" s="183">
        <v>1274</v>
      </c>
      <c r="T795" s="180">
        <v>165</v>
      </c>
      <c r="U795" s="184">
        <v>159</v>
      </c>
      <c r="V795" s="182">
        <v>1090</v>
      </c>
      <c r="W795" s="199">
        <v>1663</v>
      </c>
      <c r="X795" s="180">
        <v>812</v>
      </c>
      <c r="Y795" s="184">
        <v>315</v>
      </c>
      <c r="Z795" s="182">
        <v>2921</v>
      </c>
      <c r="AA795" s="180">
        <v>3525</v>
      </c>
      <c r="AB795" s="162">
        <f t="shared" si="15025"/>
        <v>16038</v>
      </c>
      <c r="AC795" s="165">
        <f t="shared" si="15056"/>
        <v>16070</v>
      </c>
      <c r="AE795" s="251" t="s">
        <v>13</v>
      </c>
      <c r="AF795" s="14">
        <f t="shared" ref="AF795:BG795" si="15331">SUM(AF792:AF794)</f>
        <v>4452</v>
      </c>
      <c r="AG795" s="1">
        <f t="shared" si="15331"/>
        <v>3822</v>
      </c>
      <c r="AH795" s="14">
        <f t="shared" si="15331"/>
        <v>1462</v>
      </c>
      <c r="AI795" s="1">
        <f t="shared" si="15331"/>
        <v>1600</v>
      </c>
      <c r="AJ795" s="14">
        <f t="shared" si="15331"/>
        <v>2299</v>
      </c>
      <c r="AK795" s="1">
        <f t="shared" si="15331"/>
        <v>2364</v>
      </c>
      <c r="AL795" s="14">
        <f t="shared" si="15331"/>
        <v>4851</v>
      </c>
      <c r="AM795" s="1">
        <f t="shared" si="15331"/>
        <v>5883</v>
      </c>
      <c r="AN795" s="14">
        <f t="shared" si="15331"/>
        <v>793</v>
      </c>
      <c r="AO795" s="1">
        <f t="shared" si="15331"/>
        <v>509</v>
      </c>
      <c r="AP795" s="14">
        <f t="shared" si="15331"/>
        <v>2688</v>
      </c>
      <c r="AQ795" s="1">
        <f t="shared" si="15331"/>
        <v>1579</v>
      </c>
      <c r="AR795" s="14">
        <f t="shared" si="15331"/>
        <v>4446</v>
      </c>
      <c r="AS795" s="1">
        <f t="shared" si="15331"/>
        <v>4369</v>
      </c>
      <c r="AT795" s="14">
        <f t="shared" si="15331"/>
        <v>1705</v>
      </c>
      <c r="AU795" s="1">
        <f t="shared" si="15331"/>
        <v>2315</v>
      </c>
      <c r="AV795" s="14">
        <f t="shared" si="15331"/>
        <v>2644</v>
      </c>
      <c r="AW795" s="1">
        <f t="shared" si="15331"/>
        <v>4265</v>
      </c>
      <c r="AX795" s="14">
        <f t="shared" si="15331"/>
        <v>478</v>
      </c>
      <c r="AY795" s="1">
        <f t="shared" si="15331"/>
        <v>429</v>
      </c>
      <c r="AZ795" s="14">
        <f t="shared" si="15331"/>
        <v>3191</v>
      </c>
      <c r="BA795" s="1">
        <f t="shared" si="15331"/>
        <v>3309</v>
      </c>
      <c r="BB795" s="14">
        <f t="shared" si="15331"/>
        <v>1879</v>
      </c>
      <c r="BC795" s="1">
        <f t="shared" si="15331"/>
        <v>1004</v>
      </c>
      <c r="BD795" s="14">
        <f t="shared" si="15331"/>
        <v>6911</v>
      </c>
      <c r="BE795" s="1">
        <f t="shared" si="15331"/>
        <v>6447</v>
      </c>
      <c r="BF795" s="166">
        <f t="shared" si="15331"/>
        <v>37799</v>
      </c>
      <c r="BG795" s="167">
        <f t="shared" si="15331"/>
        <v>37895</v>
      </c>
      <c r="BI795" s="131" t="s">
        <v>27</v>
      </c>
      <c r="BJ795" s="123">
        <f>B795/B808</f>
        <v>5.244283599276197E-2</v>
      </c>
      <c r="BK795" s="124">
        <f t="shared" ref="BK795" si="15332">C795/C808</f>
        <v>6.1978095757626618E-2</v>
      </c>
      <c r="BL795" s="125">
        <f t="shared" ref="BL795" si="15333">D795/D808</f>
        <v>6.1576714933450342E-2</v>
      </c>
      <c r="BM795" s="126">
        <f t="shared" ref="BM795" si="15334">E795/E808</f>
        <v>5.6494537305070501E-2</v>
      </c>
      <c r="BN795" s="123">
        <f t="shared" ref="BN795" si="15335">F795/F808</f>
        <v>5.4627181385510315E-2</v>
      </c>
      <c r="BO795" s="124">
        <f t="shared" ref="BO795" si="15336">G795/G808</f>
        <v>5.9224694903086864E-2</v>
      </c>
      <c r="BP795" s="125">
        <f t="shared" ref="BP795" si="15337">H795/H808</f>
        <v>5.9175067720405483E-2</v>
      </c>
      <c r="BQ795" s="126">
        <f t="shared" ref="BQ795" si="15338">I795/I808</f>
        <v>6.4854763802247931E-2</v>
      </c>
      <c r="BR795" s="123">
        <f t="shared" ref="BR795" si="15339">J795/J808</f>
        <v>6.1375173050299957E-2</v>
      </c>
      <c r="BS795" s="124">
        <f t="shared" ref="BS795" si="15340">K795/K808</f>
        <v>6.3063063063063057E-2</v>
      </c>
      <c r="BT795" s="125">
        <f t="shared" ref="BT795" si="15341">L795/L808</f>
        <v>5.6092688773471837E-2</v>
      </c>
      <c r="BU795" s="123">
        <f t="shared" ref="BU795" si="15342">M795/M808</f>
        <v>5.9437224275664717E-2</v>
      </c>
      <c r="BV795" s="127">
        <f t="shared" ref="BV795" si="15343">N795/N808</f>
        <v>6.5425148916672116E-2</v>
      </c>
      <c r="BW795" s="128">
        <f t="shared" ref="BW795" si="15344">O795/O808</f>
        <v>5.5865416503361576E-2</v>
      </c>
      <c r="BX795" s="123">
        <f t="shared" ref="BX795" si="15345">P795/P808</f>
        <v>7.3583789380269188E-2</v>
      </c>
      <c r="BY795" s="124">
        <f t="shared" ref="BY795" si="15346">Q795/Q808</f>
        <v>4.9412247129579007E-2</v>
      </c>
      <c r="BZ795" s="125">
        <f t="shared" ref="BZ795" si="15347">R795/R808</f>
        <v>6.7346114129214749E-2</v>
      </c>
      <c r="CA795" s="126">
        <f t="shared" ref="CA795" si="15348">S795/S808</f>
        <v>5.2819237147595358E-2</v>
      </c>
      <c r="CB795" s="123">
        <f t="shared" ref="CB795" si="15349">T795/T808</f>
        <v>6.4756671899529036E-2</v>
      </c>
      <c r="CC795" s="124">
        <f t="shared" ref="CC795" si="15350">U795/U808</f>
        <v>4.1776142932212296E-2</v>
      </c>
      <c r="CD795" s="125">
        <f t="shared" ref="CD795" si="15351">V795/V808</f>
        <v>6.0031943603018119E-2</v>
      </c>
      <c r="CE795" s="126">
        <f t="shared" ref="CE795" si="15352">W795/W808</f>
        <v>6.2932828760643336E-2</v>
      </c>
      <c r="CF795" s="123">
        <f t="shared" ref="CF795" si="15353">X795/X808</f>
        <v>6.0979273054971465E-2</v>
      </c>
      <c r="CG795" s="124">
        <f t="shared" ref="CG795" si="15354">Y795/Y808</f>
        <v>4.3412348401323041E-2</v>
      </c>
      <c r="CH795" s="125">
        <f t="shared" ref="CH795" si="15355">Z795/Z808</f>
        <v>6.1877727407532938E-2</v>
      </c>
      <c r="CI795" s="123">
        <f t="shared" ref="CI795" si="15356">AA795/AA808</f>
        <v>7.6063267375871227E-2</v>
      </c>
      <c r="CJ795" s="129">
        <f t="shared" ref="CJ795" si="15357">AB795/AB808</f>
        <v>6.0931640914392529E-2</v>
      </c>
      <c r="CK795" s="130">
        <f t="shared" ref="CK795" si="15358">AC795/AC808</f>
        <v>6.132511085839891E-2</v>
      </c>
    </row>
    <row r="796" spans="1:89" ht="13.8" thickTop="1" x14ac:dyDescent="0.25">
      <c r="A796" s="139" t="s">
        <v>28</v>
      </c>
      <c r="B796" s="194">
        <v>1895</v>
      </c>
      <c r="C796" s="188">
        <v>1780</v>
      </c>
      <c r="D796" s="189">
        <v>842</v>
      </c>
      <c r="E796" s="190">
        <v>702</v>
      </c>
      <c r="F796" s="187">
        <v>1109</v>
      </c>
      <c r="G796" s="191">
        <v>907</v>
      </c>
      <c r="H796" s="189">
        <v>2065</v>
      </c>
      <c r="I796" s="190">
        <v>2521</v>
      </c>
      <c r="J796" s="187">
        <v>388</v>
      </c>
      <c r="K796" s="188">
        <v>300</v>
      </c>
      <c r="L796" s="189">
        <v>1046</v>
      </c>
      <c r="M796" s="187">
        <v>852</v>
      </c>
      <c r="N796" s="192">
        <v>2217</v>
      </c>
      <c r="O796" s="195">
        <v>1902</v>
      </c>
      <c r="P796" s="187">
        <v>1004</v>
      </c>
      <c r="Q796" s="188">
        <v>838</v>
      </c>
      <c r="R796" s="189">
        <v>1599</v>
      </c>
      <c r="S796" s="190">
        <v>1566</v>
      </c>
      <c r="T796" s="187">
        <v>167</v>
      </c>
      <c r="U796" s="191">
        <v>145</v>
      </c>
      <c r="V796" s="189">
        <v>1425</v>
      </c>
      <c r="W796" s="196">
        <v>1459</v>
      </c>
      <c r="X796" s="187">
        <v>914</v>
      </c>
      <c r="Y796" s="191">
        <v>400</v>
      </c>
      <c r="Z796" s="189">
        <v>3013</v>
      </c>
      <c r="AA796" s="187">
        <v>3370</v>
      </c>
      <c r="AB796" s="162">
        <f t="shared" si="15025"/>
        <v>17684</v>
      </c>
      <c r="AC796" s="165">
        <f t="shared" si="15056"/>
        <v>16742</v>
      </c>
      <c r="BI796" s="139" t="s">
        <v>28</v>
      </c>
      <c r="BJ796" s="123">
        <f>B796/B808</f>
        <v>6.2345780556012503E-2</v>
      </c>
      <c r="BK796" s="124">
        <f t="shared" ref="BK796" si="15359">C796/C808</f>
        <v>7.46926272502203E-2</v>
      </c>
      <c r="BL796" s="125">
        <f t="shared" ref="BL796" si="15360">D796/D808</f>
        <v>6.1576714933450342E-2</v>
      </c>
      <c r="BM796" s="126">
        <f t="shared" ref="BM796" si="15361">E796/E808</f>
        <v>6.5552339153982633E-2</v>
      </c>
      <c r="BN796" s="123">
        <f t="shared" ref="BN796" si="15362">F796/F808</f>
        <v>5.8646218931782124E-2</v>
      </c>
      <c r="BO796" s="124">
        <f t="shared" ref="BO796" si="15363">G796/G808</f>
        <v>6.5111270638908827E-2</v>
      </c>
      <c r="BP796" s="125">
        <f t="shared" ref="BP796" si="15364">H796/H808</f>
        <v>5.7667066938479151E-2</v>
      </c>
      <c r="BQ796" s="126">
        <f t="shared" ref="BQ796" si="15365">I796/I808</f>
        <v>6.9279177773502981E-2</v>
      </c>
      <c r="BR796" s="123">
        <f t="shared" ref="BR796" si="15366">J796/J808</f>
        <v>8.9524688509460076E-2</v>
      </c>
      <c r="BS796" s="124">
        <f t="shared" ref="BS796" si="15367">K796/K808</f>
        <v>6.4350064350064351E-2</v>
      </c>
      <c r="BT796" s="125">
        <f t="shared" ref="BT796" si="15368">L796/L808</f>
        <v>8.357970435477427E-2</v>
      </c>
      <c r="BU796" s="123">
        <f t="shared" ref="BU796" si="15369">M796/M808</f>
        <v>5.0792893764158818E-2</v>
      </c>
      <c r="BV796" s="127">
        <f t="shared" ref="BV796" si="15370">N796/N808</f>
        <v>7.2560057602932507E-2</v>
      </c>
      <c r="BW796" s="128">
        <f t="shared" ref="BW796" si="15371">O796/O808</f>
        <v>5.7342699508577288E-2</v>
      </c>
      <c r="BX796" s="123">
        <f t="shared" ref="BX796" si="15372">P796/P808</f>
        <v>7.4249371394764091E-2</v>
      </c>
      <c r="BY796" s="124">
        <f t="shared" ref="BY796" si="15373">Q796/Q808</f>
        <v>5.7271733187534174E-2</v>
      </c>
      <c r="BZ796" s="125">
        <f t="shared" ref="BZ796" si="15374">R796/R808</f>
        <v>7.1790957661742913E-2</v>
      </c>
      <c r="CA796" s="126">
        <f t="shared" ref="CA796" si="15375">S796/S808</f>
        <v>6.4925373134328362E-2</v>
      </c>
      <c r="CB796" s="123">
        <f t="shared" ref="CB796" si="15376">T796/T808</f>
        <v>6.5541601255886969E-2</v>
      </c>
      <c r="CC796" s="124">
        <f t="shared" ref="CC796" si="15377">U796/U808</f>
        <v>3.8097740409879136E-2</v>
      </c>
      <c r="CD796" s="125">
        <f t="shared" ref="CD796" si="15378">V796/V808</f>
        <v>7.8482128104863144E-2</v>
      </c>
      <c r="CE796" s="126">
        <f t="shared" ref="CE796" si="15379">W796/W808</f>
        <v>5.5212866603595083E-2</v>
      </c>
      <c r="CF796" s="123">
        <f t="shared" ref="CF796" si="15380">X796/X808</f>
        <v>6.8639231000300394E-2</v>
      </c>
      <c r="CG796" s="124">
        <f t="shared" ref="CG796" si="15381">Y796/Y808</f>
        <v>5.5126791620727672E-2</v>
      </c>
      <c r="CH796" s="125">
        <f t="shared" ref="CH796" si="15382">Z796/Z808</f>
        <v>6.3826632207770198E-2</v>
      </c>
      <c r="CI796" s="123">
        <f t="shared" ref="CI796" si="15383">AA796/AA808</f>
        <v>7.271864143452085E-2</v>
      </c>
      <c r="CJ796" s="129">
        <f t="shared" ref="CJ796" si="15384">AB796/AB808</f>
        <v>6.7185131433477832E-2</v>
      </c>
      <c r="CK796" s="130">
        <f t="shared" ref="CK796" si="15385">AC796/AC808</f>
        <v>6.3889546110224918E-2</v>
      </c>
    </row>
    <row r="797" spans="1:89" x14ac:dyDescent="0.25">
      <c r="A797" s="131" t="s">
        <v>29</v>
      </c>
      <c r="B797" s="197">
        <v>2142</v>
      </c>
      <c r="C797" s="181">
        <v>1924</v>
      </c>
      <c r="D797" s="182">
        <v>893</v>
      </c>
      <c r="E797" s="183">
        <v>704</v>
      </c>
      <c r="F797" s="180">
        <v>1159</v>
      </c>
      <c r="G797" s="184">
        <v>1066</v>
      </c>
      <c r="H797" s="182">
        <v>2273</v>
      </c>
      <c r="I797" s="183">
        <v>2765</v>
      </c>
      <c r="J797" s="180">
        <v>406</v>
      </c>
      <c r="K797" s="181">
        <v>256</v>
      </c>
      <c r="L797" s="182">
        <v>1217</v>
      </c>
      <c r="M797" s="180">
        <v>906</v>
      </c>
      <c r="N797" s="185">
        <v>2360</v>
      </c>
      <c r="O797" s="198">
        <v>2010</v>
      </c>
      <c r="P797" s="180">
        <v>986</v>
      </c>
      <c r="Q797" s="181">
        <v>1039</v>
      </c>
      <c r="R797" s="182">
        <v>1407</v>
      </c>
      <c r="S797" s="183">
        <v>1901</v>
      </c>
      <c r="T797" s="180">
        <v>225</v>
      </c>
      <c r="U797" s="184">
        <v>192</v>
      </c>
      <c r="V797" s="182">
        <v>1403</v>
      </c>
      <c r="W797" s="199">
        <v>1700</v>
      </c>
      <c r="X797" s="180">
        <v>765</v>
      </c>
      <c r="Y797" s="184">
        <v>453</v>
      </c>
      <c r="Z797" s="182">
        <v>3358</v>
      </c>
      <c r="AA797" s="180">
        <v>3309</v>
      </c>
      <c r="AB797" s="162">
        <f t="shared" si="15025"/>
        <v>18594</v>
      </c>
      <c r="AC797" s="165">
        <f t="shared" si="15056"/>
        <v>18225</v>
      </c>
      <c r="BI797" s="131" t="s">
        <v>29</v>
      </c>
      <c r="BJ797" s="123">
        <f>B797/B808</f>
        <v>7.0472117124527056E-2</v>
      </c>
      <c r="BK797" s="124">
        <f t="shared" ref="BK797" si="15386">C797/C808</f>
        <v>8.0735176870462846E-2</v>
      </c>
      <c r="BL797" s="125">
        <f t="shared" ref="BL797" si="15387">D797/D808</f>
        <v>6.5306420944858862E-2</v>
      </c>
      <c r="BM797" s="126">
        <f t="shared" ref="BM797" si="15388">E797/E808</f>
        <v>6.5739097954991124E-2</v>
      </c>
      <c r="BN797" s="123">
        <f t="shared" ref="BN797" si="15389">F797/F808</f>
        <v>6.1290322580645158E-2</v>
      </c>
      <c r="BO797" s="124">
        <f t="shared" ref="BO797" si="15390">G797/G808</f>
        <v>7.6525484565685573E-2</v>
      </c>
      <c r="BP797" s="125">
        <f t="shared" ref="BP797" si="15391">H797/H808</f>
        <v>6.3475662542936129E-2</v>
      </c>
      <c r="BQ797" s="126">
        <f t="shared" ref="BQ797" si="15392">I797/I808</f>
        <v>7.5984500810684544E-2</v>
      </c>
      <c r="BR797" s="123">
        <f t="shared" ref="BR797" si="15393">J797/J808</f>
        <v>9.3677895708352554E-2</v>
      </c>
      <c r="BS797" s="124">
        <f t="shared" ref="BS797" si="15394">K797/K808</f>
        <v>5.4912054912054913E-2</v>
      </c>
      <c r="BT797" s="125">
        <f t="shared" ref="BT797" si="15395">L797/L808</f>
        <v>9.7243308030363559E-2</v>
      </c>
      <c r="BU797" s="123">
        <f t="shared" ref="BU797" si="15396">M797/M808</f>
        <v>5.4012161678788605E-2</v>
      </c>
      <c r="BV797" s="127">
        <f t="shared" ref="BV797" si="15397">N797/N808</f>
        <v>7.7240295869607914E-2</v>
      </c>
      <c r="BW797" s="128">
        <f t="shared" ref="BW797" si="15398">O797/O808</f>
        <v>6.0598751846603759E-2</v>
      </c>
      <c r="BX797" s="123">
        <f t="shared" ref="BX797" si="15399">P797/P808</f>
        <v>7.2918207365774299E-2</v>
      </c>
      <c r="BY797" s="124">
        <f t="shared" ref="BY797" si="15400">Q797/Q808</f>
        <v>7.1008747949699288E-2</v>
      </c>
      <c r="BZ797" s="125">
        <f t="shared" ref="BZ797" si="15401">R797/R808</f>
        <v>6.3170655053203434E-2</v>
      </c>
      <c r="CA797" s="126">
        <f t="shared" ref="CA797" si="15402">S797/S808</f>
        <v>7.8814262023217244E-2</v>
      </c>
      <c r="CB797" s="123">
        <f t="shared" ref="CB797" si="15403">T797/T808</f>
        <v>8.8304552590266872E-2</v>
      </c>
      <c r="CC797" s="124">
        <f t="shared" ref="CC797" si="15404">U797/U808</f>
        <v>5.0446663163426171E-2</v>
      </c>
      <c r="CD797" s="125">
        <f t="shared" ref="CD797" si="15405">V797/V808</f>
        <v>7.7270474197279282E-2</v>
      </c>
      <c r="CE797" s="126">
        <f t="shared" ref="CE797" si="15406">W797/W808</f>
        <v>6.4333017975402085E-2</v>
      </c>
      <c r="CF797" s="123">
        <f t="shared" ref="CF797" si="15407">X797/X808</f>
        <v>5.7449684589966958E-2</v>
      </c>
      <c r="CG797" s="124">
        <f t="shared" ref="CG797" si="15408">Y797/Y808</f>
        <v>6.2431091510474088E-2</v>
      </c>
      <c r="CH797" s="125">
        <f t="shared" ref="CH797" si="15409">Z797/Z808</f>
        <v>7.1135025208659913E-2</v>
      </c>
      <c r="CI797" s="123">
        <f t="shared" ref="CI797" si="15410">AA797/AA808</f>
        <v>7.1402369289860393E-2</v>
      </c>
      <c r="CJ797" s="129">
        <f t="shared" ref="CJ797" si="15411">AB797/AB808</f>
        <v>7.0642407479873714E-2</v>
      </c>
      <c r="CK797" s="130">
        <f t="shared" ref="CK797" si="15412">AC797/AC808</f>
        <v>6.9548857834120723E-2</v>
      </c>
    </row>
    <row r="798" spans="1:89" x14ac:dyDescent="0.25">
      <c r="A798" s="139" t="s">
        <v>30</v>
      </c>
      <c r="B798" s="280">
        <v>2183</v>
      </c>
      <c r="C798" s="267">
        <v>2066</v>
      </c>
      <c r="D798" s="268">
        <v>742</v>
      </c>
      <c r="E798" s="269">
        <v>727</v>
      </c>
      <c r="F798" s="266">
        <v>1140</v>
      </c>
      <c r="G798" s="270">
        <v>1145</v>
      </c>
      <c r="H798" s="268">
        <v>2468</v>
      </c>
      <c r="I798" s="269">
        <v>2968</v>
      </c>
      <c r="J798" s="266">
        <v>413</v>
      </c>
      <c r="K798" s="267">
        <v>290</v>
      </c>
      <c r="L798" s="268">
        <v>1317</v>
      </c>
      <c r="M798" s="266">
        <v>811</v>
      </c>
      <c r="N798" s="271">
        <v>2327</v>
      </c>
      <c r="O798" s="281">
        <v>2067</v>
      </c>
      <c r="P798" s="266">
        <v>917</v>
      </c>
      <c r="Q798" s="267">
        <v>1028</v>
      </c>
      <c r="R798" s="268">
        <v>1408</v>
      </c>
      <c r="S798" s="269">
        <v>1899</v>
      </c>
      <c r="T798" s="266">
        <v>244</v>
      </c>
      <c r="U798" s="270">
        <v>236</v>
      </c>
      <c r="V798" s="268">
        <v>1489</v>
      </c>
      <c r="W798" s="282">
        <v>1665</v>
      </c>
      <c r="X798" s="266">
        <v>905</v>
      </c>
      <c r="Y798" s="270">
        <v>480</v>
      </c>
      <c r="Z798" s="268">
        <v>3603</v>
      </c>
      <c r="AA798" s="266">
        <v>3511</v>
      </c>
      <c r="AB798" s="162">
        <f t="shared" si="15025"/>
        <v>19156</v>
      </c>
      <c r="AC798" s="165">
        <f t="shared" si="15056"/>
        <v>18893</v>
      </c>
      <c r="BI798" s="139" t="s">
        <v>30</v>
      </c>
      <c r="BJ798" s="123">
        <f>B798/B808</f>
        <v>7.1821023194604372E-2</v>
      </c>
      <c r="BK798" s="124">
        <f t="shared" ref="BK798" si="15413">C798/C808</f>
        <v>8.6693802190424232E-2</v>
      </c>
      <c r="BL798" s="125">
        <f t="shared" ref="BL798" si="15414">D798/D808</f>
        <v>5.4263565891472867E-2</v>
      </c>
      <c r="BM798" s="126">
        <f t="shared" ref="BM798" si="15415">E798/E808</f>
        <v>6.7886824166588852E-2</v>
      </c>
      <c r="BN798" s="123">
        <f t="shared" ref="BN798" si="15416">F798/F808</f>
        <v>6.0285563194077206E-2</v>
      </c>
      <c r="BO798" s="124">
        <f t="shared" ref="BO798" si="15417">G798/G808</f>
        <v>8.2196697774587227E-2</v>
      </c>
      <c r="BP798" s="125">
        <f t="shared" ref="BP798" si="15418">H798/H808</f>
        <v>6.8921220922114557E-2</v>
      </c>
      <c r="BQ798" s="126">
        <f t="shared" ref="BQ798" si="15419">I798/I808</f>
        <v>8.156310973096266E-2</v>
      </c>
      <c r="BR798" s="123">
        <f t="shared" ref="BR798" si="15420">J798/J808</f>
        <v>9.5293031841255191E-2</v>
      </c>
      <c r="BS798" s="124">
        <f t="shared" ref="BS798" si="15421">K798/K808</f>
        <v>6.2205062205062202E-2</v>
      </c>
      <c r="BT798" s="125">
        <f t="shared" ref="BT798" si="15422">L798/L808</f>
        <v>0.10523371953655614</v>
      </c>
      <c r="BU798" s="123">
        <f t="shared" ref="BU798" si="15423">M798/M808</f>
        <v>4.8348634791939904E-2</v>
      </c>
      <c r="BV798" s="127">
        <f t="shared" ref="BV798" si="15424">N798/N808</f>
        <v>7.6160240884990515E-2</v>
      </c>
      <c r="BW798" s="128">
        <f t="shared" ref="BW798" si="15425">O798/O808</f>
        <v>6.2317223913895506E-2</v>
      </c>
      <c r="BX798" s="123">
        <f t="shared" ref="BX798" si="15426">P798/P808</f>
        <v>6.781541192131342E-2</v>
      </c>
      <c r="BY798" s="124">
        <f t="shared" ref="BY798" si="15427">Q798/Q808</f>
        <v>7.0256971022416626E-2</v>
      </c>
      <c r="BZ798" s="125">
        <f t="shared" ref="BZ798" si="15428">R798/R808</f>
        <v>6.3215552462622907E-2</v>
      </c>
      <c r="CA798" s="126">
        <f t="shared" ref="CA798" si="15429">S798/S808</f>
        <v>7.8731343283582084E-2</v>
      </c>
      <c r="CB798" s="123">
        <f t="shared" ref="CB798" si="15430">T798/T808</f>
        <v>9.5761381475667193E-2</v>
      </c>
      <c r="CC798" s="124">
        <f t="shared" ref="CC798" si="15431">U798/U808</f>
        <v>6.2007356805044669E-2</v>
      </c>
      <c r="CD798" s="125">
        <f t="shared" ref="CD798" si="15432">V798/V808</f>
        <v>8.2006939472379803E-2</v>
      </c>
      <c r="CE798" s="126">
        <f t="shared" ref="CE798" si="15433">W798/W808</f>
        <v>6.3008514664143797E-2</v>
      </c>
      <c r="CF798" s="123">
        <f t="shared" ref="CF798" si="15434">X798/X808</f>
        <v>6.7963352358065485E-2</v>
      </c>
      <c r="CG798" s="124">
        <f t="shared" ref="CG798" si="15435">Y798/Y808</f>
        <v>6.6152149944873215E-2</v>
      </c>
      <c r="CH798" s="125">
        <f t="shared" ref="CH798" si="15436">Z798/Z808</f>
        <v>7.6325043426683045E-2</v>
      </c>
      <c r="CI798" s="123">
        <f t="shared" ref="CI798" si="15437">AA798/AA808</f>
        <v>7.5761172129555701E-2</v>
      </c>
      <c r="CJ798" s="129">
        <f t="shared" ref="CJ798" si="15438">AB798/AB808</f>
        <v>7.2777560378856673E-2</v>
      </c>
      <c r="CK798" s="130">
        <f t="shared" ref="CK798" si="15439">AC798/AC808</f>
        <v>7.2098028590400154E-2</v>
      </c>
    </row>
    <row r="799" spans="1:89" x14ac:dyDescent="0.25">
      <c r="A799" s="131" t="s">
        <v>31</v>
      </c>
      <c r="B799" s="283">
        <v>2269</v>
      </c>
      <c r="C799" s="274">
        <v>1756</v>
      </c>
      <c r="D799" s="275">
        <v>720</v>
      </c>
      <c r="E799" s="276">
        <v>873</v>
      </c>
      <c r="F799" s="273">
        <v>1159</v>
      </c>
      <c r="G799" s="277">
        <v>1219</v>
      </c>
      <c r="H799" s="275">
        <v>2383</v>
      </c>
      <c r="I799" s="276">
        <v>2915</v>
      </c>
      <c r="J799" s="273">
        <v>380</v>
      </c>
      <c r="K799" s="274">
        <v>219</v>
      </c>
      <c r="L799" s="275">
        <v>1371</v>
      </c>
      <c r="M799" s="273">
        <v>768</v>
      </c>
      <c r="N799" s="278">
        <v>2119</v>
      </c>
      <c r="O799" s="284">
        <v>2302</v>
      </c>
      <c r="P799" s="273">
        <v>788</v>
      </c>
      <c r="Q799" s="274">
        <v>1287</v>
      </c>
      <c r="R799" s="275">
        <v>1236</v>
      </c>
      <c r="S799" s="276">
        <v>2366</v>
      </c>
      <c r="T799" s="273">
        <v>234</v>
      </c>
      <c r="U799" s="277">
        <v>193</v>
      </c>
      <c r="V799" s="275">
        <v>1702</v>
      </c>
      <c r="W799" s="285">
        <v>1644</v>
      </c>
      <c r="X799" s="273">
        <v>974</v>
      </c>
      <c r="Y799" s="277">
        <v>524</v>
      </c>
      <c r="Z799" s="275">
        <v>3308</v>
      </c>
      <c r="AA799" s="273">
        <v>2936</v>
      </c>
      <c r="AB799" s="162">
        <f t="shared" si="15025"/>
        <v>18643</v>
      </c>
      <c r="AC799" s="165">
        <f t="shared" si="15056"/>
        <v>19002</v>
      </c>
      <c r="BI799" s="131" t="s">
        <v>31</v>
      </c>
      <c r="BJ799" s="123">
        <f>B799/B808</f>
        <v>7.4650435926961675E-2</v>
      </c>
      <c r="BK799" s="124">
        <f t="shared" ref="BK799" si="15440">C799/C808</f>
        <v>7.3685535646846545E-2</v>
      </c>
      <c r="BL799" s="125">
        <f t="shared" ref="BL799" si="15441">D799/D808</f>
        <v>5.2654673102237821E-2</v>
      </c>
      <c r="BM799" s="126">
        <f t="shared" ref="BM799" si="15442">E799/E808</f>
        <v>8.152021664020917E-2</v>
      </c>
      <c r="BN799" s="123">
        <f t="shared" ref="BN799" si="15443">F799/F808</f>
        <v>6.1290322580645158E-2</v>
      </c>
      <c r="BO799" s="124">
        <f t="shared" ref="BO799" si="15444">G799/G808</f>
        <v>8.7508973438621684E-2</v>
      </c>
      <c r="BP799" s="125">
        <f t="shared" ref="BP799" si="15445">H799/H808</f>
        <v>6.6547515987600878E-2</v>
      </c>
      <c r="BQ799" s="126">
        <f t="shared" ref="BQ799" si="15446">I799/I808</f>
        <v>8.0106625628624029E-2</v>
      </c>
      <c r="BR799" s="123">
        <f t="shared" ref="BR799" si="15447">J799/J808</f>
        <v>8.7678818643285653E-2</v>
      </c>
      <c r="BS799" s="124">
        <f t="shared" ref="BS799" si="15448">K799/K808</f>
        <v>4.6975546975546977E-2</v>
      </c>
      <c r="BT799" s="125">
        <f t="shared" ref="BT799" si="15449">L799/L808</f>
        <v>0.10954854174990011</v>
      </c>
      <c r="BU799" s="123">
        <f t="shared" ref="BU799" si="15450">M799/M808</f>
        <v>4.5785143674734706E-2</v>
      </c>
      <c r="BV799" s="127">
        <f t="shared" ref="BV799" si="15451">N799/N808</f>
        <v>6.9352621588008118E-2</v>
      </c>
      <c r="BW799" s="128">
        <f t="shared" ref="BW799" si="15452">O799/O808</f>
        <v>6.9402152612379031E-2</v>
      </c>
      <c r="BX799" s="123">
        <f t="shared" ref="BX799" si="15453">P799/P808</f>
        <v>5.8275403046886554E-2</v>
      </c>
      <c r="BY799" s="124">
        <f t="shared" ref="BY799" si="15454">Q799/Q808</f>
        <v>8.7957900492072166E-2</v>
      </c>
      <c r="BZ799" s="125">
        <f t="shared" ref="BZ799" si="15455">R799/R808</f>
        <v>5.5493198042472949E-2</v>
      </c>
      <c r="CA799" s="126">
        <f t="shared" ref="CA799" si="15456">S799/S808</f>
        <v>9.8092868988391382E-2</v>
      </c>
      <c r="CB799" s="123">
        <f t="shared" ref="CB799" si="15457">T799/T808</f>
        <v>9.1836734693877556E-2</v>
      </c>
      <c r="CC799" s="124">
        <f t="shared" ref="CC799" si="15458">U799/U808</f>
        <v>5.0709406200735684E-2</v>
      </c>
      <c r="CD799" s="125">
        <f t="shared" ref="CD799" si="15459">V799/V808</f>
        <v>9.3737952304896177E-2</v>
      </c>
      <c r="CE799" s="126">
        <f t="shared" ref="CE799" si="15460">W799/W808</f>
        <v>6.221381267738884E-2</v>
      </c>
      <c r="CF799" s="123">
        <f t="shared" ref="CF799" si="15461">X799/X808</f>
        <v>7.3145088615199763E-2</v>
      </c>
      <c r="CG799" s="124">
        <f t="shared" ref="CG799" si="15462">Y799/Y808</f>
        <v>7.221609702315325E-2</v>
      </c>
      <c r="CH799" s="125">
        <f t="shared" ref="CH799" si="15463">Z799/Z808</f>
        <v>7.0075837817226622E-2</v>
      </c>
      <c r="CI799" s="123">
        <f t="shared" ref="CI799" si="15464">AA799/AA808</f>
        <v>6.335368879873983E-2</v>
      </c>
      <c r="CJ799" s="129">
        <f t="shared" ref="CJ799" si="15465">AB799/AB808</f>
        <v>7.0828568497756567E-2</v>
      </c>
      <c r="CK799" s="130">
        <f t="shared" ref="CK799" si="15466">AC799/AC808</f>
        <v>7.2513986094044552E-2</v>
      </c>
    </row>
    <row r="800" spans="1:89" x14ac:dyDescent="0.25">
      <c r="A800" s="139" t="s">
        <v>32</v>
      </c>
      <c r="B800" s="194">
        <v>2293</v>
      </c>
      <c r="C800" s="188">
        <v>1982</v>
      </c>
      <c r="D800" s="189">
        <v>712</v>
      </c>
      <c r="E800" s="190">
        <v>882</v>
      </c>
      <c r="F800" s="187">
        <v>1022</v>
      </c>
      <c r="G800" s="191">
        <v>1080</v>
      </c>
      <c r="H800" s="189">
        <v>2450</v>
      </c>
      <c r="I800" s="190">
        <v>2931</v>
      </c>
      <c r="J800" s="187">
        <v>387</v>
      </c>
      <c r="K800" s="188">
        <v>146</v>
      </c>
      <c r="L800" s="189">
        <v>1186</v>
      </c>
      <c r="M800" s="187">
        <v>834</v>
      </c>
      <c r="N800" s="192">
        <v>1957</v>
      </c>
      <c r="O800" s="195">
        <v>2010</v>
      </c>
      <c r="P800" s="187">
        <v>661</v>
      </c>
      <c r="Q800" s="188">
        <v>1271</v>
      </c>
      <c r="R800" s="189">
        <v>1166</v>
      </c>
      <c r="S800" s="190">
        <v>1961</v>
      </c>
      <c r="T800" s="187">
        <v>217</v>
      </c>
      <c r="U800" s="191">
        <v>207</v>
      </c>
      <c r="V800" s="189">
        <v>1709</v>
      </c>
      <c r="W800" s="196">
        <v>1418</v>
      </c>
      <c r="X800" s="187">
        <v>799</v>
      </c>
      <c r="Y800" s="191">
        <v>520</v>
      </c>
      <c r="Z800" s="189">
        <v>3110</v>
      </c>
      <c r="AA800" s="187">
        <v>2933</v>
      </c>
      <c r="AB800" s="162">
        <f t="shared" si="15025"/>
        <v>17669</v>
      </c>
      <c r="AC800" s="165">
        <f t="shared" si="15056"/>
        <v>18175</v>
      </c>
      <c r="BI800" s="139" t="s">
        <v>32</v>
      </c>
      <c r="BJ800" s="123">
        <f>B800/B808</f>
        <v>7.5440039480177662E-2</v>
      </c>
      <c r="BK800" s="124">
        <f t="shared" ref="BK800" si="15467">C800/C808</f>
        <v>8.3168981578616089E-2</v>
      </c>
      <c r="BL800" s="125">
        <f t="shared" ref="BL800" si="15468">D800/D808</f>
        <v>5.2069621178879623E-2</v>
      </c>
      <c r="BM800" s="126">
        <f t="shared" ref="BM800" si="15469">E800/E808</f>
        <v>8.2360631244747406E-2</v>
      </c>
      <c r="BN800" s="123">
        <f t="shared" ref="BN800" si="15470">F800/F808</f>
        <v>5.4045478582760445E-2</v>
      </c>
      <c r="BO800" s="124">
        <f t="shared" ref="BO800" si="15471">G800/G808</f>
        <v>7.7530509691313712E-2</v>
      </c>
      <c r="BP800" s="125">
        <f t="shared" ref="BP800" si="15472">H800/H808</f>
        <v>6.8418553994805772E-2</v>
      </c>
      <c r="BQ800" s="126">
        <f t="shared" ref="BQ800" si="15473">I800/I808</f>
        <v>8.0546318942537581E-2</v>
      </c>
      <c r="BR800" s="123">
        <f t="shared" ref="BR800" si="15474">J800/J808</f>
        <v>8.9293954776188275E-2</v>
      </c>
      <c r="BS800" s="124">
        <f t="shared" ref="BS800" si="15475">K800/K808</f>
        <v>3.131703131703132E-2</v>
      </c>
      <c r="BT800" s="125">
        <f t="shared" ref="BT800" si="15476">L800/L808</f>
        <v>9.4766280463443861E-2</v>
      </c>
      <c r="BU800" s="123">
        <f t="shared" ref="BU800" si="15477">M800/M808</f>
        <v>4.9719804459282223E-2</v>
      </c>
      <c r="BV800" s="127">
        <f t="shared" ref="BV800" si="15478">N800/N808</f>
        <v>6.4050533481704516E-2</v>
      </c>
      <c r="BW800" s="128">
        <f t="shared" ref="BW800" si="15479">O800/O808</f>
        <v>6.0598751846603759E-2</v>
      </c>
      <c r="BX800" s="123">
        <f t="shared" ref="BX800" si="15480">P800/P808</f>
        <v>4.8883301286791893E-2</v>
      </c>
      <c r="BY800" s="124">
        <f t="shared" ref="BY800" si="15481">Q800/Q808</f>
        <v>8.6864406779661021E-2</v>
      </c>
      <c r="BZ800" s="125">
        <f t="shared" ref="BZ800" si="15482">R800/R808</f>
        <v>5.2350379383109595E-2</v>
      </c>
      <c r="CA800" s="126">
        <f t="shared" ref="CA800" si="15483">S800/S808</f>
        <v>8.1301824212271973E-2</v>
      </c>
      <c r="CB800" s="123">
        <f t="shared" ref="CB800" si="15484">T800/T808</f>
        <v>8.5164835164835168E-2</v>
      </c>
      <c r="CC800" s="124">
        <f t="shared" ref="CC800" si="15485">U800/U808</f>
        <v>5.4387808723068837E-2</v>
      </c>
      <c r="CD800" s="125">
        <f t="shared" ref="CD800" si="15486">V800/V808</f>
        <v>9.4123478548218314E-2</v>
      </c>
      <c r="CE800" s="126">
        <f t="shared" ref="CE800" si="15487">W800/W808</f>
        <v>5.3661305581835385E-2</v>
      </c>
      <c r="CF800" s="123">
        <f t="shared" ref="CF800" si="15488">X800/X808</f>
        <v>6.0003003905076596E-2</v>
      </c>
      <c r="CG800" s="124">
        <f t="shared" ref="CG800" si="15489">Y800/Y808</f>
        <v>7.1664829106945979E-2</v>
      </c>
      <c r="CH800" s="125">
        <f t="shared" ref="CH800" si="15490">Z800/Z808</f>
        <v>6.5881455747150791E-2</v>
      </c>
      <c r="CI800" s="123">
        <f t="shared" ref="CI800" si="15491">AA800/AA808</f>
        <v>6.3288954103100786E-2</v>
      </c>
      <c r="CJ800" s="129">
        <f t="shared" ref="CJ800" si="15492">AB800/AB808</f>
        <v>6.7128143366778997E-2</v>
      </c>
      <c r="CK800" s="130">
        <f t="shared" ref="CK800" si="15493">AC800/AC808</f>
        <v>6.9358051639788434E-2</v>
      </c>
    </row>
    <row r="801" spans="1:89" x14ac:dyDescent="0.25">
      <c r="A801" s="131" t="s">
        <v>33</v>
      </c>
      <c r="B801" s="197">
        <v>2598</v>
      </c>
      <c r="C801" s="181">
        <v>1474</v>
      </c>
      <c r="D801" s="182">
        <v>776</v>
      </c>
      <c r="E801" s="183">
        <v>891</v>
      </c>
      <c r="F801" s="180">
        <v>667</v>
      </c>
      <c r="G801" s="184">
        <v>784</v>
      </c>
      <c r="H801" s="182">
        <v>2470</v>
      </c>
      <c r="I801" s="183">
        <v>2400</v>
      </c>
      <c r="J801" s="180">
        <v>381</v>
      </c>
      <c r="K801" s="181">
        <v>157</v>
      </c>
      <c r="L801" s="182">
        <v>996</v>
      </c>
      <c r="M801" s="180">
        <v>1050</v>
      </c>
      <c r="N801" s="185">
        <v>1720</v>
      </c>
      <c r="O801" s="198">
        <v>2442</v>
      </c>
      <c r="P801" s="180">
        <v>650</v>
      </c>
      <c r="Q801" s="181">
        <v>1374</v>
      </c>
      <c r="R801" s="182">
        <v>1123</v>
      </c>
      <c r="S801" s="183">
        <v>1788</v>
      </c>
      <c r="T801" s="180">
        <v>112</v>
      </c>
      <c r="U801" s="184">
        <v>298</v>
      </c>
      <c r="V801" s="182">
        <v>1677</v>
      </c>
      <c r="W801" s="199">
        <v>1509</v>
      </c>
      <c r="X801" s="180">
        <v>704</v>
      </c>
      <c r="Y801" s="184">
        <v>704</v>
      </c>
      <c r="Z801" s="182">
        <v>3153</v>
      </c>
      <c r="AA801" s="180">
        <v>2475</v>
      </c>
      <c r="AB801" s="162">
        <f t="shared" si="15025"/>
        <v>17027</v>
      </c>
      <c r="AC801" s="165">
        <f t="shared" si="15056"/>
        <v>17346</v>
      </c>
      <c r="BI801" s="131" t="s">
        <v>33</v>
      </c>
      <c r="BJ801" s="123">
        <f>B801/B808</f>
        <v>8.547458463563086E-2</v>
      </c>
      <c r="BK801" s="124">
        <f t="shared" ref="BK801" si="15494">C801/C808</f>
        <v>6.1852209307204899E-2</v>
      </c>
      <c r="BL801" s="125">
        <f t="shared" ref="BL801" si="15495">D801/D808</f>
        <v>5.6750036565745211E-2</v>
      </c>
      <c r="BM801" s="126">
        <f t="shared" ref="BM801" si="15496">E801/E808</f>
        <v>8.3201045849285643E-2</v>
      </c>
      <c r="BN801" s="123">
        <f t="shared" ref="BN801" si="15497">F801/F808</f>
        <v>3.5272342675832895E-2</v>
      </c>
      <c r="BO801" s="124">
        <f t="shared" ref="BO801" si="15498">G801/G808</f>
        <v>5.6281407035175882E-2</v>
      </c>
      <c r="BP801" s="125">
        <f t="shared" ref="BP801" si="15499">H801/H808</f>
        <v>6.8977072802926642E-2</v>
      </c>
      <c r="BQ801" s="126">
        <f t="shared" ref="BQ801" si="15500">I801/I808</f>
        <v>6.5953997087031799E-2</v>
      </c>
      <c r="BR801" s="123">
        <f t="shared" ref="BR801" si="15501">J801/J808</f>
        <v>8.7909552376557454E-2</v>
      </c>
      <c r="BS801" s="124">
        <f t="shared" ref="BS801" si="15502">K801/K808</f>
        <v>3.3676533676533678E-2</v>
      </c>
      <c r="BT801" s="125">
        <f t="shared" ref="BT801" si="15503">L801/L808</f>
        <v>7.9584498601677989E-2</v>
      </c>
      <c r="BU801" s="123">
        <f t="shared" ref="BU801" si="15504">M801/M808</f>
        <v>6.2596876117801362E-2</v>
      </c>
      <c r="BV801" s="127">
        <f t="shared" ref="BV801" si="15505">N801/N808</f>
        <v>5.6293774955815931E-2</v>
      </c>
      <c r="BW801" s="128">
        <f t="shared" ref="BW801" si="15506">O801/O808</f>
        <v>7.3622961198709633E-2</v>
      </c>
      <c r="BX801" s="123">
        <f t="shared" ref="BX801" si="15507">P801/P808</f>
        <v>4.8069812157964797E-2</v>
      </c>
      <c r="BY801" s="124">
        <f t="shared" ref="BY801" si="15508">Q801/Q808</f>
        <v>9.3903772553307813E-2</v>
      </c>
      <c r="BZ801" s="125">
        <f t="shared" ref="BZ801" si="15509">R801/R808</f>
        <v>5.0419790778072106E-2</v>
      </c>
      <c r="CA801" s="126">
        <f t="shared" ref="CA801" si="15510">S801/S808</f>
        <v>7.4129353233830853E-2</v>
      </c>
      <c r="CB801" s="123">
        <f t="shared" ref="CB801" si="15511">T801/T808</f>
        <v>4.3956043956043959E-2</v>
      </c>
      <c r="CC801" s="124">
        <f t="shared" ref="CC801" si="15512">U801/U808</f>
        <v>7.8297425118234371E-2</v>
      </c>
      <c r="CD801" s="125">
        <f t="shared" ref="CD801" si="15513">V801/V808</f>
        <v>9.2361072864459992E-2</v>
      </c>
      <c r="CE801" s="126">
        <f t="shared" ref="CE801" si="15514">W801/W808</f>
        <v>5.7105014191106904E-2</v>
      </c>
      <c r="CF801" s="123">
        <f t="shared" ref="CF801" si="15515">X801/X808</f>
        <v>5.28687293481526E-2</v>
      </c>
      <c r="CG801" s="124">
        <f t="shared" ref="CG801" si="15516">Y801/Y808</f>
        <v>9.7023153252480704E-2</v>
      </c>
      <c r="CH801" s="125">
        <f t="shared" ref="CH801" si="15517">Z801/Z808</f>
        <v>6.679235690378342E-2</v>
      </c>
      <c r="CI801" s="123">
        <f t="shared" ref="CI801" si="15518">AA801/AA808</f>
        <v>5.3406123902207454E-2</v>
      </c>
      <c r="CJ801" s="129">
        <f t="shared" ref="CJ801" si="15519">AB801/AB808</f>
        <v>6.4689054112068933E-2</v>
      </c>
      <c r="CK801" s="130">
        <f t="shared" ref="CK801" si="15520">AC801/AC808</f>
        <v>6.6194484937759021E-2</v>
      </c>
    </row>
    <row r="802" spans="1:89" x14ac:dyDescent="0.25">
      <c r="A802" s="139" t="s">
        <v>34</v>
      </c>
      <c r="B802" s="194">
        <v>655</v>
      </c>
      <c r="C802" s="188">
        <v>841</v>
      </c>
      <c r="D802" s="189">
        <v>359</v>
      </c>
      <c r="E802" s="190">
        <v>831</v>
      </c>
      <c r="F802" s="187">
        <v>360</v>
      </c>
      <c r="G802" s="191">
        <v>1011</v>
      </c>
      <c r="H802" s="189">
        <v>1619</v>
      </c>
      <c r="I802" s="190">
        <v>2033</v>
      </c>
      <c r="J802" s="187">
        <v>433</v>
      </c>
      <c r="K802" s="188">
        <v>87</v>
      </c>
      <c r="L802" s="189">
        <v>832</v>
      </c>
      <c r="M802" s="187">
        <v>826</v>
      </c>
      <c r="N802" s="192">
        <v>1449</v>
      </c>
      <c r="O802" s="195">
        <v>2091</v>
      </c>
      <c r="P802" s="187">
        <v>445</v>
      </c>
      <c r="Q802" s="188">
        <v>1338</v>
      </c>
      <c r="R802" s="189">
        <v>868</v>
      </c>
      <c r="S802" s="190">
        <v>1616</v>
      </c>
      <c r="T802" s="187">
        <v>139</v>
      </c>
      <c r="U802" s="191">
        <v>261</v>
      </c>
      <c r="V802" s="189">
        <v>1584</v>
      </c>
      <c r="W802" s="196">
        <v>1282</v>
      </c>
      <c r="X802" s="187">
        <v>648</v>
      </c>
      <c r="Y802" s="191">
        <v>496</v>
      </c>
      <c r="Z802" s="189">
        <v>2620</v>
      </c>
      <c r="AA802" s="187">
        <v>2131</v>
      </c>
      <c r="AB802" s="162">
        <f t="shared" si="15025"/>
        <v>12011</v>
      </c>
      <c r="AC802" s="165">
        <f t="shared" si="15056"/>
        <v>14844</v>
      </c>
      <c r="BI802" s="139" t="s">
        <v>34</v>
      </c>
      <c r="BJ802" s="123">
        <f>B802/B808</f>
        <v>2.1549596973186379E-2</v>
      </c>
      <c r="BK802" s="124">
        <f t="shared" ref="BK802" si="15521">C802/C808</f>
        <v>3.5290168268222066E-2</v>
      </c>
      <c r="BL802" s="125">
        <f t="shared" ref="BL802" si="15522">D802/D808</f>
        <v>2.6254205060699136E-2</v>
      </c>
      <c r="BM802" s="126">
        <f t="shared" ref="BM802" si="15523">E802/E808</f>
        <v>7.7598281819030723E-2</v>
      </c>
      <c r="BN802" s="123">
        <f t="shared" ref="BN802" si="15524">F802/F808</f>
        <v>1.9037546271813855E-2</v>
      </c>
      <c r="BO802" s="124">
        <f t="shared" ref="BO802" si="15525">G802/G808</f>
        <v>7.2577171572146451E-2</v>
      </c>
      <c r="BP802" s="125">
        <f t="shared" ref="BP802" si="15526">H802/H808</f>
        <v>4.5212097517383899E-2</v>
      </c>
      <c r="BQ802" s="126">
        <f t="shared" ref="BQ802" si="15527">I802/I808</f>
        <v>5.5868531699139849E-2</v>
      </c>
      <c r="BR802" s="123">
        <f t="shared" ref="BR802" si="15528">J802/J808</f>
        <v>9.9907706506691285E-2</v>
      </c>
      <c r="BS802" s="124">
        <f t="shared" ref="BS802" si="15529">K802/K808</f>
        <v>1.8661518661518661E-2</v>
      </c>
      <c r="BT802" s="125">
        <f t="shared" ref="BT802" si="15530">L802/L808</f>
        <v>6.6480223731522167E-2</v>
      </c>
      <c r="BU802" s="123">
        <f t="shared" ref="BU802" si="15531">M802/M808</f>
        <v>4.9242875879337067E-2</v>
      </c>
      <c r="BV802" s="127">
        <f t="shared" ref="BV802" si="15532">N802/N808</f>
        <v>4.7424232506382141E-2</v>
      </c>
      <c r="BW802" s="128">
        <f t="shared" ref="BW802" si="15533">O802/O808</f>
        <v>6.3040791100123603E-2</v>
      </c>
      <c r="BX802" s="123">
        <f t="shared" ref="BX802" si="15534">P802/P808</f>
        <v>3.2909332938914362E-2</v>
      </c>
      <c r="BY802" s="124">
        <f t="shared" ref="BY802" si="15535">Q802/Q808</f>
        <v>9.1443411700382726E-2</v>
      </c>
      <c r="BZ802" s="125">
        <f t="shared" ref="BZ802" si="15536">R802/R808</f>
        <v>3.8970951376105602E-2</v>
      </c>
      <c r="CA802" s="126">
        <f t="shared" ref="CA802" si="15537">S802/S808</f>
        <v>6.6998341625207292E-2</v>
      </c>
      <c r="CB802" s="123">
        <f t="shared" ref="CB802" si="15538">T802/T808</f>
        <v>5.4552590266875985E-2</v>
      </c>
      <c r="CC802" s="124">
        <f t="shared" ref="CC802" si="15539">U802/U808</f>
        <v>6.8575932737782452E-2</v>
      </c>
      <c r="CD802" s="125">
        <f t="shared" ref="CD802" si="15540">V802/V808</f>
        <v>8.7239081346037348E-2</v>
      </c>
      <c r="CE802" s="126">
        <f t="shared" ref="CE802" si="15541">W802/W808</f>
        <v>4.8514664143803218E-2</v>
      </c>
      <c r="CF802" s="123">
        <f t="shared" ref="CF802" si="15542">X802/X808</f>
        <v>4.8663262240913184E-2</v>
      </c>
      <c r="CG802" s="124">
        <f t="shared" ref="CG802" si="15543">Y802/Y808</f>
        <v>6.8357221609702312E-2</v>
      </c>
      <c r="CH802" s="125">
        <f t="shared" ref="CH802" si="15544">Z802/Z808</f>
        <v>5.550141931110452E-2</v>
      </c>
      <c r="CI802" s="123">
        <f t="shared" ref="CI802" si="15545">AA802/AA808</f>
        <v>4.5983212135597612E-2</v>
      </c>
      <c r="CJ802" s="129">
        <f t="shared" ref="CJ802" si="15546">AB802/AB808</f>
        <v>4.5632244607979086E-2</v>
      </c>
      <c r="CK802" s="130">
        <f t="shared" ref="CK802" si="15547">AC802/AC808</f>
        <v>5.6646542973371086E-2</v>
      </c>
    </row>
    <row r="803" spans="1:89" x14ac:dyDescent="0.25">
      <c r="A803" s="131" t="s">
        <v>35</v>
      </c>
      <c r="B803" s="197">
        <v>0</v>
      </c>
      <c r="C803" s="181">
        <v>720</v>
      </c>
      <c r="D803" s="182">
        <v>5</v>
      </c>
      <c r="E803" s="183">
        <v>492</v>
      </c>
      <c r="F803" s="180">
        <v>8</v>
      </c>
      <c r="G803" s="184">
        <v>554</v>
      </c>
      <c r="H803" s="182">
        <v>90</v>
      </c>
      <c r="I803" s="183">
        <v>849</v>
      </c>
      <c r="J803" s="180">
        <v>73</v>
      </c>
      <c r="K803" s="181">
        <v>47</v>
      </c>
      <c r="L803" s="182">
        <v>382</v>
      </c>
      <c r="M803" s="180">
        <v>173</v>
      </c>
      <c r="N803" s="185">
        <v>512</v>
      </c>
      <c r="O803" s="198">
        <v>319</v>
      </c>
      <c r="P803" s="180">
        <v>109</v>
      </c>
      <c r="Q803" s="181">
        <v>244</v>
      </c>
      <c r="R803" s="182">
        <v>161</v>
      </c>
      <c r="S803" s="183">
        <v>184</v>
      </c>
      <c r="T803" s="180">
        <v>16</v>
      </c>
      <c r="U803" s="184">
        <v>15</v>
      </c>
      <c r="V803" s="182">
        <v>391</v>
      </c>
      <c r="W803" s="199">
        <v>51</v>
      </c>
      <c r="X803" s="180">
        <v>62</v>
      </c>
      <c r="Y803" s="184">
        <v>42</v>
      </c>
      <c r="Z803" s="182">
        <v>142</v>
      </c>
      <c r="AA803" s="180">
        <v>146</v>
      </c>
      <c r="AB803" s="162">
        <f t="shared" si="15025"/>
        <v>1951</v>
      </c>
      <c r="AC803" s="165">
        <f t="shared" si="15056"/>
        <v>3836</v>
      </c>
      <c r="BI803" s="131" t="s">
        <v>35</v>
      </c>
      <c r="BJ803" s="123">
        <f>B803/B808</f>
        <v>0</v>
      </c>
      <c r="BK803" s="124">
        <f t="shared" ref="BK803" si="15548">C803/C808</f>
        <v>3.0212748101212706E-2</v>
      </c>
      <c r="BL803" s="125">
        <f t="shared" ref="BL803" si="15549">D803/D808</f>
        <v>3.6565745209887377E-4</v>
      </c>
      <c r="BM803" s="126">
        <f t="shared" ref="BM803" si="15550">E803/E808</f>
        <v>4.5942665048090393E-2</v>
      </c>
      <c r="BN803" s="123">
        <f t="shared" ref="BN803" si="15551">F803/F808</f>
        <v>4.2305658381808567E-4</v>
      </c>
      <c r="BO803" s="124">
        <f t="shared" ref="BO803" si="15552">G803/G808</f>
        <v>3.9770279971284996E-2</v>
      </c>
      <c r="BP803" s="125">
        <f t="shared" ref="BP803" si="15553">H803/H808</f>
        <v>2.5133346365438856E-3</v>
      </c>
      <c r="BQ803" s="126">
        <f t="shared" ref="BQ803" si="15554">I803/I808</f>
        <v>2.3331226469537499E-2</v>
      </c>
      <c r="BR803" s="123">
        <f t="shared" ref="BR803" si="15555">J803/J808</f>
        <v>1.6843562528841716E-2</v>
      </c>
      <c r="BS803" s="124">
        <f t="shared" ref="BS803" si="15556">K803/K808</f>
        <v>1.0081510081510082E-2</v>
      </c>
      <c r="BT803" s="125">
        <f t="shared" ref="BT803" si="15557">L803/L808</f>
        <v>3.0523371953655613E-2</v>
      </c>
      <c r="BU803" s="123">
        <f t="shared" ref="BU803" si="15558">M803/M808</f>
        <v>1.0313580541313937E-2</v>
      </c>
      <c r="BV803" s="127">
        <f t="shared" ref="BV803" si="15559">N803/N808</f>
        <v>1.6757216731033579E-2</v>
      </c>
      <c r="BW803" s="128">
        <f t="shared" ref="BW803" si="15560">O803/O808</f>
        <v>9.61741385028189E-3</v>
      </c>
      <c r="BX803" s="123">
        <f t="shared" ref="BX803" si="15561">P803/P808</f>
        <v>8.0609377311048665E-3</v>
      </c>
      <c r="BY803" s="124">
        <f t="shared" ref="BY803" si="15562">Q803/Q808</f>
        <v>1.6675779114270092E-2</v>
      </c>
      <c r="BZ803" s="125">
        <f t="shared" ref="BZ803" si="15563">R803/R808</f>
        <v>7.2284829165357159E-3</v>
      </c>
      <c r="CA803" s="126">
        <f t="shared" ref="CA803" si="15564">S803/S808</f>
        <v>7.6285240464344945E-3</v>
      </c>
      <c r="CB803" s="123">
        <f t="shared" ref="CB803" si="15565">T803/T808</f>
        <v>6.2794348508634227E-3</v>
      </c>
      <c r="CC803" s="124">
        <f t="shared" ref="CC803" si="15566">U803/U808</f>
        <v>3.9411455596426691E-3</v>
      </c>
      <c r="CD803" s="125">
        <f t="shared" ref="CD803" si="15567">V803/V808</f>
        <v>2.1534394448422096E-2</v>
      </c>
      <c r="CE803" s="126">
        <f t="shared" ref="CE803" si="15568">W803/W808</f>
        <v>1.9299905392620624E-3</v>
      </c>
      <c r="CF803" s="123">
        <f t="shared" ref="CF803" si="15569">X803/X808</f>
        <v>4.6560528687293479E-3</v>
      </c>
      <c r="CG803" s="124">
        <f t="shared" ref="CG803" si="15570">Y803/Y808</f>
        <v>5.7883131201764059E-3</v>
      </c>
      <c r="CH803" s="125">
        <f t="shared" ref="CH803" si="15571">Z803/Z808</f>
        <v>3.0080921916705505E-3</v>
      </c>
      <c r="CI803" s="123">
        <f t="shared" ref="CI803" si="15572">AA803/AA808</f>
        <v>3.1504218544332477E-3</v>
      </c>
      <c r="CJ803" s="129">
        <f t="shared" ref="CJ803" si="15573">AB803/AB808</f>
        <v>7.4122478752949132E-3</v>
      </c>
      <c r="CK803" s="130">
        <f t="shared" ref="CK803" si="15574">AC803/AC808</f>
        <v>1.4638651229173504E-2</v>
      </c>
    </row>
    <row r="804" spans="1:89" x14ac:dyDescent="0.25">
      <c r="A804" s="139" t="s">
        <v>36</v>
      </c>
      <c r="B804" s="194"/>
      <c r="C804" s="188"/>
      <c r="D804" s="189"/>
      <c r="E804" s="190"/>
      <c r="F804" s="187"/>
      <c r="G804" s="191"/>
      <c r="H804" s="189"/>
      <c r="I804" s="190"/>
      <c r="J804" s="187"/>
      <c r="K804" s="191"/>
      <c r="L804" s="189"/>
      <c r="M804" s="187"/>
      <c r="N804" s="192"/>
      <c r="O804" s="195"/>
      <c r="P804" s="187"/>
      <c r="Q804" s="191"/>
      <c r="R804" s="189"/>
      <c r="S804" s="190"/>
      <c r="T804" s="187"/>
      <c r="U804" s="191"/>
      <c r="V804" s="189"/>
      <c r="W804" s="190"/>
      <c r="X804" s="187"/>
      <c r="Y804" s="191"/>
      <c r="Z804" s="189"/>
      <c r="AA804" s="187"/>
      <c r="AB804" s="162">
        <f t="shared" si="15025"/>
        <v>0</v>
      </c>
      <c r="AC804" s="165">
        <f t="shared" si="15056"/>
        <v>0</v>
      </c>
      <c r="BI804" s="139" t="s">
        <v>36</v>
      </c>
      <c r="BJ804" s="123">
        <f>B804/B808</f>
        <v>0</v>
      </c>
      <c r="BK804" s="124">
        <f t="shared" ref="BK804" si="15575">C804/C808</f>
        <v>0</v>
      </c>
      <c r="BL804" s="125">
        <f t="shared" ref="BL804" si="15576">D804/D808</f>
        <v>0</v>
      </c>
      <c r="BM804" s="126">
        <f t="shared" ref="BM804" si="15577">E804/E808</f>
        <v>0</v>
      </c>
      <c r="BN804" s="123">
        <f t="shared" ref="BN804" si="15578">F804/F808</f>
        <v>0</v>
      </c>
      <c r="BO804" s="124">
        <f t="shared" ref="BO804" si="15579">G804/G808</f>
        <v>0</v>
      </c>
      <c r="BP804" s="125">
        <f t="shared" ref="BP804" si="15580">H804/H808</f>
        <v>0</v>
      </c>
      <c r="BQ804" s="126">
        <f t="shared" ref="BQ804" si="15581">I804/I808</f>
        <v>0</v>
      </c>
      <c r="BR804" s="123">
        <f t="shared" ref="BR804" si="15582">J804/J808</f>
        <v>0</v>
      </c>
      <c r="BS804" s="124">
        <f t="shared" ref="BS804" si="15583">K804/K808</f>
        <v>0</v>
      </c>
      <c r="BT804" s="125">
        <f t="shared" ref="BT804" si="15584">L804/L808</f>
        <v>0</v>
      </c>
      <c r="BU804" s="123">
        <f t="shared" ref="BU804" si="15585">M804/M808</f>
        <v>0</v>
      </c>
      <c r="BV804" s="127">
        <f t="shared" ref="BV804" si="15586">N804/N808</f>
        <v>0</v>
      </c>
      <c r="BW804" s="128">
        <f t="shared" ref="BW804" si="15587">O804/O808</f>
        <v>0</v>
      </c>
      <c r="BX804" s="123">
        <f t="shared" ref="BX804" si="15588">P804/P808</f>
        <v>0</v>
      </c>
      <c r="BY804" s="124">
        <f t="shared" ref="BY804" si="15589">Q804/Q808</f>
        <v>0</v>
      </c>
      <c r="BZ804" s="125">
        <f t="shared" ref="BZ804" si="15590">R804/R808</f>
        <v>0</v>
      </c>
      <c r="CA804" s="126">
        <f t="shared" ref="CA804" si="15591">S804/S808</f>
        <v>0</v>
      </c>
      <c r="CB804" s="123">
        <f t="shared" ref="CB804" si="15592">T804/T808</f>
        <v>0</v>
      </c>
      <c r="CC804" s="124">
        <f t="shared" ref="CC804" si="15593">U804/U808</f>
        <v>0</v>
      </c>
      <c r="CD804" s="125">
        <f t="shared" ref="CD804" si="15594">V804/V808</f>
        <v>0</v>
      </c>
      <c r="CE804" s="126">
        <f t="shared" ref="CE804" si="15595">W804/W808</f>
        <v>0</v>
      </c>
      <c r="CF804" s="123">
        <f t="shared" ref="CF804" si="15596">X804/X808</f>
        <v>0</v>
      </c>
      <c r="CG804" s="124">
        <f t="shared" ref="CG804" si="15597">Y804/Y808</f>
        <v>0</v>
      </c>
      <c r="CH804" s="125">
        <f t="shared" ref="CH804" si="15598">Z804/Z808</f>
        <v>0</v>
      </c>
      <c r="CI804" s="123">
        <f t="shared" ref="CI804" si="15599">AA804/AA808</f>
        <v>0</v>
      </c>
      <c r="CJ804" s="129">
        <f t="shared" ref="CJ804" si="15600">AB804/AB808</f>
        <v>0</v>
      </c>
      <c r="CK804" s="130">
        <f t="shared" ref="CK804" si="15601">AC804/AC808</f>
        <v>0</v>
      </c>
    </row>
    <row r="805" spans="1:89" x14ac:dyDescent="0.25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62">
        <f t="shared" si="15025"/>
        <v>0</v>
      </c>
      <c r="AC805" s="165">
        <f t="shared" si="15056"/>
        <v>0</v>
      </c>
      <c r="BI805" s="131" t="s">
        <v>37</v>
      </c>
      <c r="BJ805" s="123">
        <f>B805/B808</f>
        <v>0</v>
      </c>
      <c r="BK805" s="124">
        <f t="shared" ref="BK805" si="15602">C805/C808</f>
        <v>0</v>
      </c>
      <c r="BL805" s="125">
        <f t="shared" ref="BL805" si="15603">D805/D808</f>
        <v>0</v>
      </c>
      <c r="BM805" s="126">
        <f t="shared" ref="BM805" si="15604">E805/E808</f>
        <v>0</v>
      </c>
      <c r="BN805" s="123">
        <f t="shared" ref="BN805" si="15605">F805/F808</f>
        <v>0</v>
      </c>
      <c r="BO805" s="124">
        <f t="shared" ref="BO805" si="15606">G805/G808</f>
        <v>0</v>
      </c>
      <c r="BP805" s="125">
        <f t="shared" ref="BP805" si="15607">H805/H808</f>
        <v>0</v>
      </c>
      <c r="BQ805" s="126">
        <f t="shared" ref="BQ805" si="15608">I805/I808</f>
        <v>0</v>
      </c>
      <c r="BR805" s="123">
        <f t="shared" ref="BR805" si="15609">J805/J808</f>
        <v>0</v>
      </c>
      <c r="BS805" s="124">
        <f t="shared" ref="BS805" si="15610">K805/K808</f>
        <v>0</v>
      </c>
      <c r="BT805" s="125">
        <f t="shared" ref="BT805" si="15611">L805/L808</f>
        <v>0</v>
      </c>
      <c r="BU805" s="123">
        <f t="shared" ref="BU805" si="15612">M805/M808</f>
        <v>0</v>
      </c>
      <c r="BV805" s="127">
        <f t="shared" ref="BV805" si="15613">N805/N808</f>
        <v>0</v>
      </c>
      <c r="BW805" s="128">
        <f t="shared" ref="BW805" si="15614">O805/O808</f>
        <v>0</v>
      </c>
      <c r="BX805" s="123">
        <f t="shared" ref="BX805" si="15615">P805/P808</f>
        <v>0</v>
      </c>
      <c r="BY805" s="124">
        <f t="shared" ref="BY805" si="15616">Q805/Q808</f>
        <v>0</v>
      </c>
      <c r="BZ805" s="125">
        <f t="shared" ref="BZ805" si="15617">R805/R808</f>
        <v>0</v>
      </c>
      <c r="CA805" s="126">
        <f t="shared" ref="CA805" si="15618">S805/S808</f>
        <v>0</v>
      </c>
      <c r="CB805" s="123">
        <f t="shared" ref="CB805" si="15619">T805/T808</f>
        <v>0</v>
      </c>
      <c r="CC805" s="124">
        <f t="shared" ref="CC805" si="15620">U805/U808</f>
        <v>0</v>
      </c>
      <c r="CD805" s="125">
        <f t="shared" ref="CD805" si="15621">V805/V808</f>
        <v>0</v>
      </c>
      <c r="CE805" s="126">
        <f t="shared" ref="CE805" si="15622">W805/W808</f>
        <v>0</v>
      </c>
      <c r="CF805" s="123">
        <f t="shared" ref="CF805" si="15623">X805/X808</f>
        <v>0</v>
      </c>
      <c r="CG805" s="124">
        <f t="shared" ref="CG805" si="15624">Y805/Y808</f>
        <v>0</v>
      </c>
      <c r="CH805" s="125">
        <f t="shared" ref="CH805" si="15625">Z805/Z808</f>
        <v>0</v>
      </c>
      <c r="CI805" s="123">
        <f t="shared" ref="CI805" si="15626">AA805/AA808</f>
        <v>0</v>
      </c>
      <c r="CJ805" s="129">
        <f t="shared" ref="CJ805" si="15627">AB805/AB808</f>
        <v>0</v>
      </c>
      <c r="CK805" s="130">
        <f t="shared" ref="CK805" si="15628">AC805/AC808</f>
        <v>0</v>
      </c>
    </row>
    <row r="806" spans="1:89" x14ac:dyDescent="0.25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62">
        <f t="shared" si="15025"/>
        <v>0</v>
      </c>
      <c r="AC806" s="165">
        <f t="shared" si="15056"/>
        <v>0</v>
      </c>
      <c r="BI806" s="139" t="s">
        <v>38</v>
      </c>
      <c r="BJ806" s="123">
        <f>B806/B808</f>
        <v>0</v>
      </c>
      <c r="BK806" s="124">
        <f t="shared" ref="BK806" si="15629">C806/C808</f>
        <v>0</v>
      </c>
      <c r="BL806" s="125">
        <f t="shared" ref="BL806" si="15630">D806/D808</f>
        <v>0</v>
      </c>
      <c r="BM806" s="126">
        <f t="shared" ref="BM806" si="15631">E806/E808</f>
        <v>0</v>
      </c>
      <c r="BN806" s="123">
        <f t="shared" ref="BN806" si="15632">F806/F808</f>
        <v>0</v>
      </c>
      <c r="BO806" s="124">
        <f t="shared" ref="BO806" si="15633">G806/G808</f>
        <v>0</v>
      </c>
      <c r="BP806" s="125">
        <f t="shared" ref="BP806" si="15634">H806/H808</f>
        <v>0</v>
      </c>
      <c r="BQ806" s="126">
        <f t="shared" ref="BQ806" si="15635">I806/I808</f>
        <v>0</v>
      </c>
      <c r="BR806" s="123">
        <f t="shared" ref="BR806" si="15636">J806/J808</f>
        <v>0</v>
      </c>
      <c r="BS806" s="124">
        <f t="shared" ref="BS806" si="15637">K806/K808</f>
        <v>0</v>
      </c>
      <c r="BT806" s="125">
        <f t="shared" ref="BT806" si="15638">L806/L808</f>
        <v>0</v>
      </c>
      <c r="BU806" s="123">
        <f t="shared" ref="BU806" si="15639">M806/M808</f>
        <v>0</v>
      </c>
      <c r="BV806" s="127">
        <f t="shared" ref="BV806" si="15640">N806/N808</f>
        <v>0</v>
      </c>
      <c r="BW806" s="128">
        <f t="shared" ref="BW806" si="15641">O806/O808</f>
        <v>0</v>
      </c>
      <c r="BX806" s="123">
        <f t="shared" ref="BX806" si="15642">P806/P808</f>
        <v>0</v>
      </c>
      <c r="BY806" s="124">
        <f t="shared" ref="BY806" si="15643">Q806/Q808</f>
        <v>0</v>
      </c>
      <c r="BZ806" s="125">
        <f t="shared" ref="BZ806" si="15644">R806/R808</f>
        <v>0</v>
      </c>
      <c r="CA806" s="126">
        <f t="shared" ref="CA806" si="15645">S806/S808</f>
        <v>0</v>
      </c>
      <c r="CB806" s="123">
        <f t="shared" ref="CB806" si="15646">T806/T808</f>
        <v>0</v>
      </c>
      <c r="CC806" s="124">
        <f t="shared" ref="CC806" si="15647">U806/U808</f>
        <v>0</v>
      </c>
      <c r="CD806" s="125">
        <f t="shared" ref="CD806" si="15648">V806/V808</f>
        <v>0</v>
      </c>
      <c r="CE806" s="126">
        <f t="shared" ref="CE806" si="15649">W806/W808</f>
        <v>0</v>
      </c>
      <c r="CF806" s="123">
        <f t="shared" ref="CF806" si="15650">X806/X808</f>
        <v>0</v>
      </c>
      <c r="CG806" s="124">
        <f t="shared" ref="CG806" si="15651">Y806/Y808</f>
        <v>0</v>
      </c>
      <c r="CH806" s="125">
        <f t="shared" ref="CH806" si="15652">Z806/Z808</f>
        <v>0</v>
      </c>
      <c r="CI806" s="123">
        <f t="shared" ref="CI806" si="15653">AA806/AA808</f>
        <v>0</v>
      </c>
      <c r="CJ806" s="129">
        <f t="shared" ref="CJ806" si="15654">AB806/AB808</f>
        <v>0</v>
      </c>
      <c r="CK806" s="130">
        <f t="shared" ref="CK806" si="15655">AC806/AC808</f>
        <v>0</v>
      </c>
    </row>
    <row r="807" spans="1:89" ht="13.8" thickBot="1" x14ac:dyDescent="0.3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62">
        <f t="shared" si="15025"/>
        <v>0</v>
      </c>
      <c r="AC807" s="165">
        <f t="shared" si="15056"/>
        <v>0</v>
      </c>
      <c r="BI807" s="131" t="s">
        <v>39</v>
      </c>
      <c r="BJ807" s="123">
        <f>B807/B808</f>
        <v>0</v>
      </c>
      <c r="BK807" s="124">
        <f t="shared" ref="BK807" si="15656">C807/C808</f>
        <v>0</v>
      </c>
      <c r="BL807" s="125">
        <f t="shared" ref="BL807" si="15657">D807/D808</f>
        <v>0</v>
      </c>
      <c r="BM807" s="126">
        <f t="shared" ref="BM807" si="15658">E807/E808</f>
        <v>0</v>
      </c>
      <c r="BN807" s="123">
        <f t="shared" ref="BN807" si="15659">F807/F808</f>
        <v>0</v>
      </c>
      <c r="BO807" s="124">
        <f t="shared" ref="BO807" si="15660">G807/G808</f>
        <v>0</v>
      </c>
      <c r="BP807" s="125">
        <f t="shared" ref="BP807" si="15661">H807/H808</f>
        <v>0</v>
      </c>
      <c r="BQ807" s="126">
        <f t="shared" ref="BQ807" si="15662">I807/I808</f>
        <v>0</v>
      </c>
      <c r="BR807" s="123">
        <f t="shared" ref="BR807" si="15663">J807/J808</f>
        <v>0</v>
      </c>
      <c r="BS807" s="124">
        <f t="shared" ref="BS807" si="15664">K807/K808</f>
        <v>0</v>
      </c>
      <c r="BT807" s="125">
        <f t="shared" ref="BT807" si="15665">L807/L808</f>
        <v>0</v>
      </c>
      <c r="BU807" s="123">
        <f t="shared" ref="BU807" si="15666">M807/M808</f>
        <v>0</v>
      </c>
      <c r="BV807" s="127">
        <f t="shared" ref="BV807" si="15667">N807/N808</f>
        <v>0</v>
      </c>
      <c r="BW807" s="128">
        <f t="shared" ref="BW807" si="15668">O807/O808</f>
        <v>0</v>
      </c>
      <c r="BX807" s="123">
        <f t="shared" ref="BX807" si="15669">P807/P808</f>
        <v>0</v>
      </c>
      <c r="BY807" s="124">
        <f t="shared" ref="BY807" si="15670">Q807/Q808</f>
        <v>0</v>
      </c>
      <c r="BZ807" s="125">
        <f t="shared" ref="BZ807" si="15671">R807/R808</f>
        <v>0</v>
      </c>
      <c r="CA807" s="126">
        <f t="shared" ref="CA807" si="15672">S807/S808</f>
        <v>0</v>
      </c>
      <c r="CB807" s="123">
        <f t="shared" ref="CB807" si="15673">T807/T808</f>
        <v>0</v>
      </c>
      <c r="CC807" s="124">
        <f t="shared" ref="CC807" si="15674">U807/U808</f>
        <v>0</v>
      </c>
      <c r="CD807" s="125">
        <f t="shared" ref="CD807" si="15675">V807/V808</f>
        <v>0</v>
      </c>
      <c r="CE807" s="126">
        <f t="shared" ref="CE807" si="15676">W807/W808</f>
        <v>0</v>
      </c>
      <c r="CF807" s="123">
        <f t="shared" ref="CF807" si="15677">X807/X808</f>
        <v>0</v>
      </c>
      <c r="CG807" s="124">
        <f t="shared" ref="CG807" si="15678">Y807/Y808</f>
        <v>0</v>
      </c>
      <c r="CH807" s="125">
        <f t="shared" ref="CH807" si="15679">Z807/Z808</f>
        <v>0</v>
      </c>
      <c r="CI807" s="123">
        <f t="shared" ref="CI807" si="15680">AA807/AA808</f>
        <v>0</v>
      </c>
      <c r="CJ807" s="129">
        <f t="shared" ref="CJ807" si="15681">AB807/AB808</f>
        <v>0</v>
      </c>
      <c r="CK807" s="130">
        <f t="shared" ref="CK807" si="15682">AC807/AC808</f>
        <v>0</v>
      </c>
    </row>
    <row r="808" spans="1:89" ht="14.4" thickTop="1" thickBot="1" x14ac:dyDescent="0.3">
      <c r="A808" s="251" t="s">
        <v>13</v>
      </c>
      <c r="B808" s="14">
        <f t="shared" ref="B808:AA808" si="15683">SUM(B785:B807)</f>
        <v>30395</v>
      </c>
      <c r="C808" s="1">
        <f t="shared" si="15683"/>
        <v>23831</v>
      </c>
      <c r="D808" s="14">
        <f t="shared" si="15683"/>
        <v>13674</v>
      </c>
      <c r="E808" s="1">
        <f t="shared" si="15683"/>
        <v>10709</v>
      </c>
      <c r="F808" s="14">
        <f t="shared" si="15683"/>
        <v>18910</v>
      </c>
      <c r="G808" s="1">
        <f t="shared" si="15683"/>
        <v>13930</v>
      </c>
      <c r="H808" s="14">
        <f t="shared" si="15683"/>
        <v>35809</v>
      </c>
      <c r="I808" s="1">
        <f t="shared" si="15683"/>
        <v>36389</v>
      </c>
      <c r="J808" s="14">
        <f t="shared" si="15683"/>
        <v>4334</v>
      </c>
      <c r="K808" s="1">
        <f t="shared" si="15683"/>
        <v>4662</v>
      </c>
      <c r="L808" s="14">
        <f t="shared" si="15683"/>
        <v>12515</v>
      </c>
      <c r="M808" s="1">
        <f t="shared" si="15683"/>
        <v>16774</v>
      </c>
      <c r="N808" s="14">
        <f t="shared" si="15683"/>
        <v>30554</v>
      </c>
      <c r="O808" s="1">
        <f t="shared" si="15683"/>
        <v>33169</v>
      </c>
      <c r="P808" s="14">
        <f t="shared" si="15683"/>
        <v>13522</v>
      </c>
      <c r="Q808" s="1">
        <f t="shared" si="15683"/>
        <v>14632</v>
      </c>
      <c r="R808" s="14">
        <f t="shared" si="15683"/>
        <v>22273</v>
      </c>
      <c r="S808" s="1">
        <f t="shared" si="15683"/>
        <v>24120</v>
      </c>
      <c r="T808" s="14">
        <f t="shared" si="15683"/>
        <v>2548</v>
      </c>
      <c r="U808" s="1">
        <f t="shared" si="15683"/>
        <v>3806</v>
      </c>
      <c r="V808" s="14">
        <f t="shared" si="15683"/>
        <v>18157</v>
      </c>
      <c r="W808" s="1">
        <f t="shared" si="15683"/>
        <v>26425</v>
      </c>
      <c r="X808" s="14">
        <f t="shared" si="15683"/>
        <v>13316</v>
      </c>
      <c r="Y808" s="1">
        <f t="shared" si="15683"/>
        <v>7256</v>
      </c>
      <c r="Z808" s="14">
        <f t="shared" si="15683"/>
        <v>47206</v>
      </c>
      <c r="AA808" s="1">
        <f t="shared" si="15683"/>
        <v>46343</v>
      </c>
      <c r="AB808" s="166">
        <f t="shared" ref="AB808:AC808" si="15684">SUM(AB784:AB807)</f>
        <v>263213</v>
      </c>
      <c r="AC808" s="167">
        <f t="shared" si="15684"/>
        <v>262046</v>
      </c>
      <c r="BI808" s="251" t="s">
        <v>13</v>
      </c>
      <c r="BJ808" s="147">
        <f>SUM(BJ784:BJ807)</f>
        <v>0.99999999999999989</v>
      </c>
      <c r="BK808" s="148">
        <f t="shared" ref="BK808:CK808" si="15685">SUM(BK784:BK807)</f>
        <v>1</v>
      </c>
      <c r="BL808" s="147">
        <f t="shared" si="15685"/>
        <v>0.99999999999999967</v>
      </c>
      <c r="BM808" s="148">
        <f t="shared" si="15685"/>
        <v>1</v>
      </c>
      <c r="BN808" s="147">
        <f t="shared" si="15685"/>
        <v>0.99999999999999978</v>
      </c>
      <c r="BO808" s="148">
        <f t="shared" si="15685"/>
        <v>1</v>
      </c>
      <c r="BP808" s="147">
        <f t="shared" si="15685"/>
        <v>1</v>
      </c>
      <c r="BQ808" s="148">
        <f t="shared" si="15685"/>
        <v>1</v>
      </c>
      <c r="BR808" s="147">
        <f t="shared" si="15685"/>
        <v>1</v>
      </c>
      <c r="BS808" s="148">
        <f t="shared" si="15685"/>
        <v>0.99999999999999989</v>
      </c>
      <c r="BT808" s="147">
        <f t="shared" si="15685"/>
        <v>1</v>
      </c>
      <c r="BU808" s="148">
        <f t="shared" si="15685"/>
        <v>1</v>
      </c>
      <c r="BV808" s="147">
        <f t="shared" si="15685"/>
        <v>0.99999999999999989</v>
      </c>
      <c r="BW808" s="148">
        <f t="shared" si="15685"/>
        <v>1</v>
      </c>
      <c r="BX808" s="147">
        <f t="shared" si="15685"/>
        <v>0.99999999999999989</v>
      </c>
      <c r="BY808" s="148">
        <f t="shared" si="15685"/>
        <v>1</v>
      </c>
      <c r="BZ808" s="147">
        <f t="shared" si="15685"/>
        <v>1</v>
      </c>
      <c r="CA808" s="148">
        <f t="shared" si="15685"/>
        <v>1</v>
      </c>
      <c r="CB808" s="147">
        <f t="shared" si="15685"/>
        <v>0.99999999999999989</v>
      </c>
      <c r="CC808" s="148">
        <f t="shared" si="15685"/>
        <v>0.99999999999999989</v>
      </c>
      <c r="CD808" s="147">
        <f t="shared" si="15685"/>
        <v>1</v>
      </c>
      <c r="CE808" s="148">
        <f t="shared" si="15685"/>
        <v>0.99999999999999989</v>
      </c>
      <c r="CF808" s="147">
        <f t="shared" si="15685"/>
        <v>1</v>
      </c>
      <c r="CG808" s="148">
        <f t="shared" si="15685"/>
        <v>0.99999999999999978</v>
      </c>
      <c r="CH808" s="147">
        <f t="shared" si="15685"/>
        <v>0.99999999999999978</v>
      </c>
      <c r="CI808" s="148">
        <f t="shared" si="15685"/>
        <v>1</v>
      </c>
      <c r="CJ808" s="147">
        <f t="shared" si="15685"/>
        <v>0.99999999999999989</v>
      </c>
      <c r="CK808" s="148">
        <f t="shared" si="15685"/>
        <v>1</v>
      </c>
    </row>
    <row r="809" spans="1:89" ht="13.8" thickTop="1" x14ac:dyDescent="0.25">
      <c r="A809" s="178"/>
    </row>
    <row r="810" spans="1:89" x14ac:dyDescent="0.25">
      <c r="A810" s="219"/>
    </row>
    <row r="811" spans="1:89" x14ac:dyDescent="0.25">
      <c r="A811" s="299">
        <f>+A780+1</f>
        <v>45287</v>
      </c>
      <c r="B811" s="299"/>
      <c r="C811" s="299"/>
      <c r="D811" s="299"/>
      <c r="BI811" s="298">
        <f>+BI749+2</f>
        <v>45287</v>
      </c>
      <c r="BJ811" s="298"/>
      <c r="BK811" s="298"/>
      <c r="BL811" s="298"/>
    </row>
    <row r="812" spans="1:89" ht="13.8" thickBot="1" x14ac:dyDescent="0.3">
      <c r="AE812" t="s">
        <v>84</v>
      </c>
    </row>
    <row r="813" spans="1:89" ht="14.4" thickTop="1" thickBot="1" x14ac:dyDescent="0.3">
      <c r="A813" s="290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0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0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35">
      <c r="A814" s="291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68" t="s">
        <v>14</v>
      </c>
      <c r="AC814" s="169" t="s">
        <v>15</v>
      </c>
      <c r="AE814" s="291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68" t="s">
        <v>14</v>
      </c>
      <c r="BG814" s="169" t="s">
        <v>15</v>
      </c>
      <c r="BI814" s="291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8" thickTop="1" x14ac:dyDescent="0.25">
      <c r="A815" s="119" t="s">
        <v>16</v>
      </c>
      <c r="B815" s="120"/>
      <c r="C815" s="177"/>
      <c r="D815" s="121"/>
      <c r="E815" s="172"/>
      <c r="F815" s="120"/>
      <c r="G815" s="122"/>
      <c r="H815" s="121"/>
      <c r="I815" s="172"/>
      <c r="J815" s="120"/>
      <c r="K815" s="122"/>
      <c r="L815" s="121"/>
      <c r="M815" s="120"/>
      <c r="N815" s="171"/>
      <c r="O815" s="173"/>
      <c r="P815" s="120"/>
      <c r="Q815" s="122"/>
      <c r="R815" s="121"/>
      <c r="S815" s="172"/>
      <c r="T815" s="120"/>
      <c r="U815" s="122"/>
      <c r="V815" s="121"/>
      <c r="W815" s="172"/>
      <c r="X815" s="120"/>
      <c r="Y815" s="122"/>
      <c r="Z815" s="21"/>
      <c r="AA815" s="176"/>
      <c r="AB815" s="162">
        <f t="shared" ref="AB815:AB838" si="15686">B815+D815+F815+H815+J815+L815+N815+P815+R815+T815+V815+X815+Z815</f>
        <v>0</v>
      </c>
      <c r="AC815" s="163">
        <f>C815+E815+G815+I815+K815+M815+O815+Q815+S815+U815+W815+Y815+AA815</f>
        <v>0</v>
      </c>
      <c r="AE815" s="254" t="str">
        <f>$AE$9</f>
        <v>07:00 - 07:59</v>
      </c>
      <c r="AF815" s="120">
        <f t="shared" ref="AF815:AO817" si="15687">SUMIF($A$9:$A$32,$AE815,B$815:B$838)</f>
        <v>4326</v>
      </c>
      <c r="AG815" s="177">
        <f t="shared" si="15687"/>
        <v>1659</v>
      </c>
      <c r="AH815" s="121">
        <f t="shared" si="15687"/>
        <v>1740</v>
      </c>
      <c r="AI815" s="172">
        <f t="shared" si="15687"/>
        <v>1469</v>
      </c>
      <c r="AJ815" s="120">
        <f t="shared" si="15687"/>
        <v>2816</v>
      </c>
      <c r="AK815" s="122">
        <f t="shared" si="15687"/>
        <v>1283</v>
      </c>
      <c r="AL815" s="121">
        <f t="shared" si="15687"/>
        <v>3618</v>
      </c>
      <c r="AM815" s="172">
        <f t="shared" si="15687"/>
        <v>2568</v>
      </c>
      <c r="AN815" s="120">
        <f t="shared" si="15687"/>
        <v>245</v>
      </c>
      <c r="AO815" s="122">
        <f t="shared" si="15687"/>
        <v>1058</v>
      </c>
      <c r="AP815" s="121">
        <f t="shared" ref="AP815:AY817" si="15688">SUMIF($A$9:$A$32,$AE815,L$815:L$838)</f>
        <v>1066</v>
      </c>
      <c r="AQ815" s="120">
        <f t="shared" si="15688"/>
        <v>3590</v>
      </c>
      <c r="AR815" s="171">
        <f t="shared" si="15688"/>
        <v>3021</v>
      </c>
      <c r="AS815" s="173">
        <f t="shared" si="15688"/>
        <v>4418</v>
      </c>
      <c r="AT815" s="120">
        <f t="shared" si="15688"/>
        <v>1827</v>
      </c>
      <c r="AU815" s="122">
        <f t="shared" si="15688"/>
        <v>1936</v>
      </c>
      <c r="AV815" s="121">
        <f t="shared" si="15688"/>
        <v>2557</v>
      </c>
      <c r="AW815" s="172">
        <f t="shared" si="15688"/>
        <v>2419</v>
      </c>
      <c r="AX815" s="120">
        <f t="shared" si="15688"/>
        <v>399</v>
      </c>
      <c r="AY815" s="122">
        <f t="shared" si="15688"/>
        <v>1744</v>
      </c>
      <c r="AZ815" s="121">
        <f t="shared" ref="AZ815:BE817" si="15689">SUMIF($A$9:$A$32,$AE815,V$815:V$838)</f>
        <v>1389</v>
      </c>
      <c r="BA815" s="172">
        <f t="shared" si="15689"/>
        <v>3307</v>
      </c>
      <c r="BB815" s="120">
        <f t="shared" si="15689"/>
        <v>2068</v>
      </c>
      <c r="BC815" s="122">
        <f t="shared" si="15689"/>
        <v>1948</v>
      </c>
      <c r="BD815" s="21">
        <f t="shared" si="15689"/>
        <v>4714</v>
      </c>
      <c r="BE815" s="176">
        <f t="shared" si="15689"/>
        <v>3811</v>
      </c>
      <c r="BF815" s="162">
        <f>AF815+AH815+AJ815+AL815+AN815+AP815+AR815+AT815+AV815+AX815+AZ815+BB815+BD815</f>
        <v>29786</v>
      </c>
      <c r="BG815" s="163">
        <f>AG815+AI815+AK815+AM815+AO815+AQ815+AS815+AU815+AW815+AY815+BA815+BC815+BE815</f>
        <v>31210</v>
      </c>
      <c r="BI815" s="119" t="s">
        <v>16</v>
      </c>
      <c r="BJ815" s="123">
        <f>B815/B839</f>
        <v>0</v>
      </c>
      <c r="BK815" s="124">
        <f t="shared" ref="BK815" si="15690">C815/C839</f>
        <v>0</v>
      </c>
      <c r="BL815" s="125">
        <f t="shared" ref="BL815" si="15691">D815/D839</f>
        <v>0</v>
      </c>
      <c r="BM815" s="126">
        <f t="shared" ref="BM815" si="15692">E815/E839</f>
        <v>0</v>
      </c>
      <c r="BN815" s="123">
        <f t="shared" ref="BN815" si="15693">F815/F839</f>
        <v>0</v>
      </c>
      <c r="BO815" s="124">
        <f t="shared" ref="BO815" si="15694">G815/G839</f>
        <v>0</v>
      </c>
      <c r="BP815" s="125">
        <f t="shared" ref="BP815" si="15695">H815/H839</f>
        <v>0</v>
      </c>
      <c r="BQ815" s="126">
        <f t="shared" ref="BQ815" si="15696">I815/I839</f>
        <v>0</v>
      </c>
      <c r="BR815" s="123">
        <f t="shared" ref="BR815" si="15697">J815/J839</f>
        <v>0</v>
      </c>
      <c r="BS815" s="124">
        <f t="shared" ref="BS815" si="15698">K815/K839</f>
        <v>0</v>
      </c>
      <c r="BT815" s="125">
        <f t="shared" ref="BT815" si="15699">L815/L839</f>
        <v>0</v>
      </c>
      <c r="BU815" s="123">
        <f t="shared" ref="BU815" si="15700">M815/M839</f>
        <v>0</v>
      </c>
      <c r="BV815" s="127">
        <f t="shared" ref="BV815" si="15701">N815/N839</f>
        <v>0</v>
      </c>
      <c r="BW815" s="128">
        <f t="shared" ref="BW815" si="15702">O815/O839</f>
        <v>0</v>
      </c>
      <c r="BX815" s="123">
        <f t="shared" ref="BX815" si="15703">P815/P839</f>
        <v>0</v>
      </c>
      <c r="BY815" s="124">
        <f t="shared" ref="BY815" si="15704">Q815/Q839</f>
        <v>0</v>
      </c>
      <c r="BZ815" s="125">
        <f t="shared" ref="BZ815" si="15705">R815/R839</f>
        <v>0</v>
      </c>
      <c r="CA815" s="126">
        <f t="shared" ref="CA815" si="15706">S815/S839</f>
        <v>0</v>
      </c>
      <c r="CB815" s="123">
        <f t="shared" ref="CB815" si="15707">T815/T839</f>
        <v>0</v>
      </c>
      <c r="CC815" s="124">
        <f t="shared" ref="CC815" si="15708">U815/U839</f>
        <v>0</v>
      </c>
      <c r="CD815" s="125">
        <f t="shared" ref="CD815" si="15709">V815/V839</f>
        <v>0</v>
      </c>
      <c r="CE815" s="126">
        <f t="shared" ref="CE815" si="15710">W815/W839</f>
        <v>0</v>
      </c>
      <c r="CF815" s="123">
        <f t="shared" ref="CF815" si="15711">X815/X839</f>
        <v>0</v>
      </c>
      <c r="CG815" s="124">
        <f t="shared" ref="CG815" si="15712">Y815/Y839</f>
        <v>0</v>
      </c>
      <c r="CH815" s="125">
        <f t="shared" ref="CH815" si="15713">Z815/Z839</f>
        <v>0</v>
      </c>
      <c r="CI815" s="123">
        <f t="shared" ref="CI815" si="15714">AA815/AA839</f>
        <v>0</v>
      </c>
      <c r="CJ815" s="129">
        <f t="shared" ref="CJ815" si="15715">AB815/AB839</f>
        <v>0</v>
      </c>
      <c r="CK815" s="130">
        <f t="shared" ref="CK815" si="15716">AC815/AC839</f>
        <v>0</v>
      </c>
    </row>
    <row r="816" spans="1:89" x14ac:dyDescent="0.25">
      <c r="A816" s="131" t="s">
        <v>17</v>
      </c>
      <c r="B816" s="180">
        <v>610</v>
      </c>
      <c r="C816" s="181">
        <v>2</v>
      </c>
      <c r="D816" s="182">
        <v>448</v>
      </c>
      <c r="E816" s="183">
        <v>1</v>
      </c>
      <c r="F816" s="180">
        <v>740</v>
      </c>
      <c r="G816" s="184">
        <v>3</v>
      </c>
      <c r="H816" s="182">
        <v>842</v>
      </c>
      <c r="I816" s="183">
        <v>17</v>
      </c>
      <c r="J816" s="180">
        <v>13</v>
      </c>
      <c r="K816" s="184">
        <v>17</v>
      </c>
      <c r="L816" s="182">
        <v>61</v>
      </c>
      <c r="M816" s="180">
        <v>102</v>
      </c>
      <c r="N816" s="185">
        <v>447</v>
      </c>
      <c r="O816" s="186">
        <v>233</v>
      </c>
      <c r="P816" s="180">
        <v>87</v>
      </c>
      <c r="Q816" s="184">
        <v>88</v>
      </c>
      <c r="R816" s="182">
        <v>52</v>
      </c>
      <c r="S816" s="183">
        <v>152</v>
      </c>
      <c r="T816" s="180">
        <v>1</v>
      </c>
      <c r="U816" s="184">
        <v>72</v>
      </c>
      <c r="V816" s="182">
        <v>11</v>
      </c>
      <c r="W816" s="183">
        <v>217</v>
      </c>
      <c r="X816" s="180">
        <v>2</v>
      </c>
      <c r="Y816" s="184">
        <v>81</v>
      </c>
      <c r="Z816" s="182">
        <v>0</v>
      </c>
      <c r="AA816" s="180">
        <v>0</v>
      </c>
      <c r="AB816" s="162">
        <f t="shared" si="15686"/>
        <v>3314</v>
      </c>
      <c r="AC816" s="165">
        <f t="shared" ref="AC816:AC838" si="15717">SUM(C816,E816,G816,I816,K816,M816,O816,Q816,S816,U816,W816,Y816,AA816)</f>
        <v>985</v>
      </c>
      <c r="AE816" s="256" t="str">
        <f>$AE$10</f>
        <v>08:00 - 08:59</v>
      </c>
      <c r="AF816" s="120">
        <f t="shared" si="15687"/>
        <v>3247</v>
      </c>
      <c r="AG816" s="181">
        <f t="shared" si="15687"/>
        <v>1297</v>
      </c>
      <c r="AH816" s="182">
        <f t="shared" si="15687"/>
        <v>1641</v>
      </c>
      <c r="AI816" s="183">
        <f t="shared" si="15687"/>
        <v>1154</v>
      </c>
      <c r="AJ816" s="180">
        <f t="shared" si="15687"/>
        <v>1857</v>
      </c>
      <c r="AK816" s="184">
        <f t="shared" si="15687"/>
        <v>1162</v>
      </c>
      <c r="AL816" s="182">
        <f t="shared" si="15687"/>
        <v>3128</v>
      </c>
      <c r="AM816" s="183">
        <f t="shared" si="15687"/>
        <v>2340</v>
      </c>
      <c r="AN816" s="180">
        <f t="shared" si="15687"/>
        <v>255</v>
      </c>
      <c r="AO816" s="184">
        <f t="shared" si="15687"/>
        <v>908</v>
      </c>
      <c r="AP816" s="182">
        <f t="shared" si="15688"/>
        <v>881</v>
      </c>
      <c r="AQ816" s="180">
        <f t="shared" si="15688"/>
        <v>3049</v>
      </c>
      <c r="AR816" s="185">
        <f t="shared" si="15688"/>
        <v>2228</v>
      </c>
      <c r="AS816" s="186">
        <f t="shared" si="15688"/>
        <v>3856</v>
      </c>
      <c r="AT816" s="180">
        <f t="shared" si="15688"/>
        <v>1474</v>
      </c>
      <c r="AU816" s="184">
        <f t="shared" si="15688"/>
        <v>1637</v>
      </c>
      <c r="AV816" s="182">
        <f t="shared" si="15688"/>
        <v>2262</v>
      </c>
      <c r="AW816" s="183">
        <f t="shared" si="15688"/>
        <v>1720</v>
      </c>
      <c r="AX816" s="180">
        <f t="shared" si="15688"/>
        <v>287</v>
      </c>
      <c r="AY816" s="184">
        <f t="shared" si="15688"/>
        <v>1092</v>
      </c>
      <c r="AZ816" s="182">
        <f t="shared" si="15689"/>
        <v>1050</v>
      </c>
      <c r="BA816" s="183">
        <f t="shared" si="15689"/>
        <v>2671</v>
      </c>
      <c r="BB816" s="180">
        <f t="shared" si="15689"/>
        <v>1606</v>
      </c>
      <c r="BC816" s="184">
        <f t="shared" si="15689"/>
        <v>1493</v>
      </c>
      <c r="BD816" s="182">
        <f t="shared" si="15689"/>
        <v>4283</v>
      </c>
      <c r="BE816" s="180">
        <f t="shared" si="15689"/>
        <v>3035</v>
      </c>
      <c r="BF816" s="164">
        <f>SUM(AF816,AH816,AJ816,AL816,AN816,AP816,AR816,AT816,AV816,AX816,AZ816,BB816,BD816)</f>
        <v>24199</v>
      </c>
      <c r="BG816" s="165">
        <f>SUM(AG816,AI816,AK816,AM816,AO816,AQ816,AS816,AU816,AW816,AY816,BA816,BC816,BE816)</f>
        <v>25414</v>
      </c>
      <c r="BI816" s="131" t="s">
        <v>17</v>
      </c>
      <c r="BJ816" s="123">
        <f>B816/B839</f>
        <v>1.4798641436196022E-2</v>
      </c>
      <c r="BK816" s="124">
        <f t="shared" ref="BK816" si="15718">C816/C839</f>
        <v>5.5311264138941892E-5</v>
      </c>
      <c r="BL816" s="125">
        <f t="shared" ref="BL816" si="15719">D816/D839</f>
        <v>2.125338014137293E-2</v>
      </c>
      <c r="BM816" s="126">
        <f t="shared" ref="BM816" si="15720">E816/E839</f>
        <v>5.6110425317023906E-5</v>
      </c>
      <c r="BN816" s="123">
        <f t="shared" ref="BN816" si="15721">F816/F839</f>
        <v>2.804411263121992E-2</v>
      </c>
      <c r="BO816" s="124">
        <f t="shared" ref="BO816" si="15722">G816/G839</f>
        <v>1.3837638376383763E-4</v>
      </c>
      <c r="BP816" s="125">
        <f t="shared" ref="BP816" si="15723">H816/H839</f>
        <v>1.8568341198782694E-2</v>
      </c>
      <c r="BQ816" s="126">
        <f t="shared" ref="BQ816" si="15724">I816/I839</f>
        <v>3.5074688454237845E-4</v>
      </c>
      <c r="BR816" s="123">
        <f t="shared" ref="BR816" si="15725">J816/J839</f>
        <v>1.6395510152604363E-3</v>
      </c>
      <c r="BS816" s="124">
        <f t="shared" ref="BS816" si="15726">K816/K839</f>
        <v>2.012072434607646E-3</v>
      </c>
      <c r="BT816" s="125">
        <f t="shared" ref="BT816" si="15727">L816/L839</f>
        <v>2.4074512589786091E-3</v>
      </c>
      <c r="BU816" s="123">
        <f t="shared" ref="BU816" si="15728">M816/M839</f>
        <v>3.637011945088251E-3</v>
      </c>
      <c r="BV816" s="127">
        <f t="shared" ref="BV816" si="15729">N816/N839</f>
        <v>1.0007163965254768E-2</v>
      </c>
      <c r="BW816" s="128">
        <f t="shared" ref="BW816" si="15730">O816/O839</f>
        <v>5.073931316826724E-3</v>
      </c>
      <c r="BX816" s="123">
        <f t="shared" ref="BX816" si="15731">P816/P839</f>
        <v>4.1277221615979506E-3</v>
      </c>
      <c r="BY816" s="124">
        <f t="shared" ref="BY816" si="15732">Q816/Q839</f>
        <v>3.9639639639639642E-3</v>
      </c>
      <c r="BZ816" s="125">
        <f t="shared" ref="BZ816" si="15733">R816/R839</f>
        <v>1.7357634020962682E-3</v>
      </c>
      <c r="CA816" s="126">
        <f t="shared" ref="CA816" si="15734">S816/S839</f>
        <v>4.7599661791876743E-3</v>
      </c>
      <c r="CB816" s="123">
        <f t="shared" ref="CB816" si="15735">T816/T839</f>
        <v>1.1432491139819366E-4</v>
      </c>
      <c r="CC816" s="124">
        <f t="shared" ref="CC816" si="15736">U816/U839</f>
        <v>7.8688524590163934E-3</v>
      </c>
      <c r="CD816" s="125">
        <f t="shared" ref="CD816" si="15737">V816/V839</f>
        <v>3.7880092289679397E-4</v>
      </c>
      <c r="CE816" s="126">
        <f t="shared" ref="CE816" si="15738">W816/W839</f>
        <v>5.9520544187832572E-3</v>
      </c>
      <c r="CF816" s="123">
        <f t="shared" ref="CF816" si="15739">X816/X839</f>
        <v>8.3458521115005842E-5</v>
      </c>
      <c r="CG816" s="124">
        <f t="shared" ref="CG816" si="15740">Y816/Y839</f>
        <v>5.7877813504823147E-3</v>
      </c>
      <c r="CH816" s="125">
        <f t="shared" ref="CH816" si="15741">Z816/Z839</f>
        <v>0</v>
      </c>
      <c r="CI816" s="123">
        <f t="shared" ref="CI816" si="15742">AA816/AA839</f>
        <v>0</v>
      </c>
      <c r="CJ816" s="129">
        <f t="shared" ref="CJ816" si="15743">AB816/AB839</f>
        <v>8.7016799441243971E-3</v>
      </c>
      <c r="CK816" s="130">
        <f t="shared" ref="CK816" si="15744">AC816/AC839</f>
        <v>2.5968753130750696E-3</v>
      </c>
    </row>
    <row r="817" spans="1:89" ht="13.8" thickBot="1" x14ac:dyDescent="0.3">
      <c r="A817" s="139" t="s">
        <v>18</v>
      </c>
      <c r="B817" s="187">
        <v>2553</v>
      </c>
      <c r="C817" s="188">
        <v>264</v>
      </c>
      <c r="D817" s="189">
        <v>1547</v>
      </c>
      <c r="E817" s="190">
        <v>346</v>
      </c>
      <c r="F817" s="187">
        <v>2331</v>
      </c>
      <c r="G817" s="191">
        <v>339</v>
      </c>
      <c r="H817" s="189">
        <v>2364</v>
      </c>
      <c r="I817" s="190">
        <v>724</v>
      </c>
      <c r="J817" s="187">
        <v>75</v>
      </c>
      <c r="K817" s="191">
        <v>257</v>
      </c>
      <c r="L817" s="189">
        <v>442</v>
      </c>
      <c r="M817" s="187">
        <v>1060</v>
      </c>
      <c r="N817" s="192">
        <v>1868</v>
      </c>
      <c r="O817" s="193">
        <v>1888</v>
      </c>
      <c r="P817" s="187">
        <v>718</v>
      </c>
      <c r="Q817" s="191">
        <v>984</v>
      </c>
      <c r="R817" s="189">
        <v>1270</v>
      </c>
      <c r="S817" s="190">
        <v>1270</v>
      </c>
      <c r="T817" s="187">
        <v>119</v>
      </c>
      <c r="U817" s="191">
        <v>571</v>
      </c>
      <c r="V817" s="189">
        <v>589</v>
      </c>
      <c r="W817" s="190">
        <v>1352</v>
      </c>
      <c r="X817" s="187">
        <v>1082</v>
      </c>
      <c r="Y817" s="191">
        <v>827</v>
      </c>
      <c r="Z817" s="189">
        <v>2627</v>
      </c>
      <c r="AA817" s="187">
        <v>1924</v>
      </c>
      <c r="AB817" s="162">
        <f t="shared" si="15686"/>
        <v>17585</v>
      </c>
      <c r="AC817" s="165">
        <f t="shared" si="15717"/>
        <v>11806</v>
      </c>
      <c r="AE817" s="254">
        <f>$AE$11</f>
        <v>0</v>
      </c>
      <c r="AF817" s="120">
        <f t="shared" si="15687"/>
        <v>0</v>
      </c>
      <c r="AG817" s="188">
        <f t="shared" si="15687"/>
        <v>0</v>
      </c>
      <c r="AH817" s="189">
        <f t="shared" si="15687"/>
        <v>0</v>
      </c>
      <c r="AI817" s="190">
        <f t="shared" si="15687"/>
        <v>0</v>
      </c>
      <c r="AJ817" s="187">
        <f t="shared" si="15687"/>
        <v>0</v>
      </c>
      <c r="AK817" s="191">
        <f t="shared" si="15687"/>
        <v>0</v>
      </c>
      <c r="AL817" s="189">
        <f t="shared" si="15687"/>
        <v>0</v>
      </c>
      <c r="AM817" s="190">
        <f t="shared" si="15687"/>
        <v>0</v>
      </c>
      <c r="AN817" s="187">
        <f t="shared" si="15687"/>
        <v>0</v>
      </c>
      <c r="AO817" s="191">
        <f t="shared" si="15687"/>
        <v>0</v>
      </c>
      <c r="AP817" s="189">
        <f t="shared" si="15688"/>
        <v>0</v>
      </c>
      <c r="AQ817" s="187">
        <f t="shared" si="15688"/>
        <v>0</v>
      </c>
      <c r="AR817" s="192">
        <f t="shared" si="15688"/>
        <v>0</v>
      </c>
      <c r="AS817" s="193">
        <f t="shared" si="15688"/>
        <v>0</v>
      </c>
      <c r="AT817" s="187">
        <f t="shared" si="15688"/>
        <v>0</v>
      </c>
      <c r="AU817" s="191">
        <f t="shared" si="15688"/>
        <v>0</v>
      </c>
      <c r="AV817" s="189">
        <f t="shared" si="15688"/>
        <v>0</v>
      </c>
      <c r="AW817" s="190">
        <f t="shared" si="15688"/>
        <v>0</v>
      </c>
      <c r="AX817" s="187">
        <f t="shared" si="15688"/>
        <v>0</v>
      </c>
      <c r="AY817" s="191">
        <f t="shared" si="15688"/>
        <v>0</v>
      </c>
      <c r="AZ817" s="189">
        <f t="shared" si="15689"/>
        <v>0</v>
      </c>
      <c r="BA817" s="190">
        <f t="shared" si="15689"/>
        <v>0</v>
      </c>
      <c r="BB817" s="187">
        <f t="shared" si="15689"/>
        <v>0</v>
      </c>
      <c r="BC817" s="191">
        <f t="shared" si="15689"/>
        <v>0</v>
      </c>
      <c r="BD817" s="189">
        <f t="shared" si="15689"/>
        <v>0</v>
      </c>
      <c r="BE817" s="187">
        <f t="shared" si="15689"/>
        <v>0</v>
      </c>
      <c r="BF817" s="164">
        <f>SUM(AF817,AH817,AJ817,AL817,AN817,AP817,AR817,AT817,AV817,AX817,AZ817,BB817,BD817)</f>
        <v>0</v>
      </c>
      <c r="BG817" s="165">
        <f>SUM(AG817,AI817,AK817,AM817,AO817,AQ817,AS817,AU817,AW817,AY817,BA817,BC817,BE817)</f>
        <v>0</v>
      </c>
      <c r="BI817" s="139" t="s">
        <v>18</v>
      </c>
      <c r="BJ817" s="123">
        <f>B817/B839</f>
        <v>6.1935953420669577E-2</v>
      </c>
      <c r="BK817" s="124">
        <f t="shared" ref="BK817" si="15745">C817/C839</f>
        <v>7.3010868663403302E-3</v>
      </c>
      <c r="BL817" s="125">
        <f t="shared" ref="BL817" si="15746">D817/D839</f>
        <v>7.3390578300678397E-2</v>
      </c>
      <c r="BM817" s="126">
        <f t="shared" ref="BM817" si="15747">E817/E839</f>
        <v>1.9414207159690271E-2</v>
      </c>
      <c r="BN817" s="123">
        <f t="shared" ref="BN817" si="15748">F817/F839</f>
        <v>8.833895478834275E-2</v>
      </c>
      <c r="BO817" s="124">
        <f t="shared" ref="BO817" si="15749">G817/G839</f>
        <v>1.5636531365313653E-2</v>
      </c>
      <c r="BP817" s="125">
        <f t="shared" ref="BP817" si="15750">H817/H839</f>
        <v>5.2132492391831695E-2</v>
      </c>
      <c r="BQ817" s="126">
        <f t="shared" ref="BQ817" si="15751">I817/I839</f>
        <v>1.493769084756953E-2</v>
      </c>
      <c r="BR817" s="123">
        <f t="shared" ref="BR817" si="15752">J817/J839</f>
        <v>9.4589481649640563E-3</v>
      </c>
      <c r="BS817" s="124">
        <f t="shared" ref="BS817" si="15753">K817/K839</f>
        <v>3.0417800923186175E-2</v>
      </c>
      <c r="BT817" s="125">
        <f t="shared" ref="BT817" si="15754">L817/L839</f>
        <v>1.7444155024074513E-2</v>
      </c>
      <c r="BU817" s="123">
        <f t="shared" ref="BU817" si="15755">M817/M839</f>
        <v>3.7796398645034764E-2</v>
      </c>
      <c r="BV817" s="127">
        <f t="shared" ref="BV817" si="15756">N817/N839</f>
        <v>4.1819647174711205E-2</v>
      </c>
      <c r="BW817" s="128">
        <f t="shared" ref="BW817" si="15757">O817/O839</f>
        <v>4.1114087236776203E-2</v>
      </c>
      <c r="BX817" s="123">
        <f t="shared" ref="BX817" si="15758">P817/P839</f>
        <v>3.4065569103762398E-2</v>
      </c>
      <c r="BY817" s="124">
        <f t="shared" ref="BY817" si="15759">Q817/Q839</f>
        <v>4.4324324324324323E-2</v>
      </c>
      <c r="BZ817" s="125">
        <f t="shared" ref="BZ817" si="15760">R817/R839</f>
        <v>4.2392683089658857E-2</v>
      </c>
      <c r="CA817" s="126">
        <f t="shared" ref="CA817" si="15761">S817/S839</f>
        <v>3.9770770049791751E-2</v>
      </c>
      <c r="CB817" s="123">
        <f t="shared" ref="CB817" si="15762">T817/T839</f>
        <v>1.3604664456385047E-2</v>
      </c>
      <c r="CC817" s="124">
        <f t="shared" ref="CC817" si="15763">U817/U839</f>
        <v>6.2404371584699456E-2</v>
      </c>
      <c r="CD817" s="125">
        <f t="shared" ref="CD817" si="15764">V817/V839</f>
        <v>2.0283067598746513E-2</v>
      </c>
      <c r="CE817" s="126">
        <f t="shared" ref="CE817" si="15765">W817/W839</f>
        <v>3.7083767623018266E-2</v>
      </c>
      <c r="CF817" s="123">
        <f t="shared" ref="CF817" si="15766">X817/X839</f>
        <v>4.5151059923218162E-2</v>
      </c>
      <c r="CG817" s="124">
        <f t="shared" ref="CG817" si="15767">Y817/Y839</f>
        <v>5.9092533047516972E-2</v>
      </c>
      <c r="CH817" s="125">
        <f t="shared" ref="CH817" si="15768">Z817/Z839</f>
        <v>4.6832103255250113E-2</v>
      </c>
      <c r="CI817" s="123">
        <f t="shared" ref="CI817" si="15769">AA817/AA839</f>
        <v>3.2598014299752634E-2</v>
      </c>
      <c r="CJ817" s="129">
        <f t="shared" ref="CJ817" si="15770">AB817/AB839</f>
        <v>4.6173518955168233E-2</v>
      </c>
      <c r="CK817" s="130">
        <f t="shared" ref="CK817" si="15771">AC817/AC839</f>
        <v>3.1125593853973878E-2</v>
      </c>
    </row>
    <row r="818" spans="1:89" ht="14.4" thickTop="1" thickBot="1" x14ac:dyDescent="0.3">
      <c r="A818" s="131" t="s">
        <v>19</v>
      </c>
      <c r="B818" s="180">
        <v>4392</v>
      </c>
      <c r="C818" s="181">
        <v>1786</v>
      </c>
      <c r="D818" s="182">
        <v>1851</v>
      </c>
      <c r="E818" s="183">
        <v>1195</v>
      </c>
      <c r="F818" s="180">
        <v>3451</v>
      </c>
      <c r="G818" s="184">
        <v>1270</v>
      </c>
      <c r="H818" s="182">
        <v>3564</v>
      </c>
      <c r="I818" s="183">
        <v>2254</v>
      </c>
      <c r="J818" s="180">
        <v>188</v>
      </c>
      <c r="K818" s="184">
        <v>884</v>
      </c>
      <c r="L818" s="182">
        <v>1118</v>
      </c>
      <c r="M818" s="180">
        <v>2790</v>
      </c>
      <c r="N818" s="185">
        <v>2823</v>
      </c>
      <c r="O818" s="186">
        <v>3909</v>
      </c>
      <c r="P818" s="180">
        <v>1336</v>
      </c>
      <c r="Q818" s="184">
        <v>1687</v>
      </c>
      <c r="R818" s="182">
        <v>1951</v>
      </c>
      <c r="S818" s="183">
        <v>1930</v>
      </c>
      <c r="T818" s="180">
        <v>273</v>
      </c>
      <c r="U818" s="184">
        <v>1303</v>
      </c>
      <c r="V818" s="182">
        <v>1276</v>
      </c>
      <c r="W818" s="183">
        <v>2778</v>
      </c>
      <c r="X818" s="180">
        <v>1857</v>
      </c>
      <c r="Y818" s="184">
        <v>1295</v>
      </c>
      <c r="Z818" s="182">
        <v>3429</v>
      </c>
      <c r="AA818" s="180">
        <v>2971</v>
      </c>
      <c r="AB818" s="162">
        <f t="shared" si="15686"/>
        <v>27509</v>
      </c>
      <c r="AC818" s="165">
        <f t="shared" si="15717"/>
        <v>26052</v>
      </c>
      <c r="AE818" s="251" t="s">
        <v>13</v>
      </c>
      <c r="AF818" s="14">
        <f t="shared" ref="AF818:BG818" si="15772">SUM(AF815:AF817)</f>
        <v>7573</v>
      </c>
      <c r="AG818" s="1">
        <f t="shared" si="15772"/>
        <v>2956</v>
      </c>
      <c r="AH818" s="14">
        <f t="shared" si="15772"/>
        <v>3381</v>
      </c>
      <c r="AI818" s="1">
        <f t="shared" si="15772"/>
        <v>2623</v>
      </c>
      <c r="AJ818" s="14">
        <f t="shared" si="15772"/>
        <v>4673</v>
      </c>
      <c r="AK818" s="1">
        <f t="shared" si="15772"/>
        <v>2445</v>
      </c>
      <c r="AL818" s="14">
        <f t="shared" si="15772"/>
        <v>6746</v>
      </c>
      <c r="AM818" s="1">
        <f t="shared" si="15772"/>
        <v>4908</v>
      </c>
      <c r="AN818" s="14">
        <f t="shared" si="15772"/>
        <v>500</v>
      </c>
      <c r="AO818" s="1">
        <f t="shared" si="15772"/>
        <v>1966</v>
      </c>
      <c r="AP818" s="14">
        <f t="shared" si="15772"/>
        <v>1947</v>
      </c>
      <c r="AQ818" s="1">
        <f t="shared" si="15772"/>
        <v>6639</v>
      </c>
      <c r="AR818" s="14">
        <f t="shared" si="15772"/>
        <v>5249</v>
      </c>
      <c r="AS818" s="1">
        <f t="shared" si="15772"/>
        <v>8274</v>
      </c>
      <c r="AT818" s="14">
        <f t="shared" si="15772"/>
        <v>3301</v>
      </c>
      <c r="AU818" s="1">
        <f t="shared" si="15772"/>
        <v>3573</v>
      </c>
      <c r="AV818" s="14">
        <f t="shared" si="15772"/>
        <v>4819</v>
      </c>
      <c r="AW818" s="1">
        <f t="shared" si="15772"/>
        <v>4139</v>
      </c>
      <c r="AX818" s="14">
        <f t="shared" si="15772"/>
        <v>686</v>
      </c>
      <c r="AY818" s="1">
        <f t="shared" si="15772"/>
        <v>2836</v>
      </c>
      <c r="AZ818" s="14">
        <f t="shared" si="15772"/>
        <v>2439</v>
      </c>
      <c r="BA818" s="1">
        <f t="shared" si="15772"/>
        <v>5978</v>
      </c>
      <c r="BB818" s="14">
        <f t="shared" si="15772"/>
        <v>3674</v>
      </c>
      <c r="BC818" s="1">
        <f t="shared" si="15772"/>
        <v>3441</v>
      </c>
      <c r="BD818" s="14">
        <f t="shared" si="15772"/>
        <v>8997</v>
      </c>
      <c r="BE818" s="1">
        <f t="shared" si="15772"/>
        <v>6846</v>
      </c>
      <c r="BF818" s="166">
        <f t="shared" si="15772"/>
        <v>53985</v>
      </c>
      <c r="BG818" s="167">
        <f t="shared" si="15772"/>
        <v>56624</v>
      </c>
      <c r="BI818" s="131" t="s">
        <v>19</v>
      </c>
      <c r="BJ818" s="123">
        <f>B818/B839</f>
        <v>0.10655021834061135</v>
      </c>
      <c r="BK818" s="124">
        <f t="shared" ref="BK818" si="15773">C818/C839</f>
        <v>4.9392958876075116E-2</v>
      </c>
      <c r="BL818" s="125">
        <f t="shared" ref="BL818" si="15774">D818/D839</f>
        <v>8.7812514825181459E-2</v>
      </c>
      <c r="BM818" s="126">
        <f t="shared" ref="BM818" si="15775">E818/E839</f>
        <v>6.7051958253843566E-2</v>
      </c>
      <c r="BN818" s="123">
        <f t="shared" ref="BN818" si="15776">F818/F839</f>
        <v>0.13078409823018911</v>
      </c>
      <c r="BO818" s="124">
        <f t="shared" ref="BO818" si="15777">G818/G839</f>
        <v>5.8579335793357931E-2</v>
      </c>
      <c r="BP818" s="125">
        <f t="shared" ref="BP818" si="15778">H818/H839</f>
        <v>7.8595686499360468E-2</v>
      </c>
      <c r="BQ818" s="126">
        <f t="shared" ref="BQ818" si="15779">I818/I839</f>
        <v>4.6504910456383594E-2</v>
      </c>
      <c r="BR818" s="123">
        <f t="shared" ref="BR818" si="15780">J818/J839</f>
        <v>2.3710430066843233E-2</v>
      </c>
      <c r="BS818" s="124">
        <f t="shared" ref="BS818" si="15781">K818/K839</f>
        <v>0.10462776659959759</v>
      </c>
      <c r="BT818" s="125">
        <f t="shared" ref="BT818" si="15782">L818/L839</f>
        <v>4.4123450943247294E-2</v>
      </c>
      <c r="BU818" s="123">
        <f t="shared" ref="BU818" si="15783">M818/M839</f>
        <v>9.9482973792119803E-2</v>
      </c>
      <c r="BV818" s="127">
        <f t="shared" ref="BV818" si="15784">N818/N839</f>
        <v>6.3199605981910989E-2</v>
      </c>
      <c r="BW818" s="128">
        <f t="shared" ref="BW818" si="15785">O818/O839</f>
        <v>8.5124452864702424E-2</v>
      </c>
      <c r="BX818" s="123">
        <f t="shared" ref="BX818" si="15786">P818/P839</f>
        <v>6.3386629975803008E-2</v>
      </c>
      <c r="BY818" s="124">
        <f t="shared" ref="BY818" si="15787">Q818/Q839</f>
        <v>7.5990990990990992E-2</v>
      </c>
      <c r="BZ818" s="125">
        <f t="shared" ref="BZ818" si="15788">R818/R839</f>
        <v>6.5124507644034976E-2</v>
      </c>
      <c r="CA818" s="126">
        <f t="shared" ref="CA818" si="15789">S818/S839</f>
        <v>6.0439044248896123E-2</v>
      </c>
      <c r="CB818" s="123">
        <f t="shared" ref="CB818" si="15790">T818/T839</f>
        <v>3.1210700811706869E-2</v>
      </c>
      <c r="CC818" s="124">
        <f t="shared" ref="CC818" si="15791">U818/U839</f>
        <v>0.14240437158469946</v>
      </c>
      <c r="CD818" s="125">
        <f t="shared" ref="CD818" si="15792">V818/V839</f>
        <v>4.39409070560281E-2</v>
      </c>
      <c r="CE818" s="126">
        <f t="shared" ref="CE818" si="15793">W818/W839</f>
        <v>7.619726808930824E-2</v>
      </c>
      <c r="CF818" s="123">
        <f t="shared" ref="CF818" si="15794">X818/X839</f>
        <v>7.7491236855282919E-2</v>
      </c>
      <c r="CG818" s="124">
        <f t="shared" ref="CG818" si="15795">Y818/Y839</f>
        <v>9.2533047516970349E-2</v>
      </c>
      <c r="CH818" s="125">
        <f t="shared" ref="CH818" si="15796">Z818/Z839</f>
        <v>6.1129532570328375E-2</v>
      </c>
      <c r="CI818" s="123">
        <f t="shared" ref="CI818" si="15797">AA818/AA839</f>
        <v>5.0337162414015112E-2</v>
      </c>
      <c r="CJ818" s="129">
        <f t="shared" ref="CJ818" si="15798">AB818/AB839</f>
        <v>7.223129558929331E-2</v>
      </c>
      <c r="CK818" s="130">
        <f t="shared" ref="CK818" si="15799">AC818/AC839</f>
        <v>6.8684056503788532E-2</v>
      </c>
    </row>
    <row r="819" spans="1:89" ht="13.8" thickTop="1" x14ac:dyDescent="0.25">
      <c r="A819" s="139" t="s">
        <v>20</v>
      </c>
      <c r="B819" s="266">
        <v>4326</v>
      </c>
      <c r="C819" s="267">
        <v>1659</v>
      </c>
      <c r="D819" s="268">
        <v>1740</v>
      </c>
      <c r="E819" s="269">
        <v>1469</v>
      </c>
      <c r="F819" s="266">
        <v>2816</v>
      </c>
      <c r="G819" s="270">
        <v>1283</v>
      </c>
      <c r="H819" s="268">
        <v>3618</v>
      </c>
      <c r="I819" s="269">
        <v>2568</v>
      </c>
      <c r="J819" s="266">
        <v>245</v>
      </c>
      <c r="K819" s="270">
        <v>1058</v>
      </c>
      <c r="L819" s="268">
        <v>1066</v>
      </c>
      <c r="M819" s="266">
        <v>3590</v>
      </c>
      <c r="N819" s="271">
        <v>3021</v>
      </c>
      <c r="O819" s="272">
        <v>4418</v>
      </c>
      <c r="P819" s="266">
        <v>1827</v>
      </c>
      <c r="Q819" s="270">
        <v>1936</v>
      </c>
      <c r="R819" s="268">
        <v>2557</v>
      </c>
      <c r="S819" s="269">
        <v>2419</v>
      </c>
      <c r="T819" s="266">
        <v>399</v>
      </c>
      <c r="U819" s="270">
        <v>1744</v>
      </c>
      <c r="V819" s="268">
        <v>1389</v>
      </c>
      <c r="W819" s="269">
        <v>3307</v>
      </c>
      <c r="X819" s="266">
        <v>2068</v>
      </c>
      <c r="Y819" s="270">
        <v>1948</v>
      </c>
      <c r="Z819" s="268">
        <v>4714</v>
      </c>
      <c r="AA819" s="266">
        <v>3811</v>
      </c>
      <c r="AB819" s="162">
        <f t="shared" si="15686"/>
        <v>29786</v>
      </c>
      <c r="AC819" s="165">
        <f t="shared" si="15717"/>
        <v>31210</v>
      </c>
      <c r="BI819" s="139" t="s">
        <v>20</v>
      </c>
      <c r="BJ819" s="123">
        <f>B819/B839</f>
        <v>0.1049490538573508</v>
      </c>
      <c r="BK819" s="124">
        <f t="shared" ref="BK819" si="15800">C819/C839</f>
        <v>4.5880693603252302E-2</v>
      </c>
      <c r="BL819" s="125">
        <f t="shared" ref="BL819" si="15801">D819/D839</f>
        <v>8.2546610370510934E-2</v>
      </c>
      <c r="BM819" s="126">
        <f t="shared" ref="BM819" si="15802">E819/E839</f>
        <v>8.2426214790708108E-2</v>
      </c>
      <c r="BN819" s="123">
        <f t="shared" ref="BN819" si="15803">F819/F839</f>
        <v>0.10671921779664229</v>
      </c>
      <c r="BO819" s="124">
        <f t="shared" ref="BO819" si="15804">G819/G839</f>
        <v>5.91789667896679E-2</v>
      </c>
      <c r="BP819" s="125">
        <f t="shared" ref="BP819" si="15805">H819/H839</f>
        <v>7.9786530234199265E-2</v>
      </c>
      <c r="BQ819" s="126">
        <f t="shared" ref="BQ819" si="15806">I819/I839</f>
        <v>5.2983411735578113E-2</v>
      </c>
      <c r="BR819" s="123">
        <f t="shared" ref="BR819" si="15807">J819/J839</f>
        <v>3.0899230672215915E-2</v>
      </c>
      <c r="BS819" s="124">
        <f t="shared" ref="BS819" si="15808">K819/K839</f>
        <v>0.12522191975381702</v>
      </c>
      <c r="BT819" s="125">
        <f t="shared" ref="BT819" si="15809">L819/L839</f>
        <v>4.2071197411003236E-2</v>
      </c>
      <c r="BU819" s="123">
        <f t="shared" ref="BU819" si="15810">M819/M839</f>
        <v>0.12800855767516492</v>
      </c>
      <c r="BV819" s="127">
        <f t="shared" ref="BV819" si="15811">N819/N839</f>
        <v>6.7632309483299E-2</v>
      </c>
      <c r="BW819" s="128">
        <f t="shared" ref="BW819" si="15812">O819/O839</f>
        <v>9.6208706256396853E-2</v>
      </c>
      <c r="BX819" s="123">
        <f t="shared" ref="BX819" si="15813">P819/P839</f>
        <v>8.6682165393556956E-2</v>
      </c>
      <c r="BY819" s="124">
        <f t="shared" ref="BY819" si="15814">Q819/Q839</f>
        <v>8.7207207207207205E-2</v>
      </c>
      <c r="BZ819" s="125">
        <f t="shared" ref="BZ819" si="15815">R819/R839</f>
        <v>8.5352827291541492E-2</v>
      </c>
      <c r="CA819" s="126">
        <f t="shared" ref="CA819" si="15816">S819/S839</f>
        <v>7.5752356496414361E-2</v>
      </c>
      <c r="CB819" s="123">
        <f t="shared" ref="CB819" si="15817">T819/T839</f>
        <v>4.5615639647879271E-2</v>
      </c>
      <c r="CC819" s="124">
        <f t="shared" ref="CC819" si="15818">U819/U839</f>
        <v>0.19060109289617486</v>
      </c>
      <c r="CD819" s="125">
        <f t="shared" ref="CD819" si="15819">V819/V839</f>
        <v>4.7832225627604259E-2</v>
      </c>
      <c r="CE819" s="126">
        <f t="shared" ref="CE819" si="15820">W819/W839</f>
        <v>9.0707115036480337E-2</v>
      </c>
      <c r="CF819" s="123">
        <f t="shared" ref="CF819" si="15821">X819/X839</f>
        <v>8.6296110832916037E-2</v>
      </c>
      <c r="CG819" s="124">
        <f t="shared" ref="CG819" si="15822">Y819/Y839</f>
        <v>0.13919256877456235</v>
      </c>
      <c r="CH819" s="125">
        <f t="shared" ref="CH819" si="15823">Z819/Z839</f>
        <v>8.4037508467928831E-2</v>
      </c>
      <c r="CI819" s="123">
        <f t="shared" ref="CI819" si="15824">AA819/AA839</f>
        <v>6.4569143709125407E-2</v>
      </c>
      <c r="CJ819" s="129">
        <f t="shared" ref="CJ819" si="15825">AB819/AB839</f>
        <v>7.8210090167679325E-2</v>
      </c>
      <c r="CK819" s="130">
        <f t="shared" ref="CK819" si="15826">AC819/AC839</f>
        <v>8.2282719310733929E-2</v>
      </c>
    </row>
    <row r="820" spans="1:89" ht="13.8" thickBot="1" x14ac:dyDescent="0.3">
      <c r="A820" s="131" t="s">
        <v>21</v>
      </c>
      <c r="B820" s="273">
        <v>3247</v>
      </c>
      <c r="C820" s="274">
        <v>1297</v>
      </c>
      <c r="D820" s="275">
        <v>1641</v>
      </c>
      <c r="E820" s="276">
        <v>1154</v>
      </c>
      <c r="F820" s="273">
        <v>1857</v>
      </c>
      <c r="G820" s="277">
        <v>1162</v>
      </c>
      <c r="H820" s="275">
        <v>3128</v>
      </c>
      <c r="I820" s="276">
        <v>2340</v>
      </c>
      <c r="J820" s="273">
        <v>255</v>
      </c>
      <c r="K820" s="277">
        <v>908</v>
      </c>
      <c r="L820" s="275">
        <v>881</v>
      </c>
      <c r="M820" s="273">
        <v>3049</v>
      </c>
      <c r="N820" s="278">
        <v>2228</v>
      </c>
      <c r="O820" s="279">
        <v>3856</v>
      </c>
      <c r="P820" s="273">
        <v>1474</v>
      </c>
      <c r="Q820" s="277">
        <v>1637</v>
      </c>
      <c r="R820" s="275">
        <v>2262</v>
      </c>
      <c r="S820" s="276">
        <v>1720</v>
      </c>
      <c r="T820" s="273">
        <v>287</v>
      </c>
      <c r="U820" s="277">
        <v>1092</v>
      </c>
      <c r="V820" s="275">
        <v>1050</v>
      </c>
      <c r="W820" s="276">
        <v>2671</v>
      </c>
      <c r="X820" s="273">
        <v>1606</v>
      </c>
      <c r="Y820" s="277">
        <v>1493</v>
      </c>
      <c r="Z820" s="275">
        <v>4283</v>
      </c>
      <c r="AA820" s="273">
        <v>3035</v>
      </c>
      <c r="AB820" s="162">
        <f t="shared" si="15686"/>
        <v>24199</v>
      </c>
      <c r="AC820" s="165">
        <f t="shared" si="15717"/>
        <v>25414</v>
      </c>
      <c r="AE820" t="s">
        <v>85</v>
      </c>
      <c r="BI820" s="131" t="s">
        <v>21</v>
      </c>
      <c r="BJ820" s="123">
        <f>B820/B839</f>
        <v>7.8772440562833571E-2</v>
      </c>
      <c r="BK820" s="124">
        <f t="shared" ref="BK820" si="15827">C820/C839</f>
        <v>3.5869354794103817E-2</v>
      </c>
      <c r="BL820" s="125">
        <f t="shared" ref="BL820" si="15828">D820/D839</f>
        <v>7.7849992883912894E-2</v>
      </c>
      <c r="BM820" s="126">
        <f t="shared" ref="BM820" si="15829">E820/E839</f>
        <v>6.4751430815845584E-2</v>
      </c>
      <c r="BN820" s="123">
        <f t="shared" ref="BN820" si="15830">F820/F839</f>
        <v>7.0375563724561344E-2</v>
      </c>
      <c r="BO820" s="124">
        <f t="shared" ref="BO820" si="15831">G820/G839</f>
        <v>5.3597785977859781E-2</v>
      </c>
      <c r="BP820" s="125">
        <f t="shared" ref="BP820" si="15832">H820/H839</f>
        <v>6.8980725973625021E-2</v>
      </c>
      <c r="BQ820" s="126">
        <f t="shared" ref="BQ820" si="15833">I820/I839</f>
        <v>4.8279277048774452E-2</v>
      </c>
      <c r="BR820" s="123">
        <f t="shared" ref="BR820" si="15834">J820/J839</f>
        <v>3.2160423760877792E-2</v>
      </c>
      <c r="BS820" s="124">
        <f t="shared" ref="BS820" si="15835">K820/K839</f>
        <v>0.10746833944845544</v>
      </c>
      <c r="BT820" s="125">
        <f t="shared" ref="BT820" si="15836">L820/L839</f>
        <v>3.4769910805904178E-2</v>
      </c>
      <c r="BU820" s="123">
        <f t="shared" ref="BU820" si="15837">M820/M839</f>
        <v>0.10871813157425567</v>
      </c>
      <c r="BV820" s="127">
        <f t="shared" ref="BV820" si="15838">N820/N839</f>
        <v>4.9879108086325778E-2</v>
      </c>
      <c r="BW820" s="128">
        <f t="shared" ref="BW820" si="15839">O820/O839</f>
        <v>8.3970296814093764E-2</v>
      </c>
      <c r="BX820" s="123">
        <f t="shared" ref="BX820" si="15840">P820/P839</f>
        <v>6.9934051335579062E-2</v>
      </c>
      <c r="BY820" s="124">
        <f t="shared" ref="BY820" si="15841">Q820/Q839</f>
        <v>7.3738738738738735E-2</v>
      </c>
      <c r="BZ820" s="125">
        <f t="shared" ref="BZ820" si="15842">R820/R839</f>
        <v>7.5505707991187665E-2</v>
      </c>
      <c r="CA820" s="126">
        <f t="shared" ref="CA820" si="15843">S820/S839</f>
        <v>5.3862775185544734E-2</v>
      </c>
      <c r="CB820" s="123">
        <f t="shared" ref="CB820" si="15844">T820/T839</f>
        <v>3.2811249571281585E-2</v>
      </c>
      <c r="CC820" s="124">
        <f t="shared" ref="CC820" si="15845">U820/U839</f>
        <v>0.11934426229508197</v>
      </c>
      <c r="CD820" s="125">
        <f t="shared" ref="CD820" si="15846">V820/V839</f>
        <v>3.6158269912875789E-2</v>
      </c>
      <c r="CE820" s="126">
        <f t="shared" ref="CE820" si="15847">W820/W839</f>
        <v>7.3262384113226178E-2</v>
      </c>
      <c r="CF820" s="123">
        <f t="shared" ref="CF820" si="15848">X820/X839</f>
        <v>6.7017192455349692E-2</v>
      </c>
      <c r="CG820" s="124">
        <f t="shared" ref="CG820" si="15849">Y820/Y839</f>
        <v>0.106680957484816</v>
      </c>
      <c r="CH820" s="125">
        <f t="shared" ref="CH820" si="15850">Z820/Z839</f>
        <v>7.6353977252469063E-2</v>
      </c>
      <c r="CI820" s="123">
        <f t="shared" ref="CI820" si="15851">AA820/AA839</f>
        <v>5.1421503846023515E-2</v>
      </c>
      <c r="CJ820" s="129">
        <f t="shared" ref="CJ820" si="15852">AB820/AB839</f>
        <v>6.3540118578112939E-2</v>
      </c>
      <c r="CK820" s="130">
        <f t="shared" ref="CK820" si="15853">AC820/AC839</f>
        <v>6.7002019498974427E-2</v>
      </c>
    </row>
    <row r="821" spans="1:89" ht="14.4" thickTop="1" thickBot="1" x14ac:dyDescent="0.3">
      <c r="A821" s="139" t="s">
        <v>22</v>
      </c>
      <c r="B821" s="187">
        <v>2600</v>
      </c>
      <c r="C821" s="188">
        <v>1423</v>
      </c>
      <c r="D821" s="189">
        <v>1251</v>
      </c>
      <c r="E821" s="190">
        <v>873</v>
      </c>
      <c r="F821" s="187">
        <v>1557</v>
      </c>
      <c r="G821" s="191">
        <v>948</v>
      </c>
      <c r="H821" s="189">
        <v>2931</v>
      </c>
      <c r="I821" s="190">
        <v>2093</v>
      </c>
      <c r="J821" s="187">
        <v>287</v>
      </c>
      <c r="K821" s="191">
        <v>749</v>
      </c>
      <c r="L821" s="189">
        <v>794</v>
      </c>
      <c r="M821" s="187">
        <v>2312</v>
      </c>
      <c r="N821" s="192">
        <v>2024</v>
      </c>
      <c r="O821" s="193">
        <v>3292</v>
      </c>
      <c r="P821" s="187">
        <v>1106</v>
      </c>
      <c r="Q821" s="191">
        <v>1184</v>
      </c>
      <c r="R821" s="189">
        <v>1895</v>
      </c>
      <c r="S821" s="190">
        <v>1425</v>
      </c>
      <c r="T821" s="187">
        <v>264</v>
      </c>
      <c r="U821" s="191">
        <v>654</v>
      </c>
      <c r="V821" s="189">
        <v>1039</v>
      </c>
      <c r="W821" s="190">
        <v>2377</v>
      </c>
      <c r="X821" s="187">
        <v>1340</v>
      </c>
      <c r="Y821" s="191">
        <v>980</v>
      </c>
      <c r="Z821" s="189">
        <v>3649</v>
      </c>
      <c r="AA821" s="187">
        <v>3131</v>
      </c>
      <c r="AB821" s="162">
        <f t="shared" si="15686"/>
        <v>20737</v>
      </c>
      <c r="AC821" s="165">
        <f t="shared" si="15717"/>
        <v>21441</v>
      </c>
      <c r="AE821" s="290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39" t="s">
        <v>22</v>
      </c>
      <c r="BJ821" s="123">
        <f>B821/B839</f>
        <v>6.3076176613294524E-2</v>
      </c>
      <c r="BK821" s="124">
        <f t="shared" ref="BK821" si="15854">C821/C839</f>
        <v>3.9353964434857155E-2</v>
      </c>
      <c r="BL821" s="125">
        <f t="shared" ref="BL821" si="15855">D821/D839</f>
        <v>5.9348166421556998E-2</v>
      </c>
      <c r="BM821" s="126">
        <f t="shared" ref="BM821" si="15856">E821/E839</f>
        <v>4.8984401301761869E-2</v>
      </c>
      <c r="BN821" s="123">
        <f t="shared" ref="BN821" si="15857">F821/F839</f>
        <v>5.9006328874066774E-2</v>
      </c>
      <c r="BO821" s="124">
        <f t="shared" ref="BO821" si="15858">G821/G839</f>
        <v>4.3726937269372691E-2</v>
      </c>
      <c r="BP821" s="125">
        <f t="shared" ref="BP821" si="15859">H821/H839</f>
        <v>6.4636351607639045E-2</v>
      </c>
      <c r="BQ821" s="126">
        <f t="shared" ref="BQ821" si="15860">I821/I839</f>
        <v>4.3183131138070478E-2</v>
      </c>
      <c r="BR821" s="123">
        <f t="shared" ref="BR821" si="15861">J821/J839</f>
        <v>3.619624164459579E-2</v>
      </c>
      <c r="BS821" s="124">
        <f t="shared" ref="BS821" si="15862">K821/K839</f>
        <v>8.8649544324772164E-2</v>
      </c>
      <c r="BT821" s="125">
        <f t="shared" ref="BT821" si="15863">L821/L839</f>
        <v>3.1336332780803534E-2</v>
      </c>
      <c r="BU821" s="123">
        <f t="shared" ref="BU821" si="15864">M821/M839</f>
        <v>8.2438937422000355E-2</v>
      </c>
      <c r="BV821" s="127">
        <f t="shared" ref="BV821" si="15865">N821/N839</f>
        <v>4.5312080236410854E-2</v>
      </c>
      <c r="BW821" s="128">
        <f t="shared" ref="BW821" si="15866">O821/O839</f>
        <v>7.1688334313277147E-2</v>
      </c>
      <c r="BX821" s="123">
        <f t="shared" ref="BX821" si="15867">P821/P839</f>
        <v>5.2474261042842911E-2</v>
      </c>
      <c r="BY821" s="124">
        <f t="shared" ref="BY821" si="15868">Q821/Q839</f>
        <v>5.3333333333333337E-2</v>
      </c>
      <c r="BZ821" s="125">
        <f t="shared" ref="BZ821" si="15869">R821/R839</f>
        <v>6.3255223980239E-2</v>
      </c>
      <c r="CA821" s="126">
        <f t="shared" ref="CA821" si="15870">S821/S839</f>
        <v>4.4624682929884446E-2</v>
      </c>
      <c r="CB821" s="123">
        <f t="shared" ref="CB821" si="15871">T821/T839</f>
        <v>3.0181776609123127E-2</v>
      </c>
      <c r="CC821" s="124">
        <f t="shared" ref="CC821" si="15872">U821/U839</f>
        <v>7.1475409836065568E-2</v>
      </c>
      <c r="CD821" s="125">
        <f t="shared" ref="CD821" si="15873">V821/V839</f>
        <v>3.5779468989978996E-2</v>
      </c>
      <c r="CE821" s="126">
        <f t="shared" ref="CE821" si="15874">W821/W839</f>
        <v>6.5198310384552094E-2</v>
      </c>
      <c r="CF821" s="123">
        <f t="shared" ref="CF821" si="15875">X821/X839</f>
        <v>5.5917209147053913E-2</v>
      </c>
      <c r="CG821" s="124">
        <f t="shared" ref="CG821" si="15876">Y821/Y839</f>
        <v>7.0025008931761348E-2</v>
      </c>
      <c r="CH821" s="125">
        <f t="shared" ref="CH821" si="15877">Z821/Z839</f>
        <v>6.5051520661746354E-2</v>
      </c>
      <c r="CI821" s="123">
        <f t="shared" ref="CI821" si="15878">AA821/AA839</f>
        <v>5.3048015994036121E-2</v>
      </c>
      <c r="CJ821" s="129">
        <f t="shared" ref="CJ821" si="15879">AB821/AB839</f>
        <v>5.4449830115059633E-2</v>
      </c>
      <c r="CK821" s="130">
        <f t="shared" ref="CK821" si="15880">AC821/AC839</f>
        <v>5.6527516332632047E-2</v>
      </c>
    </row>
    <row r="822" spans="1:89" ht="15" thickTop="1" thickBot="1" x14ac:dyDescent="0.35">
      <c r="A822" s="131" t="s">
        <v>23</v>
      </c>
      <c r="B822" s="180">
        <v>2252</v>
      </c>
      <c r="C822" s="181">
        <v>1535</v>
      </c>
      <c r="D822" s="182">
        <v>1209</v>
      </c>
      <c r="E822" s="183">
        <v>766</v>
      </c>
      <c r="F822" s="180">
        <v>1553</v>
      </c>
      <c r="G822" s="184">
        <v>832</v>
      </c>
      <c r="H822" s="182">
        <v>2647</v>
      </c>
      <c r="I822" s="183">
        <v>2155</v>
      </c>
      <c r="J822" s="180">
        <v>330</v>
      </c>
      <c r="K822" s="184">
        <v>784</v>
      </c>
      <c r="L822" s="182">
        <v>730</v>
      </c>
      <c r="M822" s="180">
        <v>1630</v>
      </c>
      <c r="N822" s="185">
        <v>2010</v>
      </c>
      <c r="O822" s="186">
        <v>2513</v>
      </c>
      <c r="P822" s="180">
        <v>1105</v>
      </c>
      <c r="Q822" s="184">
        <v>891</v>
      </c>
      <c r="R822" s="182">
        <v>1807</v>
      </c>
      <c r="S822" s="183">
        <v>1538</v>
      </c>
      <c r="T822" s="180">
        <v>277</v>
      </c>
      <c r="U822" s="184">
        <v>417</v>
      </c>
      <c r="V822" s="182">
        <v>855</v>
      </c>
      <c r="W822" s="183">
        <v>2634</v>
      </c>
      <c r="X822" s="180">
        <v>1158</v>
      </c>
      <c r="Y822" s="184">
        <v>634</v>
      </c>
      <c r="Z822" s="182">
        <v>3225</v>
      </c>
      <c r="AA822" s="180">
        <v>3157</v>
      </c>
      <c r="AB822" s="162">
        <f t="shared" si="15686"/>
        <v>19158</v>
      </c>
      <c r="AC822" s="165">
        <f t="shared" si="15717"/>
        <v>19486</v>
      </c>
      <c r="AE822" s="291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68" t="s">
        <v>14</v>
      </c>
      <c r="BG822" s="169" t="s">
        <v>15</v>
      </c>
      <c r="BI822" s="131" t="s">
        <v>23</v>
      </c>
      <c r="BJ822" s="123">
        <f>B822/B839</f>
        <v>5.4633672974284328E-2</v>
      </c>
      <c r="BK822" s="124">
        <f t="shared" ref="BK822" si="15881">C822/C839</f>
        <v>4.2451395226637906E-2</v>
      </c>
      <c r="BL822" s="125">
        <f t="shared" ref="BL822" si="15882">D822/D839</f>
        <v>5.7355662033303285E-2</v>
      </c>
      <c r="BM822" s="126">
        <f t="shared" ref="BM822" si="15883">E822/E839</f>
        <v>4.2980585792840309E-2</v>
      </c>
      <c r="BN822" s="123">
        <f t="shared" ref="BN822" si="15884">F822/F839</f>
        <v>5.8854739076060182E-2</v>
      </c>
      <c r="BO822" s="124">
        <f t="shared" ref="BO822" si="15885">G822/G839</f>
        <v>3.8376383763837639E-2</v>
      </c>
      <c r="BP822" s="125">
        <f t="shared" ref="BP822" si="15886">H822/H839</f>
        <v>5.8373395668857228E-2</v>
      </c>
      <c r="BQ822" s="126">
        <f t="shared" ref="BQ822" si="15887">I822/I839</f>
        <v>4.4462325658166213E-2</v>
      </c>
      <c r="BR822" s="123">
        <f t="shared" ref="BR822" si="15888">J822/J839</f>
        <v>4.161937192584185E-2</v>
      </c>
      <c r="BS822" s="124">
        <f t="shared" ref="BS822" si="15889">K822/K839</f>
        <v>9.2792046396023203E-2</v>
      </c>
      <c r="BT822" s="125">
        <f t="shared" ref="BT822" si="15890">L822/L839</f>
        <v>2.8810482279580076E-2</v>
      </c>
      <c r="BU822" s="123">
        <f t="shared" ref="BU822" si="15891">M822/M839</f>
        <v>5.8120877161704401E-2</v>
      </c>
      <c r="BV822" s="127">
        <f t="shared" ref="BV822" si="15892">N822/N839</f>
        <v>4.4998656756514731E-2</v>
      </c>
      <c r="BW822" s="128">
        <f t="shared" ref="BW822" si="15893">O822/O839</f>
        <v>5.4724418022255611E-2</v>
      </c>
      <c r="BX822" s="123">
        <f t="shared" ref="BX822" si="15894">P822/P839</f>
        <v>5.2426815960525688E-2</v>
      </c>
      <c r="BY822" s="124">
        <f t="shared" ref="BY822" si="15895">Q822/Q839</f>
        <v>4.0135135135135135E-2</v>
      </c>
      <c r="BZ822" s="125">
        <f t="shared" ref="BZ822" si="15896">R822/R839</f>
        <v>6.0317778222845314E-2</v>
      </c>
      <c r="CA822" s="126">
        <f t="shared" ref="CA822" si="15897">S822/S839</f>
        <v>4.816334199730686E-2</v>
      </c>
      <c r="CB822" s="123">
        <f t="shared" ref="CB822" si="15898">T822/T839</f>
        <v>3.1668000457299644E-2</v>
      </c>
      <c r="CC822" s="124">
        <f t="shared" ref="CC822" si="15899">U822/U839</f>
        <v>4.5573770491803278E-2</v>
      </c>
      <c r="CD822" s="125">
        <f t="shared" ref="CD822" si="15900">V822/V839</f>
        <v>2.9443162643341712E-2</v>
      </c>
      <c r="CE822" s="126">
        <f t="shared" ref="CE822" si="15901">W822/W839</f>
        <v>7.2247517691590324E-2</v>
      </c>
      <c r="CF822" s="123">
        <f t="shared" ref="CF822" si="15902">X822/X839</f>
        <v>4.832248372558838E-2</v>
      </c>
      <c r="CG822" s="124">
        <f t="shared" ref="CG822" si="15903">Y822/Y839</f>
        <v>4.5301893533404788E-2</v>
      </c>
      <c r="CH822" s="125">
        <f t="shared" ref="CH822" si="15904">Z822/Z839</f>
        <v>5.7492779976468074E-2</v>
      </c>
      <c r="CI822" s="123">
        <f t="shared" ref="CI822" si="15905">AA822/AA839</f>
        <v>5.3488529700789537E-2</v>
      </c>
      <c r="CJ822" s="129">
        <f t="shared" ref="CJ822" si="15906">AB822/AB839</f>
        <v>5.0303797335405909E-2</v>
      </c>
      <c r="CK822" s="130">
        <f t="shared" ref="CK822" si="15907">AC822/AC839</f>
        <v>5.1373312031046503E-2</v>
      </c>
    </row>
    <row r="823" spans="1:89" ht="13.8" thickTop="1" x14ac:dyDescent="0.25">
      <c r="A823" s="139" t="s">
        <v>24</v>
      </c>
      <c r="B823" s="194">
        <v>2301</v>
      </c>
      <c r="C823" s="188">
        <v>1685</v>
      </c>
      <c r="D823" s="189">
        <v>1147</v>
      </c>
      <c r="E823" s="190">
        <v>675</v>
      </c>
      <c r="F823" s="187">
        <v>1450</v>
      </c>
      <c r="G823" s="191">
        <v>829</v>
      </c>
      <c r="H823" s="189">
        <v>2626</v>
      </c>
      <c r="I823" s="190">
        <v>2117</v>
      </c>
      <c r="J823" s="187">
        <v>340</v>
      </c>
      <c r="K823" s="191">
        <v>622</v>
      </c>
      <c r="L823" s="189">
        <v>758</v>
      </c>
      <c r="M823" s="187">
        <v>1736</v>
      </c>
      <c r="N823" s="192">
        <v>1897</v>
      </c>
      <c r="O823" s="195">
        <v>2349</v>
      </c>
      <c r="P823" s="187">
        <v>1056</v>
      </c>
      <c r="Q823" s="191">
        <v>860</v>
      </c>
      <c r="R823" s="189">
        <v>1657</v>
      </c>
      <c r="S823" s="190">
        <v>1353</v>
      </c>
      <c r="T823" s="187">
        <v>296</v>
      </c>
      <c r="U823" s="191">
        <v>367</v>
      </c>
      <c r="V823" s="189">
        <v>952</v>
      </c>
      <c r="W823" s="196">
        <v>2283</v>
      </c>
      <c r="X823" s="187">
        <v>1241</v>
      </c>
      <c r="Y823" s="191">
        <v>594</v>
      </c>
      <c r="Z823" s="189">
        <v>3024</v>
      </c>
      <c r="AA823" s="187">
        <v>3152</v>
      </c>
      <c r="AB823" s="162">
        <f t="shared" si="15686"/>
        <v>18745</v>
      </c>
      <c r="AC823" s="165">
        <f t="shared" si="15717"/>
        <v>18622</v>
      </c>
      <c r="AE823" s="254" t="str">
        <f>$AE$17</f>
        <v>17:00 - 17:59</v>
      </c>
      <c r="AF823" s="120">
        <f t="shared" ref="AF823:AO825" si="15908">SUMIF($A$9:$A$32,$AE823,B$815:B$838)</f>
        <v>2091</v>
      </c>
      <c r="AG823" s="177">
        <f t="shared" si="15908"/>
        <v>4327</v>
      </c>
      <c r="AH823" s="121">
        <f t="shared" si="15908"/>
        <v>1585</v>
      </c>
      <c r="AI823" s="172">
        <f t="shared" si="15908"/>
        <v>1428</v>
      </c>
      <c r="AJ823" s="120">
        <f t="shared" si="15908"/>
        <v>1387</v>
      </c>
      <c r="AK823" s="122">
        <f t="shared" si="15908"/>
        <v>2333</v>
      </c>
      <c r="AL823" s="121">
        <f t="shared" si="15908"/>
        <v>2993</v>
      </c>
      <c r="AM823" s="172">
        <f t="shared" si="15908"/>
        <v>4773</v>
      </c>
      <c r="AN823" s="120">
        <f t="shared" si="15908"/>
        <v>1112</v>
      </c>
      <c r="AO823" s="122">
        <f t="shared" si="15908"/>
        <v>390</v>
      </c>
      <c r="AP823" s="121">
        <f t="shared" ref="AP823:AY825" si="15909">SUMIF($A$9:$A$32,$AE823,L$815:L$838)</f>
        <v>3307</v>
      </c>
      <c r="AQ823" s="120">
        <f t="shared" si="15909"/>
        <v>1068</v>
      </c>
      <c r="AR823" s="171">
        <f t="shared" si="15909"/>
        <v>4358</v>
      </c>
      <c r="AS823" s="173">
        <f t="shared" si="15909"/>
        <v>2910</v>
      </c>
      <c r="AT823" s="120">
        <f t="shared" si="15909"/>
        <v>1874</v>
      </c>
      <c r="AU823" s="122">
        <f t="shared" si="15909"/>
        <v>1586</v>
      </c>
      <c r="AV823" s="121">
        <f t="shared" si="15909"/>
        <v>2081</v>
      </c>
      <c r="AW823" s="172">
        <f t="shared" si="15909"/>
        <v>2843</v>
      </c>
      <c r="AX823" s="120">
        <f t="shared" si="15909"/>
        <v>1440</v>
      </c>
      <c r="AY823" s="122">
        <f t="shared" si="15909"/>
        <v>309</v>
      </c>
      <c r="AZ823" s="121">
        <f t="shared" ref="AZ823:BE825" si="15910">SUMIF($A$9:$A$32,$AE823,V$815:V$838)</f>
        <v>3096</v>
      </c>
      <c r="BA823" s="172">
        <f t="shared" si="15910"/>
        <v>2276</v>
      </c>
      <c r="BB823" s="120">
        <f t="shared" si="15910"/>
        <v>2242</v>
      </c>
      <c r="BC823" s="122">
        <f t="shared" si="15910"/>
        <v>821</v>
      </c>
      <c r="BD823" s="21">
        <f t="shared" si="15910"/>
        <v>3956</v>
      </c>
      <c r="BE823" s="176">
        <f t="shared" si="15910"/>
        <v>5332</v>
      </c>
      <c r="BF823" s="162">
        <f>AF823+AH823+AJ823+AL823+AN823+AP823+AR823+AT823+AV823+AX823+AZ823+BB823+BD823</f>
        <v>31522</v>
      </c>
      <c r="BG823" s="163">
        <f>AG823+AI823+AK823+AM823+AO823+AQ823+AS823+AU823+AW823+AY823+BA823+BC823+BE823</f>
        <v>30396</v>
      </c>
      <c r="BI823" s="139" t="s">
        <v>24</v>
      </c>
      <c r="BJ823" s="123">
        <f>B823/B839</f>
        <v>5.5822416302765646E-2</v>
      </c>
      <c r="BK823" s="124">
        <f t="shared" ref="BK823" si="15911">C823/C839</f>
        <v>4.6599740037058544E-2</v>
      </c>
      <c r="BL823" s="125">
        <f t="shared" ref="BL823" si="15912">D823/D839</f>
        <v>5.441434603159543E-2</v>
      </c>
      <c r="BM823" s="126">
        <f t="shared" ref="BM823" si="15913">E823/E839</f>
        <v>3.7874537088991134E-2</v>
      </c>
      <c r="BN823" s="123">
        <f t="shared" ref="BN823" si="15914">F823/F839</f>
        <v>5.4951301777390382E-2</v>
      </c>
      <c r="BO823" s="124">
        <f t="shared" ref="BO823" si="15915">G823/G839</f>
        <v>3.8238007380073803E-2</v>
      </c>
      <c r="BP823" s="125">
        <f t="shared" ref="BP823" si="15916">H823/H839</f>
        <v>5.791028977197548E-2</v>
      </c>
      <c r="BQ823" s="126">
        <f t="shared" ref="BQ823" si="15917">I823/I839</f>
        <v>4.3678303210365602E-2</v>
      </c>
      <c r="BR823" s="123">
        <f t="shared" ref="BR823" si="15918">J823/J839</f>
        <v>4.288056501450372E-2</v>
      </c>
      <c r="BS823" s="124">
        <f t="shared" ref="BS823" si="15919">K823/K839</f>
        <v>7.3618179666232686E-2</v>
      </c>
      <c r="BT823" s="125">
        <f t="shared" ref="BT823" si="15920">L823/L839</f>
        <v>2.9915541873865342E-2</v>
      </c>
      <c r="BU823" s="123">
        <f t="shared" ref="BU823" si="15921">M823/M839</f>
        <v>6.1900517026207878E-2</v>
      </c>
      <c r="BV823" s="127">
        <f t="shared" ref="BV823" si="15922">N823/N839</f>
        <v>4.2468881525924602E-2</v>
      </c>
      <c r="BW823" s="128">
        <f t="shared" ref="BW823" si="15923">O823/O839</f>
        <v>5.1153067224145816E-2</v>
      </c>
      <c r="BX823" s="123">
        <f t="shared" ref="BX823" si="15924">P823/P839</f>
        <v>5.0102006926982016E-2</v>
      </c>
      <c r="BY823" s="124">
        <f t="shared" ref="BY823" si="15925">Q823/Q839</f>
        <v>3.8738738738738739E-2</v>
      </c>
      <c r="BZ823" s="125">
        <f t="shared" ref="BZ823" si="15926">R823/R839</f>
        <v>5.5310768409106079E-2</v>
      </c>
      <c r="CA823" s="126">
        <f t="shared" ref="CA823" si="15927">S823/S839</f>
        <v>4.2369962108163968E-2</v>
      </c>
      <c r="CB823" s="123">
        <f t="shared" ref="CB823" si="15928">T823/T839</f>
        <v>3.3840173773865327E-2</v>
      </c>
      <c r="CC823" s="124">
        <f t="shared" ref="CC823" si="15929">U823/U839</f>
        <v>4.0109289617486339E-2</v>
      </c>
      <c r="CD823" s="125">
        <f t="shared" ref="CD823" si="15930">V823/V839</f>
        <v>3.2783498054340714E-2</v>
      </c>
      <c r="CE823" s="126">
        <f t="shared" ref="CE823" si="15931">W823/W839</f>
        <v>6.2620001097152891E-2</v>
      </c>
      <c r="CF823" s="123">
        <f t="shared" ref="CF823" si="15932">X823/X839</f>
        <v>5.1786012351861123E-2</v>
      </c>
      <c r="CG823" s="124">
        <f t="shared" ref="CG823" si="15933">Y823/Y839</f>
        <v>4.2443729903536981E-2</v>
      </c>
      <c r="CH823" s="125">
        <f t="shared" ref="CH823" si="15934">Z823/Z839</f>
        <v>5.3909509038399826E-2</v>
      </c>
      <c r="CI823" s="123">
        <f t="shared" ref="CI823" si="15935">AA823/AA839</f>
        <v>5.3403815526413878E-2</v>
      </c>
      <c r="CJ823" s="129">
        <f t="shared" ref="CJ823" si="15936">AB823/AB839</f>
        <v>4.9219369508935372E-2</v>
      </c>
      <c r="CK823" s="130">
        <f t="shared" ref="CK823" si="15937">AC823/AC839</f>
        <v>4.9095443736125829E-2</v>
      </c>
    </row>
    <row r="824" spans="1:89" x14ac:dyDescent="0.25">
      <c r="A824" s="131" t="s">
        <v>25</v>
      </c>
      <c r="B824" s="197">
        <v>2103</v>
      </c>
      <c r="C824" s="181">
        <v>1705</v>
      </c>
      <c r="D824" s="182">
        <v>1089</v>
      </c>
      <c r="E824" s="183">
        <v>644</v>
      </c>
      <c r="F824" s="180">
        <v>1401</v>
      </c>
      <c r="G824" s="184">
        <v>740</v>
      </c>
      <c r="H824" s="182">
        <v>2469</v>
      </c>
      <c r="I824" s="183">
        <v>2224</v>
      </c>
      <c r="J824" s="180">
        <v>360</v>
      </c>
      <c r="K824" s="181">
        <v>467</v>
      </c>
      <c r="L824" s="182">
        <v>874</v>
      </c>
      <c r="M824" s="180">
        <v>1565</v>
      </c>
      <c r="N824" s="185">
        <v>2000</v>
      </c>
      <c r="O824" s="198">
        <v>2458</v>
      </c>
      <c r="P824" s="180">
        <v>1026</v>
      </c>
      <c r="Q824" s="181">
        <v>796</v>
      </c>
      <c r="R824" s="182">
        <v>1685</v>
      </c>
      <c r="S824" s="183">
        <v>1327</v>
      </c>
      <c r="T824" s="189">
        <v>293</v>
      </c>
      <c r="U824" s="180">
        <v>399</v>
      </c>
      <c r="V824" s="182">
        <v>1009</v>
      </c>
      <c r="W824" s="199">
        <v>2209</v>
      </c>
      <c r="X824" s="180">
        <v>1004</v>
      </c>
      <c r="Y824" s="184">
        <v>499</v>
      </c>
      <c r="Z824" s="182">
        <v>2865</v>
      </c>
      <c r="AA824" s="180">
        <v>3306</v>
      </c>
      <c r="AB824" s="162">
        <f t="shared" si="15686"/>
        <v>18178</v>
      </c>
      <c r="AC824" s="165">
        <f t="shared" si="15717"/>
        <v>18339</v>
      </c>
      <c r="AE824" s="256" t="str">
        <f>$AE$18</f>
        <v>18:00 - 18:59</v>
      </c>
      <c r="AF824" s="120">
        <f t="shared" si="15908"/>
        <v>2044</v>
      </c>
      <c r="AG824" s="181">
        <f t="shared" si="15908"/>
        <v>3686</v>
      </c>
      <c r="AH824" s="182">
        <f t="shared" si="15908"/>
        <v>1234</v>
      </c>
      <c r="AI824" s="183">
        <f t="shared" si="15908"/>
        <v>1364</v>
      </c>
      <c r="AJ824" s="180">
        <f t="shared" si="15908"/>
        <v>1128</v>
      </c>
      <c r="AK824" s="184">
        <f t="shared" si="15908"/>
        <v>2170</v>
      </c>
      <c r="AL824" s="182">
        <f t="shared" si="15908"/>
        <v>2691</v>
      </c>
      <c r="AM824" s="183">
        <f t="shared" si="15908"/>
        <v>4510</v>
      </c>
      <c r="AN824" s="180">
        <f t="shared" si="15908"/>
        <v>875</v>
      </c>
      <c r="AO824" s="184">
        <f t="shared" si="15908"/>
        <v>279</v>
      </c>
      <c r="AP824" s="182">
        <f t="shared" si="15909"/>
        <v>3458</v>
      </c>
      <c r="AQ824" s="180">
        <f t="shared" si="15909"/>
        <v>902</v>
      </c>
      <c r="AR824" s="185">
        <f t="shared" si="15909"/>
        <v>3935</v>
      </c>
      <c r="AS824" s="186">
        <f t="shared" si="15909"/>
        <v>2420</v>
      </c>
      <c r="AT824" s="180">
        <f t="shared" si="15909"/>
        <v>1629</v>
      </c>
      <c r="AU824" s="184">
        <f t="shared" si="15909"/>
        <v>1893</v>
      </c>
      <c r="AV824" s="182">
        <f t="shared" si="15909"/>
        <v>2018</v>
      </c>
      <c r="AW824" s="183">
        <f t="shared" si="15909"/>
        <v>2891</v>
      </c>
      <c r="AX824" s="180">
        <f t="shared" si="15909"/>
        <v>1277</v>
      </c>
      <c r="AY824" s="184">
        <f t="shared" si="15909"/>
        <v>262</v>
      </c>
      <c r="AZ824" s="182">
        <f t="shared" si="15910"/>
        <v>3463</v>
      </c>
      <c r="BA824" s="183">
        <f t="shared" si="15910"/>
        <v>2075</v>
      </c>
      <c r="BB824" s="180">
        <f t="shared" si="15910"/>
        <v>2153</v>
      </c>
      <c r="BC824" s="184">
        <f t="shared" si="15910"/>
        <v>770</v>
      </c>
      <c r="BD824" s="182">
        <f t="shared" si="15910"/>
        <v>3424</v>
      </c>
      <c r="BE824" s="180">
        <f t="shared" si="15910"/>
        <v>4821</v>
      </c>
      <c r="BF824" s="164">
        <f>SUM(AF824,AH824,AJ824,AL824,AN824,AP824,AR824,AT824,AV824,AX824,AZ824,BB824,BD824)</f>
        <v>29329</v>
      </c>
      <c r="BG824" s="165">
        <f>SUM(AG824,AI824,AK824,AM824,AO824,AQ824,AS824,AU824,AW824,AY824,BA824,BC824,BE824)</f>
        <v>28043</v>
      </c>
      <c r="BI824" s="131" t="s">
        <v>25</v>
      </c>
      <c r="BJ824" s="123">
        <f>B824/B839</f>
        <v>5.101892285298399E-2</v>
      </c>
      <c r="BK824" s="124">
        <f t="shared" ref="BK824" si="15938">C824/C839</f>
        <v>4.7152852678447967E-2</v>
      </c>
      <c r="BL824" s="125">
        <f t="shared" ref="BL824" si="15939">D824/D839</f>
        <v>5.1662792352578396E-2</v>
      </c>
      <c r="BM824" s="126">
        <f t="shared" ref="BM824" si="15940">E824/E839</f>
        <v>3.6135113904163393E-2</v>
      </c>
      <c r="BN824" s="123">
        <f t="shared" ref="BN824" si="15941">F824/F839</f>
        <v>5.3094326751809605E-2</v>
      </c>
      <c r="BO824" s="124">
        <f t="shared" ref="BO824" si="15942">G824/G839</f>
        <v>3.4132841328413287E-2</v>
      </c>
      <c r="BP824" s="125">
        <f t="shared" ref="BP824" si="15943">H824/H839</f>
        <v>5.4448021876240461E-2</v>
      </c>
      <c r="BQ824" s="126">
        <f t="shared" ref="BQ824" si="15944">I824/I839</f>
        <v>4.5885945366014688E-2</v>
      </c>
      <c r="BR824" s="123">
        <f t="shared" ref="BR824" si="15945">J824/J839</f>
        <v>4.5402951191827468E-2</v>
      </c>
      <c r="BS824" s="124">
        <f t="shared" ref="BS824" si="15946">K824/K839</f>
        <v>5.5272813350692389E-2</v>
      </c>
      <c r="BT824" s="125">
        <f t="shared" ref="BT824" si="15947">L824/L839</f>
        <v>3.4493645907332858E-2</v>
      </c>
      <c r="BU824" s="123">
        <f t="shared" ref="BU824" si="15948">M824/M839</f>
        <v>5.5803173471206988E-2</v>
      </c>
      <c r="BV824" s="127">
        <f t="shared" ref="BV824" si="15949">N824/N839</f>
        <v>4.4774782842303212E-2</v>
      </c>
      <c r="BW824" s="128">
        <f t="shared" ref="BW824" si="15950">O824/O839</f>
        <v>5.3526708913133422E-2</v>
      </c>
      <c r="BX824" s="123">
        <f t="shared" ref="BX824" si="15951">P824/P839</f>
        <v>4.8678654457465484E-2</v>
      </c>
      <c r="BY824" s="124">
        <f t="shared" ref="BY824" si="15952">Q824/Q839</f>
        <v>3.5855855855855857E-2</v>
      </c>
      <c r="BZ824" s="125">
        <f t="shared" ref="BZ824" si="15953">R824/R839</f>
        <v>5.6245410241004073E-2</v>
      </c>
      <c r="CA824" s="126">
        <f t="shared" ref="CA824" si="15954">S824/S839</f>
        <v>4.1555757366987127E-2</v>
      </c>
      <c r="CB824" s="123">
        <f t="shared" ref="CB824" si="15955">T824/T839</f>
        <v>3.3497199039670744E-2</v>
      </c>
      <c r="CC824" s="124">
        <f t="shared" ref="CC824" si="15956">U824/U839</f>
        <v>4.3606557377049181E-2</v>
      </c>
      <c r="CD824" s="125">
        <f t="shared" ref="CD824" si="15957">V824/V839</f>
        <v>3.4746375563896828E-2</v>
      </c>
      <c r="CE824" s="126">
        <f t="shared" ref="CE824" si="15958">W824/W839</f>
        <v>6.0590268253881176E-2</v>
      </c>
      <c r="CF824" s="123">
        <f t="shared" ref="CF824" si="15959">X824/X839</f>
        <v>4.189617759973293E-2</v>
      </c>
      <c r="CG824" s="124">
        <f t="shared" ref="CG824" si="15960">Y824/Y839</f>
        <v>3.5655591282600929E-2</v>
      </c>
      <c r="CH824" s="125">
        <f t="shared" ref="CH824" si="15961">Z824/Z839</f>
        <v>5.1074981281420476E-2</v>
      </c>
      <c r="CI824" s="123">
        <f t="shared" ref="CI824" si="15962">AA824/AA839</f>
        <v>5.6013012097184102E-2</v>
      </c>
      <c r="CJ824" s="129">
        <f t="shared" ref="CJ824" si="15963">AB824/AB839</f>
        <v>4.7730578764119881E-2</v>
      </c>
      <c r="CK824" s="130">
        <f t="shared" ref="CK824" si="15964">AC824/AC839</f>
        <v>4.8349336412673805E-2</v>
      </c>
    </row>
    <row r="825" spans="1:89" ht="13.8" thickBot="1" x14ac:dyDescent="0.3">
      <c r="A825" s="139" t="s">
        <v>26</v>
      </c>
      <c r="B825" s="194">
        <v>2032</v>
      </c>
      <c r="C825" s="188">
        <v>1674</v>
      </c>
      <c r="D825" s="189">
        <v>1073</v>
      </c>
      <c r="E825" s="190">
        <v>754</v>
      </c>
      <c r="F825" s="187">
        <v>1323</v>
      </c>
      <c r="G825" s="191">
        <v>843</v>
      </c>
      <c r="H825" s="189">
        <v>2369</v>
      </c>
      <c r="I825" s="190">
        <v>2161</v>
      </c>
      <c r="J825" s="187">
        <v>423</v>
      </c>
      <c r="K825" s="188">
        <v>402</v>
      </c>
      <c r="L825" s="189">
        <v>956</v>
      </c>
      <c r="M825" s="187">
        <v>1486</v>
      </c>
      <c r="N825" s="192">
        <v>1990</v>
      </c>
      <c r="O825" s="195">
        <v>2168</v>
      </c>
      <c r="P825" s="187">
        <v>1038</v>
      </c>
      <c r="Q825" s="188">
        <v>914</v>
      </c>
      <c r="R825" s="189">
        <v>1620</v>
      </c>
      <c r="S825" s="190">
        <v>1311</v>
      </c>
      <c r="T825" s="187">
        <v>302</v>
      </c>
      <c r="U825" s="191">
        <v>353</v>
      </c>
      <c r="V825" s="189">
        <v>1104</v>
      </c>
      <c r="W825" s="196">
        <v>1873</v>
      </c>
      <c r="X825" s="187">
        <v>1094</v>
      </c>
      <c r="Y825" s="191">
        <v>576</v>
      </c>
      <c r="Z825" s="189">
        <v>2858</v>
      </c>
      <c r="AA825" s="187">
        <v>3355</v>
      </c>
      <c r="AB825" s="162">
        <f t="shared" si="15686"/>
        <v>18182</v>
      </c>
      <c r="AC825" s="165">
        <f t="shared" si="15717"/>
        <v>17870</v>
      </c>
      <c r="AE825" s="254">
        <f>$AE$19</f>
        <v>0</v>
      </c>
      <c r="AF825" s="120">
        <f t="shared" si="15908"/>
        <v>0</v>
      </c>
      <c r="AG825" s="188">
        <f t="shared" si="15908"/>
        <v>0</v>
      </c>
      <c r="AH825" s="189">
        <f t="shared" si="15908"/>
        <v>0</v>
      </c>
      <c r="AI825" s="190">
        <f t="shared" si="15908"/>
        <v>0</v>
      </c>
      <c r="AJ825" s="187">
        <f t="shared" si="15908"/>
        <v>0</v>
      </c>
      <c r="AK825" s="191">
        <f t="shared" si="15908"/>
        <v>0</v>
      </c>
      <c r="AL825" s="189">
        <f t="shared" si="15908"/>
        <v>0</v>
      </c>
      <c r="AM825" s="190">
        <f t="shared" si="15908"/>
        <v>0</v>
      </c>
      <c r="AN825" s="187">
        <f t="shared" si="15908"/>
        <v>0</v>
      </c>
      <c r="AO825" s="191">
        <f t="shared" si="15908"/>
        <v>0</v>
      </c>
      <c r="AP825" s="189">
        <f t="shared" si="15909"/>
        <v>0</v>
      </c>
      <c r="AQ825" s="187">
        <f t="shared" si="15909"/>
        <v>0</v>
      </c>
      <c r="AR825" s="192">
        <f t="shared" si="15909"/>
        <v>0</v>
      </c>
      <c r="AS825" s="193">
        <f t="shared" si="15909"/>
        <v>0</v>
      </c>
      <c r="AT825" s="187">
        <f t="shared" si="15909"/>
        <v>0</v>
      </c>
      <c r="AU825" s="191">
        <f t="shared" si="15909"/>
        <v>0</v>
      </c>
      <c r="AV825" s="189">
        <f t="shared" si="15909"/>
        <v>0</v>
      </c>
      <c r="AW825" s="190">
        <f t="shared" si="15909"/>
        <v>0</v>
      </c>
      <c r="AX825" s="187">
        <f t="shared" si="15909"/>
        <v>0</v>
      </c>
      <c r="AY825" s="191">
        <f t="shared" si="15909"/>
        <v>0</v>
      </c>
      <c r="AZ825" s="189">
        <f t="shared" si="15910"/>
        <v>0</v>
      </c>
      <c r="BA825" s="190">
        <f t="shared" si="15910"/>
        <v>0</v>
      </c>
      <c r="BB825" s="187">
        <f t="shared" si="15910"/>
        <v>0</v>
      </c>
      <c r="BC825" s="191">
        <f t="shared" si="15910"/>
        <v>0</v>
      </c>
      <c r="BD825" s="189">
        <f t="shared" si="15910"/>
        <v>0</v>
      </c>
      <c r="BE825" s="187">
        <f t="shared" si="15910"/>
        <v>0</v>
      </c>
      <c r="BF825" s="164">
        <f>SUM(AF825,AH825,AJ825,AL825,AN825,AP825,AR825,AT825,AV825,AX825,AZ825,BB825,BD825)</f>
        <v>0</v>
      </c>
      <c r="BG825" s="165">
        <f>SUM(AG825,AI825,AK825,AM825,AO825,AQ825,AS825,AU825,AW825,AY825,BA825,BC825,BE825)</f>
        <v>0</v>
      </c>
      <c r="BI825" s="139" t="s">
        <v>26</v>
      </c>
      <c r="BJ825" s="123">
        <f>B825/B839</f>
        <v>4.9296458030082486E-2</v>
      </c>
      <c r="BK825" s="124">
        <f t="shared" ref="BK825" si="15965">C825/C839</f>
        <v>4.6295528084294366E-2</v>
      </c>
      <c r="BL825" s="125">
        <f t="shared" ref="BL825" si="15966">D825/D839</f>
        <v>5.0903743061815075E-2</v>
      </c>
      <c r="BM825" s="126">
        <f t="shared" ref="BM825" si="15967">E825/E839</f>
        <v>4.2307260689036022E-2</v>
      </c>
      <c r="BN825" s="123">
        <f t="shared" ref="BN825" si="15968">F825/F839</f>
        <v>5.0138325690681017E-2</v>
      </c>
      <c r="BO825" s="124">
        <f t="shared" ref="BO825" si="15969">G825/G839</f>
        <v>3.8883763837638377E-2</v>
      </c>
      <c r="BP825" s="125">
        <f t="shared" ref="BP825" si="15970">H825/H839</f>
        <v>5.2242755700613062E-2</v>
      </c>
      <c r="BQ825" s="126">
        <f t="shared" ref="BQ825" si="15971">I825/I839</f>
        <v>4.4586118676239996E-2</v>
      </c>
      <c r="BR825" s="123">
        <f t="shared" ref="BR825" si="15972">J825/J839</f>
        <v>5.3348467650397274E-2</v>
      </c>
      <c r="BS825" s="124">
        <f t="shared" ref="BS825" si="15973">K825/K839</f>
        <v>4.757959521836904E-2</v>
      </c>
      <c r="BT825" s="125">
        <f t="shared" ref="BT825" si="15974">L825/L839</f>
        <v>3.7729891862025418E-2</v>
      </c>
      <c r="BU825" s="123">
        <f t="shared" ref="BU825" si="15975">M825/M839</f>
        <v>5.2986272062756287E-2</v>
      </c>
      <c r="BV825" s="127">
        <f t="shared" ref="BV825" si="15976">N825/N839</f>
        <v>4.4550908928091701E-2</v>
      </c>
      <c r="BW825" s="128">
        <f t="shared" ref="BW825" si="15977">O825/O839</f>
        <v>4.7211515428670976E-2</v>
      </c>
      <c r="BX825" s="123">
        <f t="shared" ref="BX825" si="15978">P825/P839</f>
        <v>4.92479954452721E-2</v>
      </c>
      <c r="BY825" s="124">
        <f t="shared" ref="BY825" si="15979">Q825/Q839</f>
        <v>4.1171171171171174E-2</v>
      </c>
      <c r="BZ825" s="125">
        <f t="shared" ref="BZ825" si="15980">R825/R839</f>
        <v>5.4075705988383738E-2</v>
      </c>
      <c r="CA825" s="126">
        <f t="shared" ref="CA825" si="15981">S825/S839</f>
        <v>4.1054708295493687E-2</v>
      </c>
      <c r="CB825" s="123">
        <f t="shared" ref="CB825" si="15982">T825/T839</f>
        <v>3.4526123242254486E-2</v>
      </c>
      <c r="CC825" s="124">
        <f t="shared" ref="CC825" si="15983">U825/U839</f>
        <v>3.8579234972677595E-2</v>
      </c>
      <c r="CD825" s="125">
        <f t="shared" ref="CD825" si="15984">V825/V839</f>
        <v>3.8017838079823688E-2</v>
      </c>
      <c r="CE825" s="126">
        <f t="shared" ref="CE825" si="15985">W825/W839</f>
        <v>5.137418399253936E-2</v>
      </c>
      <c r="CF825" s="123">
        <f t="shared" ref="CF825" si="15986">X825/X839</f>
        <v>4.5651811049908196E-2</v>
      </c>
      <c r="CG825" s="124">
        <f t="shared" ref="CG825" si="15987">Y825/Y839</f>
        <v>4.1157556270096464E-2</v>
      </c>
      <c r="CH825" s="125">
        <f t="shared" ref="CH825" si="15988">Z825/Z839</f>
        <v>5.0950190751238994E-2</v>
      </c>
      <c r="CI825" s="123">
        <f t="shared" ref="CI825" si="15989">AA825/AA839</f>
        <v>5.6843211006065535E-2</v>
      </c>
      <c r="CJ825" s="129">
        <f t="shared" ref="CJ825" si="15990">AB825/AB839</f>
        <v>4.7741081697063904E-2</v>
      </c>
      <c r="CK825" s="130">
        <f t="shared" ref="CK825" si="15991">AC825/AC839</f>
        <v>4.7112854664620805E-2</v>
      </c>
    </row>
    <row r="826" spans="1:89" ht="14.4" thickTop="1" thickBot="1" x14ac:dyDescent="0.3">
      <c r="A826" s="131" t="s">
        <v>27</v>
      </c>
      <c r="B826" s="197">
        <v>1345</v>
      </c>
      <c r="C826" s="181">
        <v>1298</v>
      </c>
      <c r="D826" s="182">
        <v>930</v>
      </c>
      <c r="E826" s="183">
        <v>820</v>
      </c>
      <c r="F826" s="180">
        <v>1208</v>
      </c>
      <c r="G826" s="184">
        <v>890</v>
      </c>
      <c r="H826" s="182">
        <v>2233</v>
      </c>
      <c r="I826" s="183">
        <v>2395</v>
      </c>
      <c r="J826" s="180">
        <v>423</v>
      </c>
      <c r="K826" s="181">
        <v>449</v>
      </c>
      <c r="L826" s="182">
        <v>1157</v>
      </c>
      <c r="M826" s="180">
        <v>1360</v>
      </c>
      <c r="N826" s="185">
        <v>2049</v>
      </c>
      <c r="O826" s="198">
        <v>2085</v>
      </c>
      <c r="P826" s="180">
        <v>1145</v>
      </c>
      <c r="Q826" s="181">
        <v>910</v>
      </c>
      <c r="R826" s="182">
        <v>1516</v>
      </c>
      <c r="S826" s="183">
        <v>1439</v>
      </c>
      <c r="T826" s="180">
        <v>355</v>
      </c>
      <c r="U826" s="184">
        <v>286</v>
      </c>
      <c r="V826" s="182">
        <v>1288</v>
      </c>
      <c r="W826" s="199">
        <v>1789</v>
      </c>
      <c r="X826" s="180">
        <v>1044</v>
      </c>
      <c r="Y826" s="184">
        <v>501</v>
      </c>
      <c r="Z826" s="182">
        <v>3021</v>
      </c>
      <c r="AA826" s="180">
        <v>3655</v>
      </c>
      <c r="AB826" s="162">
        <f t="shared" si="15686"/>
        <v>17714</v>
      </c>
      <c r="AC826" s="165">
        <f t="shared" si="15717"/>
        <v>17877</v>
      </c>
      <c r="AE826" s="251" t="s">
        <v>13</v>
      </c>
      <c r="AF826" s="14">
        <f t="shared" ref="AF826:BG826" si="15992">SUM(AF823:AF825)</f>
        <v>4135</v>
      </c>
      <c r="AG826" s="1">
        <f t="shared" si="15992"/>
        <v>8013</v>
      </c>
      <c r="AH826" s="14">
        <f t="shared" si="15992"/>
        <v>2819</v>
      </c>
      <c r="AI826" s="1">
        <f t="shared" si="15992"/>
        <v>2792</v>
      </c>
      <c r="AJ826" s="14">
        <f t="shared" si="15992"/>
        <v>2515</v>
      </c>
      <c r="AK826" s="1">
        <f t="shared" si="15992"/>
        <v>4503</v>
      </c>
      <c r="AL826" s="14">
        <f t="shared" si="15992"/>
        <v>5684</v>
      </c>
      <c r="AM826" s="1">
        <f t="shared" si="15992"/>
        <v>9283</v>
      </c>
      <c r="AN826" s="14">
        <f t="shared" si="15992"/>
        <v>1987</v>
      </c>
      <c r="AO826" s="1">
        <f t="shared" si="15992"/>
        <v>669</v>
      </c>
      <c r="AP826" s="14">
        <f t="shared" si="15992"/>
        <v>6765</v>
      </c>
      <c r="AQ826" s="1">
        <f t="shared" si="15992"/>
        <v>1970</v>
      </c>
      <c r="AR826" s="14">
        <f t="shared" si="15992"/>
        <v>8293</v>
      </c>
      <c r="AS826" s="1">
        <f t="shared" si="15992"/>
        <v>5330</v>
      </c>
      <c r="AT826" s="14">
        <f t="shared" si="15992"/>
        <v>3503</v>
      </c>
      <c r="AU826" s="1">
        <f t="shared" si="15992"/>
        <v>3479</v>
      </c>
      <c r="AV826" s="14">
        <f t="shared" si="15992"/>
        <v>4099</v>
      </c>
      <c r="AW826" s="1">
        <f t="shared" si="15992"/>
        <v>5734</v>
      </c>
      <c r="AX826" s="14">
        <f t="shared" si="15992"/>
        <v>2717</v>
      </c>
      <c r="AY826" s="1">
        <f t="shared" si="15992"/>
        <v>571</v>
      </c>
      <c r="AZ826" s="14">
        <f t="shared" si="15992"/>
        <v>6559</v>
      </c>
      <c r="BA826" s="1">
        <f t="shared" si="15992"/>
        <v>4351</v>
      </c>
      <c r="BB826" s="14">
        <f t="shared" si="15992"/>
        <v>4395</v>
      </c>
      <c r="BC826" s="1">
        <f t="shared" si="15992"/>
        <v>1591</v>
      </c>
      <c r="BD826" s="14">
        <f t="shared" si="15992"/>
        <v>7380</v>
      </c>
      <c r="BE826" s="1">
        <f t="shared" si="15992"/>
        <v>10153</v>
      </c>
      <c r="BF826" s="166">
        <f t="shared" si="15992"/>
        <v>60851</v>
      </c>
      <c r="BG826" s="167">
        <f t="shared" si="15992"/>
        <v>58439</v>
      </c>
      <c r="BI826" s="131" t="s">
        <v>27</v>
      </c>
      <c r="BJ826" s="123">
        <f>B826/B839</f>
        <v>3.2629791363415817E-2</v>
      </c>
      <c r="BK826" s="124">
        <f t="shared" ref="BK826" si="15993">C826/C839</f>
        <v>3.5897010426173291E-2</v>
      </c>
      <c r="BL826" s="125">
        <f t="shared" ref="BL826" si="15994">D826/D839</f>
        <v>4.4119740025617915E-2</v>
      </c>
      <c r="BM826" s="126">
        <f t="shared" ref="BM826" si="15995">E826/E839</f>
        <v>4.6010548759959601E-2</v>
      </c>
      <c r="BN826" s="123">
        <f t="shared" ref="BN826" si="15996">F826/F839</f>
        <v>4.5780118997991434E-2</v>
      </c>
      <c r="BO826" s="124">
        <f t="shared" ref="BO826" si="15997">G826/G839</f>
        <v>4.1051660516605165E-2</v>
      </c>
      <c r="BP826" s="125">
        <f t="shared" ref="BP826" si="15998">H826/H839</f>
        <v>4.9243593701759805E-2</v>
      </c>
      <c r="BQ826" s="126">
        <f t="shared" ref="BQ826" si="15999">I826/I839</f>
        <v>4.9414046381117439E-2</v>
      </c>
      <c r="BR826" s="123">
        <f t="shared" ref="BR826" si="16000">J826/J839</f>
        <v>5.3348467650397274E-2</v>
      </c>
      <c r="BS826" s="124">
        <f t="shared" ref="BS826" si="16001">K826/K839</f>
        <v>5.3142383714049002E-2</v>
      </c>
      <c r="BT826" s="125">
        <f t="shared" ref="BT826" si="16002">L826/L839</f>
        <v>4.5662641092430345E-2</v>
      </c>
      <c r="BU826" s="123">
        <f t="shared" ref="BU826" si="16003">M826/M839</f>
        <v>4.8493492601176677E-2</v>
      </c>
      <c r="BV826" s="127">
        <f t="shared" ref="BV826" si="16004">N826/N839</f>
        <v>4.5871765021939646E-2</v>
      </c>
      <c r="BW826" s="128">
        <f t="shared" ref="BW826" si="16005">O826/O839</f>
        <v>4.5404063500359311E-2</v>
      </c>
      <c r="BX826" s="123">
        <f t="shared" ref="BX826" si="16006">P826/P839</f>
        <v>5.4324619253214405E-2</v>
      </c>
      <c r="BY826" s="124">
        <f t="shared" ref="BY826" si="16007">Q826/Q839</f>
        <v>4.0990990990990989E-2</v>
      </c>
      <c r="BZ826" s="125">
        <f t="shared" ref="BZ826" si="16008">R826/R839</f>
        <v>5.0604179184191203E-2</v>
      </c>
      <c r="CA826" s="126">
        <f t="shared" ref="CA826" si="16009">S826/S839</f>
        <v>4.5063100867441204E-2</v>
      </c>
      <c r="CB826" s="123">
        <f t="shared" ref="CB826" si="16010">T826/T839</f>
        <v>4.0585343546358753E-2</v>
      </c>
      <c r="CC826" s="124">
        <f t="shared" ref="CC826" si="16011">U826/U839</f>
        <v>3.1256830601092897E-2</v>
      </c>
      <c r="CD826" s="125">
        <f t="shared" ref="CD826" si="16012">V826/V839</f>
        <v>4.4354144426460969E-2</v>
      </c>
      <c r="CE826" s="126">
        <f t="shared" ref="CE826" si="16013">W826/W839</f>
        <v>4.9070162927203904E-2</v>
      </c>
      <c r="CF826" s="123">
        <f t="shared" ref="CF826" si="16014">X826/X839</f>
        <v>4.3565348022033053E-2</v>
      </c>
      <c r="CG826" s="124">
        <f t="shared" ref="CG826" si="16015">Y826/Y839</f>
        <v>3.5798499464094316E-2</v>
      </c>
      <c r="CH826" s="125">
        <f t="shared" ref="CH826" si="16016">Z826/Z839</f>
        <v>5.3856027382607766E-2</v>
      </c>
      <c r="CI826" s="123">
        <f t="shared" ref="CI826" si="16017">AA826/AA839</f>
        <v>6.192606146860493E-2</v>
      </c>
      <c r="CJ826" s="129">
        <f t="shared" ref="CJ826" si="16018">AB826/AB839</f>
        <v>4.6512238542613021E-2</v>
      </c>
      <c r="CK826" s="130">
        <f t="shared" ref="CK826" si="16019">AC826/AC839</f>
        <v>4.7131309616084284E-2</v>
      </c>
    </row>
    <row r="827" spans="1:89" ht="13.8" thickTop="1" x14ac:dyDescent="0.25">
      <c r="A827" s="139" t="s">
        <v>28</v>
      </c>
      <c r="B827" s="194">
        <v>1676</v>
      </c>
      <c r="C827" s="188">
        <v>2261</v>
      </c>
      <c r="D827" s="189">
        <v>893</v>
      </c>
      <c r="E827" s="190">
        <v>973</v>
      </c>
      <c r="F827" s="187">
        <v>1283</v>
      </c>
      <c r="G827" s="191">
        <v>1256</v>
      </c>
      <c r="H827" s="189">
        <v>2299</v>
      </c>
      <c r="I827" s="190">
        <v>3003</v>
      </c>
      <c r="J827" s="187">
        <v>529</v>
      </c>
      <c r="K827" s="188">
        <v>388</v>
      </c>
      <c r="L827" s="189">
        <v>1644</v>
      </c>
      <c r="M827" s="187">
        <v>1126</v>
      </c>
      <c r="N827" s="192">
        <v>2669</v>
      </c>
      <c r="O827" s="195">
        <v>1772</v>
      </c>
      <c r="P827" s="187">
        <v>1289</v>
      </c>
      <c r="Q827" s="188">
        <v>867</v>
      </c>
      <c r="R827" s="189">
        <v>1615</v>
      </c>
      <c r="S827" s="190">
        <v>1656</v>
      </c>
      <c r="T827" s="187">
        <v>526</v>
      </c>
      <c r="U827" s="191">
        <v>272</v>
      </c>
      <c r="V827" s="189">
        <v>1660</v>
      </c>
      <c r="W827" s="196">
        <v>1688</v>
      </c>
      <c r="X827" s="187">
        <v>1240</v>
      </c>
      <c r="Y827" s="191">
        <v>492</v>
      </c>
      <c r="Z827" s="189">
        <v>2948</v>
      </c>
      <c r="AA827" s="187">
        <v>3503</v>
      </c>
      <c r="AB827" s="162">
        <f t="shared" si="15686"/>
        <v>20271</v>
      </c>
      <c r="AC827" s="165">
        <f t="shared" si="15717"/>
        <v>19257</v>
      </c>
      <c r="BI827" s="139" t="s">
        <v>28</v>
      </c>
      <c r="BJ827" s="123">
        <f>B827/B839</f>
        <v>4.0659873847646771E-2</v>
      </c>
      <c r="BK827" s="124">
        <f t="shared" ref="BK827" si="16020">C827/C839</f>
        <v>6.2529384109073813E-2</v>
      </c>
      <c r="BL827" s="125">
        <f t="shared" ref="BL827" si="16021">D827/D839</f>
        <v>4.2364438540727738E-2</v>
      </c>
      <c r="BM827" s="126">
        <f t="shared" ref="BM827" si="16022">E827/E839</f>
        <v>5.4595443833464256E-2</v>
      </c>
      <c r="BN827" s="123">
        <f t="shared" ref="BN827" si="16023">F827/F839</f>
        <v>4.8622427710615077E-2</v>
      </c>
      <c r="BO827" s="124">
        <f t="shared" ref="BO827" si="16024">G827/G839</f>
        <v>5.7933579335793357E-2</v>
      </c>
      <c r="BP827" s="125">
        <f t="shared" ref="BP827" si="16025">H827/H839</f>
        <v>5.0699069377673885E-2</v>
      </c>
      <c r="BQ827" s="126">
        <f t="shared" ref="BQ827" si="16026">I827/I839</f>
        <v>6.1958405545927207E-2</v>
      </c>
      <c r="BR827" s="123">
        <f t="shared" ref="BR827" si="16027">J827/J839</f>
        <v>6.6717114390213147E-2</v>
      </c>
      <c r="BS827" s="124">
        <f t="shared" ref="BS827" si="16028">K827/K839</f>
        <v>4.5922594389868621E-2</v>
      </c>
      <c r="BT827" s="125">
        <f t="shared" ref="BT827" si="16029">L827/L839</f>
        <v>6.4882784750177599E-2</v>
      </c>
      <c r="BU827" s="123">
        <f t="shared" ref="BU827" si="16030">M827/M839</f>
        <v>4.0149759315385988E-2</v>
      </c>
      <c r="BV827" s="127">
        <f t="shared" ref="BV827" si="16031">N827/N839</f>
        <v>5.9751947703053643E-2</v>
      </c>
      <c r="BW827" s="128">
        <f t="shared" ref="BW827" si="16032">O827/O839</f>
        <v>3.8588009842991225E-2</v>
      </c>
      <c r="BX827" s="123">
        <f t="shared" ref="BX827" si="16033">P827/P839</f>
        <v>6.1156711106893767E-2</v>
      </c>
      <c r="BY827" s="124">
        <f t="shared" ref="BY827" si="16034">Q827/Q839</f>
        <v>3.9054054054054051E-2</v>
      </c>
      <c r="BZ827" s="125">
        <f t="shared" ref="BZ827" si="16035">R827/R839</f>
        <v>5.3908805661259093E-2</v>
      </c>
      <c r="CA827" s="126">
        <f t="shared" ref="CA827" si="16036">S827/S839</f>
        <v>5.1858578899570976E-2</v>
      </c>
      <c r="CB827" s="123">
        <f t="shared" ref="CB827" si="16037">T827/T839</f>
        <v>6.0134903395449871E-2</v>
      </c>
      <c r="CC827" s="124">
        <f t="shared" ref="CC827" si="16038">U827/U839</f>
        <v>2.9726775956284153E-2</v>
      </c>
      <c r="CD827" s="125">
        <f t="shared" ref="CD827" si="16039">V827/V839</f>
        <v>5.7164502909879816E-2</v>
      </c>
      <c r="CE827" s="126">
        <f t="shared" ref="CE827" si="16040">W827/W839</f>
        <v>4.6299851884360088E-2</v>
      </c>
      <c r="CF827" s="123">
        <f t="shared" ref="CF827" si="16041">X827/X839</f>
        <v>5.1744283091303619E-2</v>
      </c>
      <c r="CG827" s="124">
        <f t="shared" ref="CG827" si="16042">Y827/Y839</f>
        <v>3.5155412647374061E-2</v>
      </c>
      <c r="CH827" s="125">
        <f t="shared" ref="CH827" si="16043">Z827/Z839</f>
        <v>5.2554640425000888E-2</v>
      </c>
      <c r="CI827" s="123">
        <f t="shared" ref="CI827" si="16044">AA827/AA839</f>
        <v>5.9350750567584966E-2</v>
      </c>
      <c r="CJ827" s="129">
        <f t="shared" ref="CJ827" si="16045">AB827/AB839</f>
        <v>5.3226238427080762E-2</v>
      </c>
      <c r="CK827" s="130">
        <f t="shared" ref="CK827" si="16046">AC827/AC839</f>
        <v>5.0769571476027016E-2</v>
      </c>
    </row>
    <row r="828" spans="1:89" x14ac:dyDescent="0.25">
      <c r="A828" s="131" t="s">
        <v>29</v>
      </c>
      <c r="B828" s="197">
        <v>2243</v>
      </c>
      <c r="C828" s="181">
        <v>2706</v>
      </c>
      <c r="D828" s="182">
        <v>1363</v>
      </c>
      <c r="E828" s="183">
        <v>1205</v>
      </c>
      <c r="F828" s="180">
        <v>1488</v>
      </c>
      <c r="G828" s="184">
        <v>1936</v>
      </c>
      <c r="H828" s="182">
        <v>2641</v>
      </c>
      <c r="I828" s="183">
        <v>4024</v>
      </c>
      <c r="J828" s="180">
        <v>873</v>
      </c>
      <c r="K828" s="181">
        <v>312</v>
      </c>
      <c r="L828" s="182">
        <v>2300</v>
      </c>
      <c r="M828" s="180">
        <v>1024</v>
      </c>
      <c r="N828" s="185">
        <v>3483</v>
      </c>
      <c r="O828" s="198">
        <v>2386</v>
      </c>
      <c r="P828" s="180">
        <v>1736</v>
      </c>
      <c r="Q828" s="181">
        <v>1268</v>
      </c>
      <c r="R828" s="182">
        <v>1870</v>
      </c>
      <c r="S828" s="183">
        <v>2378</v>
      </c>
      <c r="T828" s="180">
        <v>1144</v>
      </c>
      <c r="U828" s="184">
        <v>223</v>
      </c>
      <c r="V828" s="182">
        <v>2462</v>
      </c>
      <c r="W828" s="199">
        <v>1933</v>
      </c>
      <c r="X828" s="180">
        <v>1638</v>
      </c>
      <c r="Y828" s="184">
        <v>595</v>
      </c>
      <c r="Z828" s="182">
        <v>3349</v>
      </c>
      <c r="AA828" s="180">
        <v>4209</v>
      </c>
      <c r="AB828" s="162">
        <f t="shared" si="15686"/>
        <v>26590</v>
      </c>
      <c r="AC828" s="165">
        <f t="shared" si="15717"/>
        <v>24199</v>
      </c>
      <c r="BI828" s="131" t="s">
        <v>29</v>
      </c>
      <c r="BJ828" s="123">
        <f>B828/B839</f>
        <v>5.4415332362930613E-2</v>
      </c>
      <c r="BK828" s="124">
        <f t="shared" ref="BK828" si="16047">C828/C839</f>
        <v>7.4836140379988383E-2</v>
      </c>
      <c r="BL828" s="125">
        <f t="shared" ref="BL828" si="16048">D828/D839</f>
        <v>6.4661511456900231E-2</v>
      </c>
      <c r="BM828" s="126">
        <f t="shared" ref="BM828" si="16049">E828/E839</f>
        <v>6.7613062507013807E-2</v>
      </c>
      <c r="BN828" s="123">
        <f t="shared" ref="BN828" si="16050">F828/F839</f>
        <v>5.6391404858453023E-2</v>
      </c>
      <c r="BO828" s="124">
        <f t="shared" ref="BO828" si="16051">G828/G839</f>
        <v>8.9298892988929887E-2</v>
      </c>
      <c r="BP828" s="125">
        <f t="shared" ref="BP828" si="16052">H828/H839</f>
        <v>5.8241079698319584E-2</v>
      </c>
      <c r="BQ828" s="126">
        <f t="shared" ref="BQ828" si="16053">I828/I839</f>
        <v>8.3023850788148876E-2</v>
      </c>
      <c r="BR828" s="123">
        <f t="shared" ref="BR828" si="16054">J828/J839</f>
        <v>0.11010215664018161</v>
      </c>
      <c r="BS828" s="124">
        <f t="shared" ref="BS828" si="16055">K828/K839</f>
        <v>3.6927447035152092E-2</v>
      </c>
      <c r="BT828" s="125">
        <f t="shared" ref="BT828" si="16056">L828/L839</f>
        <v>9.077275238771805E-2</v>
      </c>
      <c r="BU828" s="123">
        <f t="shared" ref="BU828" si="16057">M828/M839</f>
        <v>3.6512747370297735E-2</v>
      </c>
      <c r="BV828" s="127">
        <f t="shared" ref="BV828" si="16058">N828/N839</f>
        <v>7.7975284319871052E-2</v>
      </c>
      <c r="BW828" s="128">
        <f t="shared" ref="BW828" si="16059">O828/O839</f>
        <v>5.1958798806646195E-2</v>
      </c>
      <c r="BX828" s="123">
        <f t="shared" ref="BX828" si="16060">P828/P839</f>
        <v>8.2364662902690136E-2</v>
      </c>
      <c r="BY828" s="124">
        <f t="shared" ref="BY828" si="16061">Q828/Q839</f>
        <v>5.7117117117117117E-2</v>
      </c>
      <c r="BZ828" s="125">
        <f t="shared" ref="BZ828" si="16062">R828/R839</f>
        <v>6.2420722344615792E-2</v>
      </c>
      <c r="CA828" s="126">
        <f t="shared" ref="CA828" si="16063">S828/S839</f>
        <v>7.4468418250712431E-2</v>
      </c>
      <c r="CB828" s="123">
        <f t="shared" ref="CB828" si="16064">T828/T839</f>
        <v>0.13078769863953355</v>
      </c>
      <c r="CC828" s="124">
        <f t="shared" ref="CC828" si="16065">U828/U839</f>
        <v>2.4371584699453552E-2</v>
      </c>
      <c r="CD828" s="125">
        <f t="shared" ref="CD828" si="16066">V828/V839</f>
        <v>8.4782533833809709E-2</v>
      </c>
      <c r="CE828" s="126">
        <f t="shared" ref="CE828" si="16067">W828/W839</f>
        <v>5.3019913324921827E-2</v>
      </c>
      <c r="CF828" s="123">
        <f t="shared" ref="CF828" si="16068">X828/X839</f>
        <v>6.8352528793189787E-2</v>
      </c>
      <c r="CG828" s="124">
        <f t="shared" ref="CG828" si="16069">Y828/Y839</f>
        <v>4.2515183994283674E-2</v>
      </c>
      <c r="CH828" s="125">
        <f t="shared" ref="CH828" si="16070">Z828/Z839</f>
        <v>5.9703355082540023E-2</v>
      </c>
      <c r="CI828" s="123">
        <f t="shared" ref="CI828" si="16071">AA828/AA839</f>
        <v>7.1312391989427668E-2</v>
      </c>
      <c r="CJ828" s="129">
        <f t="shared" ref="CJ828" si="16072">AB828/AB839</f>
        <v>6.9818246745403656E-2</v>
      </c>
      <c r="CK828" s="130">
        <f t="shared" ref="CK828" si="16073">AC828/AC839</f>
        <v>6.3798767209242241E-2</v>
      </c>
    </row>
    <row r="829" spans="1:89" x14ac:dyDescent="0.25">
      <c r="A829" s="139" t="s">
        <v>30</v>
      </c>
      <c r="B829" s="280">
        <v>2091</v>
      </c>
      <c r="C829" s="267">
        <v>4327</v>
      </c>
      <c r="D829" s="268">
        <v>1585</v>
      </c>
      <c r="E829" s="269">
        <v>1428</v>
      </c>
      <c r="F829" s="266">
        <v>1387</v>
      </c>
      <c r="G829" s="270">
        <v>2333</v>
      </c>
      <c r="H829" s="268">
        <v>2993</v>
      </c>
      <c r="I829" s="269">
        <v>4773</v>
      </c>
      <c r="J829" s="266">
        <v>1112</v>
      </c>
      <c r="K829" s="267">
        <v>390</v>
      </c>
      <c r="L829" s="268">
        <v>3307</v>
      </c>
      <c r="M829" s="266">
        <v>1068</v>
      </c>
      <c r="N829" s="271">
        <v>4358</v>
      </c>
      <c r="O829" s="281">
        <v>2910</v>
      </c>
      <c r="P829" s="266">
        <v>1874</v>
      </c>
      <c r="Q829" s="267">
        <v>1586</v>
      </c>
      <c r="R829" s="268">
        <v>2081</v>
      </c>
      <c r="S829" s="269">
        <v>2843</v>
      </c>
      <c r="T829" s="266">
        <v>1440</v>
      </c>
      <c r="U829" s="270">
        <v>309</v>
      </c>
      <c r="V829" s="268">
        <v>3096</v>
      </c>
      <c r="W829" s="282">
        <v>2276</v>
      </c>
      <c r="X829" s="266">
        <v>2242</v>
      </c>
      <c r="Y829" s="270">
        <v>821</v>
      </c>
      <c r="Z829" s="268">
        <v>3956</v>
      </c>
      <c r="AA829" s="266">
        <v>5332</v>
      </c>
      <c r="AB829" s="162">
        <f t="shared" si="15686"/>
        <v>31522</v>
      </c>
      <c r="AC829" s="165">
        <f t="shared" si="15717"/>
        <v>30396</v>
      </c>
      <c r="BI829" s="139" t="s">
        <v>30</v>
      </c>
      <c r="BJ829" s="123">
        <f>B829/B839</f>
        <v>5.0727802037845708E-2</v>
      </c>
      <c r="BK829" s="124">
        <f t="shared" ref="BK829" si="16074">C829/C839</f>
        <v>0.1196659199646008</v>
      </c>
      <c r="BL829" s="125">
        <f t="shared" ref="BL829" si="16075">D829/D839</f>
        <v>7.5193320366241281E-2</v>
      </c>
      <c r="BM829" s="126">
        <f t="shared" ref="BM829" si="16076">E829/E839</f>
        <v>8.012568735271014E-2</v>
      </c>
      <c r="BN829" s="123">
        <f t="shared" ref="BN829" si="16077">F829/F839</f>
        <v>5.2563762458786523E-2</v>
      </c>
      <c r="BO829" s="124">
        <f t="shared" ref="BO829" si="16078">G829/G839</f>
        <v>0.10761070110701107</v>
      </c>
      <c r="BP829" s="125">
        <f t="shared" ref="BP829" si="16079">H829/H839</f>
        <v>6.6003616636528026E-2</v>
      </c>
      <c r="BQ829" s="126">
        <f t="shared" ref="BQ829" si="16080">I829/I839</f>
        <v>9.8477345877692496E-2</v>
      </c>
      <c r="BR829" s="123">
        <f t="shared" ref="BR829" si="16081">J829/J839</f>
        <v>0.14024467145920042</v>
      </c>
      <c r="BS829" s="124">
        <f t="shared" ref="BS829" si="16082">K829/K839</f>
        <v>4.6159308793940111E-2</v>
      </c>
      <c r="BT829" s="125">
        <f t="shared" ref="BT829" si="16083">L829/L839</f>
        <v>0.13051543136790592</v>
      </c>
      <c r="BU829" s="123">
        <f t="shared" ref="BU829" si="16084">M829/M839</f>
        <v>3.8081654483865218E-2</v>
      </c>
      <c r="BV829" s="127">
        <f t="shared" ref="BV829" si="16085">N829/N839</f>
        <v>9.7564251813378702E-2</v>
      </c>
      <c r="BW829" s="128">
        <f t="shared" ref="BW829" si="16086">O829/O839</f>
        <v>6.3369700137192134E-2</v>
      </c>
      <c r="BX829" s="123">
        <f t="shared" ref="BX829" si="16087">P829/P839</f>
        <v>8.891208426246619E-2</v>
      </c>
      <c r="BY829" s="124">
        <f t="shared" ref="BY829" si="16088">Q829/Q839</f>
        <v>7.1441441441441447E-2</v>
      </c>
      <c r="BZ829" s="125">
        <f t="shared" ref="BZ829" si="16089">R829/R839</f>
        <v>6.9463916149275648E-2</v>
      </c>
      <c r="CA829" s="126">
        <f t="shared" ref="CA829" si="16090">S829/S839</f>
        <v>8.9030156890990517E-2</v>
      </c>
      <c r="CB829" s="123">
        <f t="shared" ref="CB829" si="16091">T829/T839</f>
        <v>0.16462787241339888</v>
      </c>
      <c r="CC829" s="124">
        <f t="shared" ref="CC829" si="16092">U829/U839</f>
        <v>3.3770491803278686E-2</v>
      </c>
      <c r="CD829" s="125">
        <f t="shared" ref="CD829" si="16093">V829/V839</f>
        <v>0.10661524157167947</v>
      </c>
      <c r="CE829" s="126">
        <f t="shared" ref="CE829" si="16094">W829/W839</f>
        <v>6.2427999341708264E-2</v>
      </c>
      <c r="CF829" s="123">
        <f t="shared" ref="CF829" si="16095">X829/X839</f>
        <v>9.3557002169921549E-2</v>
      </c>
      <c r="CG829" s="124">
        <f t="shared" ref="CG829" si="16096">Y829/Y839</f>
        <v>5.8663808503036798E-2</v>
      </c>
      <c r="CH829" s="125">
        <f t="shared" ref="CH829" si="16097">Z829/Z839</f>
        <v>7.0524476771134173E-2</v>
      </c>
      <c r="CI829" s="123">
        <f t="shared" ref="CI829" si="16098">AA829/AA839</f>
        <v>9.0339195554200127E-2</v>
      </c>
      <c r="CJ829" s="129">
        <f t="shared" ref="CJ829" si="16099">AB829/AB839</f>
        <v>8.2768363065386014E-2</v>
      </c>
      <c r="CK829" s="130">
        <f t="shared" ref="CK829" si="16100">AC829/AC839</f>
        <v>8.0136672097695247E-2</v>
      </c>
    </row>
    <row r="830" spans="1:89" x14ac:dyDescent="0.25">
      <c r="A830" s="131" t="s">
        <v>31</v>
      </c>
      <c r="B830" s="283">
        <v>2044</v>
      </c>
      <c r="C830" s="274">
        <v>3686</v>
      </c>
      <c r="D830" s="275">
        <v>1234</v>
      </c>
      <c r="E830" s="276">
        <v>1364</v>
      </c>
      <c r="F830" s="273">
        <v>1128</v>
      </c>
      <c r="G830" s="277">
        <v>2170</v>
      </c>
      <c r="H830" s="275">
        <v>2691</v>
      </c>
      <c r="I830" s="276">
        <v>4510</v>
      </c>
      <c r="J830" s="273">
        <v>875</v>
      </c>
      <c r="K830" s="274">
        <v>279</v>
      </c>
      <c r="L830" s="275">
        <v>3458</v>
      </c>
      <c r="M830" s="273">
        <v>902</v>
      </c>
      <c r="N830" s="278">
        <v>3935</v>
      </c>
      <c r="O830" s="284">
        <v>2420</v>
      </c>
      <c r="P830" s="273">
        <v>1629</v>
      </c>
      <c r="Q830" s="274">
        <v>1893</v>
      </c>
      <c r="R830" s="275">
        <v>2018</v>
      </c>
      <c r="S830" s="276">
        <v>2891</v>
      </c>
      <c r="T830" s="273">
        <v>1277</v>
      </c>
      <c r="U830" s="277">
        <v>262</v>
      </c>
      <c r="V830" s="275">
        <v>3463</v>
      </c>
      <c r="W830" s="285">
        <v>2075</v>
      </c>
      <c r="X830" s="273">
        <v>2153</v>
      </c>
      <c r="Y830" s="277">
        <v>770</v>
      </c>
      <c r="Z830" s="275">
        <v>3424</v>
      </c>
      <c r="AA830" s="273">
        <v>4821</v>
      </c>
      <c r="AB830" s="162">
        <f t="shared" si="15686"/>
        <v>29329</v>
      </c>
      <c r="AC830" s="165">
        <f t="shared" si="15717"/>
        <v>28043</v>
      </c>
      <c r="BI830" s="131" t="s">
        <v>31</v>
      </c>
      <c r="BJ830" s="123">
        <f>B830/B839</f>
        <v>4.9587578845220769E-2</v>
      </c>
      <c r="BK830" s="124">
        <f t="shared" ref="BK830" si="16101">C830/C839</f>
        <v>0.10193865980806992</v>
      </c>
      <c r="BL830" s="125">
        <f t="shared" ref="BL830" si="16102">D830/D839</f>
        <v>5.854167655012097E-2</v>
      </c>
      <c r="BM830" s="126">
        <f t="shared" ref="BM830" si="16103">E830/E839</f>
        <v>7.65346201324206E-2</v>
      </c>
      <c r="BN830" s="123">
        <f t="shared" ref="BN830" si="16104">F830/F839</f>
        <v>4.2748323037859554E-2</v>
      </c>
      <c r="BO830" s="124">
        <f t="shared" ref="BO830" si="16105">G830/G839</f>
        <v>0.10009225092250923</v>
      </c>
      <c r="BP830" s="125">
        <f t="shared" ref="BP830" si="16106">H830/H839</f>
        <v>5.9343712786133283E-2</v>
      </c>
      <c r="BQ830" s="126">
        <f t="shared" ref="BQ830" si="16107">I830/I839</f>
        <v>9.3051085252125118E-2</v>
      </c>
      <c r="BR830" s="123">
        <f t="shared" ref="BR830" si="16108">J830/J839</f>
        <v>0.11035439525791399</v>
      </c>
      <c r="BS830" s="124">
        <f t="shared" ref="BS830" si="16109">K830/K839</f>
        <v>3.3021659367972543E-2</v>
      </c>
      <c r="BT830" s="125">
        <f t="shared" ref="BT830" si="16110">L830/L839</f>
        <v>0.13647485989423</v>
      </c>
      <c r="BU830" s="123">
        <f t="shared" ref="BU830" si="16111">M830/M839</f>
        <v>3.2162595828133356E-2</v>
      </c>
      <c r="BV830" s="127">
        <f t="shared" ref="BV830" si="16112">N830/N839</f>
        <v>8.8094385242231579E-2</v>
      </c>
      <c r="BW830" s="128">
        <f t="shared" ref="BW830" si="16113">O830/O839</f>
        <v>5.2699200801376279E-2</v>
      </c>
      <c r="BX830" s="123">
        <f t="shared" ref="BX830" si="16114">P830/P839</f>
        <v>7.7288039094747824E-2</v>
      </c>
      <c r="BY830" s="124">
        <f t="shared" ref="BY830" si="16115">Q830/Q839</f>
        <v>8.5270270270270274E-2</v>
      </c>
      <c r="BZ830" s="125">
        <f t="shared" ref="BZ830" si="16116">R830/R839</f>
        <v>6.736097202750517E-2</v>
      </c>
      <c r="CA830" s="126">
        <f t="shared" ref="CA830" si="16117">S830/S839</f>
        <v>9.0533304105470835E-2</v>
      </c>
      <c r="CB830" s="123">
        <f t="shared" ref="CB830" si="16118">T830/T839</f>
        <v>0.14599291185549332</v>
      </c>
      <c r="CC830" s="124">
        <f t="shared" ref="CC830" si="16119">U830/U839</f>
        <v>2.8633879781420766E-2</v>
      </c>
      <c r="CD830" s="125">
        <f t="shared" ref="CD830" si="16120">V830/V839</f>
        <v>0.11925341781741795</v>
      </c>
      <c r="CE830" s="126">
        <f t="shared" ref="CE830" si="16121">W830/W839</f>
        <v>5.6914806078227E-2</v>
      </c>
      <c r="CF830" s="123">
        <f t="shared" ref="CF830" si="16122">X830/X839</f>
        <v>8.9843097980303793E-2</v>
      </c>
      <c r="CG830" s="124">
        <f t="shared" ref="CG830" si="16123">Y830/Y839</f>
        <v>5.5019649874955341E-2</v>
      </c>
      <c r="CH830" s="125">
        <f t="shared" ref="CH830" si="16124">Z830/Z839</f>
        <v>6.1040396477341607E-2</v>
      </c>
      <c r="CI830" s="123">
        <f t="shared" ref="CI830" si="16125">AA830/AA839</f>
        <v>8.168140693300803E-2</v>
      </c>
      <c r="CJ830" s="129">
        <f t="shared" ref="CJ830" si="16126">AB830/AB839</f>
        <v>7.7010130078824512E-2</v>
      </c>
      <c r="CK830" s="130">
        <f t="shared" ref="CK830" si="16127">AC830/AC839</f>
        <v>7.393317198432911E-2</v>
      </c>
    </row>
    <row r="831" spans="1:89" x14ac:dyDescent="0.25">
      <c r="A831" s="139" t="s">
        <v>32</v>
      </c>
      <c r="B831" s="194">
        <v>2134</v>
      </c>
      <c r="C831" s="188">
        <v>4066</v>
      </c>
      <c r="D831" s="189">
        <v>830</v>
      </c>
      <c r="E831" s="190">
        <v>1569</v>
      </c>
      <c r="F831" s="187">
        <v>825</v>
      </c>
      <c r="G831" s="191">
        <v>2323</v>
      </c>
      <c r="H831" s="189">
        <v>2331</v>
      </c>
      <c r="I831" s="190">
        <v>4776</v>
      </c>
      <c r="J831" s="187">
        <v>580</v>
      </c>
      <c r="K831" s="188">
        <v>245</v>
      </c>
      <c r="L831" s="189">
        <v>2485</v>
      </c>
      <c r="M831" s="187">
        <v>1044</v>
      </c>
      <c r="N831" s="192">
        <v>3156</v>
      </c>
      <c r="O831" s="195">
        <v>2548</v>
      </c>
      <c r="P831" s="187">
        <v>1066</v>
      </c>
      <c r="Q831" s="188">
        <v>1739</v>
      </c>
      <c r="R831" s="189">
        <v>1581</v>
      </c>
      <c r="S831" s="190">
        <v>2572</v>
      </c>
      <c r="T831" s="187">
        <v>772</v>
      </c>
      <c r="U831" s="191">
        <v>232</v>
      </c>
      <c r="V831" s="189">
        <v>2712</v>
      </c>
      <c r="W831" s="196">
        <v>1929</v>
      </c>
      <c r="X831" s="187">
        <v>1486</v>
      </c>
      <c r="Y831" s="191">
        <v>645</v>
      </c>
      <c r="Z831" s="189">
        <v>3453</v>
      </c>
      <c r="AA831" s="187">
        <v>4133</v>
      </c>
      <c r="AB831" s="162">
        <f t="shared" si="15686"/>
        <v>23411</v>
      </c>
      <c r="AC831" s="165">
        <f t="shared" si="15717"/>
        <v>27821</v>
      </c>
      <c r="BI831" s="139" t="s">
        <v>32</v>
      </c>
      <c r="BJ831" s="123">
        <f>B831/B839</f>
        <v>5.1770984958757885E-2</v>
      </c>
      <c r="BK831" s="124">
        <f t="shared" ref="BK831" si="16128">C831/C839</f>
        <v>0.11244779999446887</v>
      </c>
      <c r="BL831" s="125">
        <f t="shared" ref="BL831" si="16129">D831/D839</f>
        <v>3.9375681958347168E-2</v>
      </c>
      <c r="BM831" s="126">
        <f t="shared" ref="BM831" si="16130">E831/E839</f>
        <v>8.8037257322410509E-2</v>
      </c>
      <c r="BN831" s="123">
        <f t="shared" ref="BN831" si="16131">F831/F839</f>
        <v>3.1265395838860045E-2</v>
      </c>
      <c r="BO831" s="124">
        <f t="shared" ref="BO831" si="16132">G831/G839</f>
        <v>0.10714944649446495</v>
      </c>
      <c r="BP831" s="125">
        <f t="shared" ref="BP831" si="16133">H831/H839</f>
        <v>5.1404754553874651E-2</v>
      </c>
      <c r="BQ831" s="126">
        <f t="shared" ref="BQ831" si="16134">I831/I839</f>
        <v>9.8539242386729384E-2</v>
      </c>
      <c r="BR831" s="123">
        <f t="shared" ref="BR831" si="16135">J831/J839</f>
        <v>7.3149199142388696E-2</v>
      </c>
      <c r="BS831" s="124">
        <f t="shared" ref="BS831" si="16136">K831/K839</f>
        <v>2.8997514498757249E-2</v>
      </c>
      <c r="BT831" s="125">
        <f t="shared" ref="BT831" si="16137">L831/L839</f>
        <v>9.8074038992817109E-2</v>
      </c>
      <c r="BU831" s="123">
        <f t="shared" ref="BU831" si="16138">M831/M839</f>
        <v>3.7225886967373861E-2</v>
      </c>
      <c r="BV831" s="127">
        <f t="shared" ref="BV831" si="16139">N831/N839</f>
        <v>7.0654607325154467E-2</v>
      </c>
      <c r="BW831" s="128">
        <f t="shared" ref="BW831" si="16140">O831/O839</f>
        <v>5.548659654624246E-2</v>
      </c>
      <c r="BX831" s="123">
        <f t="shared" ref="BX831" si="16141">P831/P839</f>
        <v>5.0576457750154194E-2</v>
      </c>
      <c r="BY831" s="124">
        <f t="shared" ref="BY831" si="16142">Q831/Q839</f>
        <v>7.8333333333333338E-2</v>
      </c>
      <c r="BZ831" s="125">
        <f t="shared" ref="BZ831" si="16143">R831/R839</f>
        <v>5.2773883436811539E-2</v>
      </c>
      <c r="CA831" s="126">
        <f t="shared" ref="CA831" si="16144">S831/S839</f>
        <v>8.0543638242570381E-2</v>
      </c>
      <c r="CB831" s="123">
        <f t="shared" ref="CB831" si="16145">T831/T839</f>
        <v>8.8258831599405507E-2</v>
      </c>
      <c r="CC831" s="124">
        <f t="shared" ref="CC831" si="16146">U831/U839</f>
        <v>2.5355191256830601E-2</v>
      </c>
      <c r="CD831" s="125">
        <f t="shared" ref="CD831" si="16147">V831/V839</f>
        <v>9.3391645717827751E-2</v>
      </c>
      <c r="CE831" s="126">
        <f t="shared" ref="CE831" si="16148">W831/W839</f>
        <v>5.2910198036096333E-2</v>
      </c>
      <c r="CF831" s="123">
        <f t="shared" ref="CF831" si="16149">X831/X839</f>
        <v>6.2009681188449343E-2</v>
      </c>
      <c r="CG831" s="124">
        <f t="shared" ref="CG831" si="16150">Y831/Y839</f>
        <v>4.6087888531618437E-2</v>
      </c>
      <c r="CH831" s="125">
        <f t="shared" ref="CH831" si="16151">Z831/Z839</f>
        <v>6.1557385816664881E-2</v>
      </c>
      <c r="CI831" s="123">
        <f t="shared" ref="CI831" si="16152">AA831/AA839</f>
        <v>7.0024736538917692E-2</v>
      </c>
      <c r="CJ831" s="129">
        <f t="shared" ref="CJ831" si="16153">AB831/AB839</f>
        <v>6.1471040788140086E-2</v>
      </c>
      <c r="CK831" s="130">
        <f t="shared" ref="CK831" si="16154">AC831/AC839</f>
        <v>7.3347886380773109E-2</v>
      </c>
    </row>
    <row r="832" spans="1:89" x14ac:dyDescent="0.25">
      <c r="A832" s="131" t="s">
        <v>33</v>
      </c>
      <c r="B832" s="197">
        <v>2321</v>
      </c>
      <c r="C832" s="181">
        <v>2318</v>
      </c>
      <c r="D832" s="182">
        <v>799</v>
      </c>
      <c r="E832" s="183">
        <v>1178</v>
      </c>
      <c r="F832" s="180">
        <v>439</v>
      </c>
      <c r="G832" s="184">
        <v>879</v>
      </c>
      <c r="H832" s="182">
        <v>2221</v>
      </c>
      <c r="I832" s="183">
        <v>3141</v>
      </c>
      <c r="J832" s="180">
        <v>491</v>
      </c>
      <c r="K832" s="181">
        <v>106</v>
      </c>
      <c r="L832" s="182">
        <v>1671</v>
      </c>
      <c r="M832" s="180">
        <v>1198</v>
      </c>
      <c r="N832" s="185">
        <v>2340</v>
      </c>
      <c r="O832" s="198">
        <v>2400</v>
      </c>
      <c r="P832" s="180">
        <v>837</v>
      </c>
      <c r="Q832" s="181">
        <v>1488</v>
      </c>
      <c r="R832" s="182">
        <v>1367</v>
      </c>
      <c r="S832" s="183">
        <v>1940</v>
      </c>
      <c r="T832" s="180">
        <v>380</v>
      </c>
      <c r="U832" s="184">
        <v>320</v>
      </c>
      <c r="V832" s="182">
        <v>2505</v>
      </c>
      <c r="W832" s="199">
        <v>1740</v>
      </c>
      <c r="X832" s="180">
        <v>986</v>
      </c>
      <c r="Y832" s="184">
        <v>617</v>
      </c>
      <c r="Z832" s="182">
        <v>2820</v>
      </c>
      <c r="AA832" s="180">
        <v>3238</v>
      </c>
      <c r="AB832" s="162">
        <f t="shared" si="15686"/>
        <v>19177</v>
      </c>
      <c r="AC832" s="165">
        <f t="shared" si="15717"/>
        <v>20563</v>
      </c>
      <c r="BI832" s="131" t="s">
        <v>33</v>
      </c>
      <c r="BJ832" s="123">
        <f>B832/B839</f>
        <v>5.6307617661329454E-2</v>
      </c>
      <c r="BK832" s="124">
        <f t="shared" ref="BK832" si="16155">C832/C839</f>
        <v>6.4105755137033663E-2</v>
      </c>
      <c r="BL832" s="125">
        <f t="shared" ref="BL832" si="16156">D832/D839</f>
        <v>3.790502395749324E-2</v>
      </c>
      <c r="BM832" s="126">
        <f t="shared" ref="BM832" si="16157">E832/E839</f>
        <v>6.6098081023454158E-2</v>
      </c>
      <c r="BN832" s="123">
        <f t="shared" ref="BN832" si="16158">F832/F839</f>
        <v>1.6636980331223707E-2</v>
      </c>
      <c r="BO832" s="124">
        <f t="shared" ref="BO832" si="16159">G832/G839</f>
        <v>4.0544280442804427E-2</v>
      </c>
      <c r="BP832" s="125">
        <f t="shared" ref="BP832" si="16160">H832/H839</f>
        <v>4.8978961760684517E-2</v>
      </c>
      <c r="BQ832" s="126">
        <f t="shared" ref="BQ832" si="16161">I832/I839</f>
        <v>6.4805644961624165E-2</v>
      </c>
      <c r="BR832" s="123">
        <f t="shared" ref="BR832" si="16162">J832/J839</f>
        <v>6.192458065329802E-2</v>
      </c>
      <c r="BS832" s="124">
        <f t="shared" ref="BS832" si="16163">K832/K839</f>
        <v>1.254586341578885E-2</v>
      </c>
      <c r="BT832" s="125">
        <f t="shared" ref="BT832" si="16164">L832/L839</f>
        <v>6.5948377930381247E-2</v>
      </c>
      <c r="BU832" s="123">
        <f t="shared" ref="BU832" si="16165">M832/M839</f>
        <v>4.2717061864860045E-2</v>
      </c>
      <c r="BV832" s="127">
        <f t="shared" ref="BV832" si="16166">N832/N839</f>
        <v>5.2386495925494762E-2</v>
      </c>
      <c r="BW832" s="128">
        <f t="shared" ref="BW832" si="16167">O832/O839</f>
        <v>5.2263670216240933E-2</v>
      </c>
      <c r="BX832" s="123">
        <f t="shared" ref="BX832" si="16168">P832/P839</f>
        <v>3.9711533899511313E-2</v>
      </c>
      <c r="BY832" s="124">
        <f t="shared" ref="BY832" si="16169">Q832/Q839</f>
        <v>6.7027027027027022E-2</v>
      </c>
      <c r="BZ832" s="125">
        <f t="shared" ref="BZ832" si="16170">R832/R839</f>
        <v>4.5630549435876896E-2</v>
      </c>
      <c r="CA832" s="126">
        <f t="shared" ref="CA832" si="16171">S832/S839</f>
        <v>6.0752199918579525E-2</v>
      </c>
      <c r="CB832" s="123">
        <f t="shared" ref="CB832" si="16172">T832/T839</f>
        <v>4.3443466331313595E-2</v>
      </c>
      <c r="CC832" s="124">
        <f t="shared" ref="CC832" si="16173">U832/U839</f>
        <v>3.4972677595628415E-2</v>
      </c>
      <c r="CD832" s="125">
        <f t="shared" ref="CD832" si="16174">V832/V839</f>
        <v>8.6263301077860802E-2</v>
      </c>
      <c r="CE832" s="126">
        <f t="shared" ref="CE832" si="16175">W832/W839</f>
        <v>4.7726150639091559E-2</v>
      </c>
      <c r="CF832" s="123">
        <f t="shared" ref="CF832" si="16176">X832/X839</f>
        <v>4.1145050909697882E-2</v>
      </c>
      <c r="CG832" s="124">
        <f t="shared" ref="CG832" si="16177">Y832/Y839</f>
        <v>4.4087173990710965E-2</v>
      </c>
      <c r="CH832" s="125">
        <f t="shared" ref="CH832" si="16178">Z832/Z839</f>
        <v>5.0272756444539525E-2</v>
      </c>
      <c r="CI832" s="123">
        <f t="shared" ref="CI832" si="16179">AA832/AA839</f>
        <v>5.4860899325675172E-2</v>
      </c>
      <c r="CJ832" s="129">
        <f t="shared" ref="CJ832" si="16180">AB832/AB839</f>
        <v>5.0353686266890026E-2</v>
      </c>
      <c r="CK832" s="130">
        <f t="shared" ref="CK832" si="16181">AC832/AC839</f>
        <v>5.4212738134784423E-2</v>
      </c>
    </row>
    <row r="833" spans="1:89" x14ac:dyDescent="0.25">
      <c r="A833" s="139" t="s">
        <v>34</v>
      </c>
      <c r="B833" s="194">
        <v>950</v>
      </c>
      <c r="C833" s="188">
        <v>1595</v>
      </c>
      <c r="D833" s="189">
        <v>439</v>
      </c>
      <c r="E833" s="190">
        <v>879</v>
      </c>
      <c r="F833" s="187">
        <v>135</v>
      </c>
      <c r="G833" s="191">
        <v>951</v>
      </c>
      <c r="H833" s="189">
        <v>1271</v>
      </c>
      <c r="I833" s="190">
        <v>2276</v>
      </c>
      <c r="J833" s="187">
        <v>463</v>
      </c>
      <c r="K833" s="188">
        <v>97</v>
      </c>
      <c r="L833" s="189">
        <v>1234</v>
      </c>
      <c r="M833" s="187">
        <v>844</v>
      </c>
      <c r="N833" s="192">
        <v>1779</v>
      </c>
      <c r="O833" s="195">
        <v>1951</v>
      </c>
      <c r="P833" s="187">
        <v>597</v>
      </c>
      <c r="Q833" s="188">
        <v>1256</v>
      </c>
      <c r="R833" s="189">
        <v>980</v>
      </c>
      <c r="S833" s="190">
        <v>1556</v>
      </c>
      <c r="T833" s="187">
        <v>328</v>
      </c>
      <c r="U833" s="191">
        <v>251</v>
      </c>
      <c r="V833" s="189">
        <v>2116</v>
      </c>
      <c r="W833" s="196">
        <v>1216</v>
      </c>
      <c r="X833" s="187">
        <v>651</v>
      </c>
      <c r="Y833" s="191">
        <v>565</v>
      </c>
      <c r="Z833" s="189">
        <v>2329</v>
      </c>
      <c r="AA833" s="187">
        <v>2133</v>
      </c>
      <c r="AB833" s="162">
        <f t="shared" si="15686"/>
        <v>13272</v>
      </c>
      <c r="AC833" s="165">
        <f t="shared" si="15717"/>
        <v>15570</v>
      </c>
      <c r="BI833" s="139" t="s">
        <v>34</v>
      </c>
      <c r="BJ833" s="123">
        <f>B833/B839</f>
        <v>2.3047064531780688E-2</v>
      </c>
      <c r="BK833" s="124">
        <f t="shared" ref="BK833" si="16182">C833/C839</f>
        <v>4.4110733150806158E-2</v>
      </c>
      <c r="BL833" s="125">
        <f t="shared" ref="BL833" si="16183">D833/D839</f>
        <v>2.0826414915318562E-2</v>
      </c>
      <c r="BM833" s="126">
        <f t="shared" ref="BM833" si="16184">E833/E839</f>
        <v>4.9321063853664013E-2</v>
      </c>
      <c r="BN833" s="123">
        <f t="shared" ref="BN833" si="16185">F833/F839</f>
        <v>5.1161556827225528E-3</v>
      </c>
      <c r="BO833" s="124">
        <f t="shared" ref="BO833" si="16186">G833/G839</f>
        <v>4.3865313653136534E-2</v>
      </c>
      <c r="BP833" s="125">
        <f t="shared" ref="BP833" si="16187">H833/H839</f>
        <v>2.8028933092224231E-2</v>
      </c>
      <c r="BQ833" s="126">
        <f t="shared" ref="BQ833" si="16188">I833/I839</f>
        <v>4.6958818189320788E-2</v>
      </c>
      <c r="BR833" s="123">
        <f t="shared" ref="BR833" si="16189">J833/J839</f>
        <v>5.8393240005044769E-2</v>
      </c>
      <c r="BS833" s="124">
        <f t="shared" ref="BS833" si="16190">K833/K839</f>
        <v>1.1480648597467155E-2</v>
      </c>
      <c r="BT833" s="125">
        <f t="shared" ref="BT833" si="16191">L833/L839</f>
        <v>4.8701554976714814E-2</v>
      </c>
      <c r="BU833" s="123">
        <f t="shared" ref="BU833" si="16192">M833/M839</f>
        <v>3.0094490996612586E-2</v>
      </c>
      <c r="BV833" s="127">
        <f t="shared" ref="BV833" si="16193">N833/N839</f>
        <v>3.9827169338228711E-2</v>
      </c>
      <c r="BW833" s="128">
        <f t="shared" ref="BW833" si="16194">O833/O839</f>
        <v>4.2486008579952529E-2</v>
      </c>
      <c r="BX833" s="123">
        <f t="shared" ref="BX833" si="16195">P833/P839</f>
        <v>2.8324714143379039E-2</v>
      </c>
      <c r="BY833" s="124">
        <f t="shared" ref="BY833" si="16196">Q833/Q839</f>
        <v>5.6576576576576575E-2</v>
      </c>
      <c r="BZ833" s="125">
        <f t="shared" ref="BZ833" si="16197">R833/R839</f>
        <v>3.2712464116429668E-2</v>
      </c>
      <c r="CA833" s="126">
        <f t="shared" ref="CA833" si="16198">S833/S839</f>
        <v>4.8727022202736982E-2</v>
      </c>
      <c r="CB833" s="123">
        <f t="shared" ref="CB833" si="16199">T833/T839</f>
        <v>3.749857093860752E-2</v>
      </c>
      <c r="CC833" s="124">
        <f t="shared" ref="CC833" si="16200">U833/U839</f>
        <v>2.7431693989071037E-2</v>
      </c>
      <c r="CD833" s="125">
        <f t="shared" ref="CD833" si="16201">V833/V839</f>
        <v>7.2867522986328731E-2</v>
      </c>
      <c r="CE833" s="126">
        <f t="shared" ref="CE833" si="16202">W833/W839</f>
        <v>3.3353447802951339E-2</v>
      </c>
      <c r="CF833" s="123">
        <f t="shared" ref="CF833" si="16203">X833/X839</f>
        <v>2.7165748622934402E-2</v>
      </c>
      <c r="CG833" s="124">
        <f t="shared" ref="CG833" si="16204">Y833/Y839</f>
        <v>4.0371561271882815E-2</v>
      </c>
      <c r="CH833" s="125">
        <f t="shared" ref="CH833" si="16205">Z833/Z839</f>
        <v>4.1519592113238496E-2</v>
      </c>
      <c r="CI833" s="123">
        <f t="shared" ref="CI833" si="16206">AA833/AA839</f>
        <v>3.6139066788655076E-2</v>
      </c>
      <c r="CJ833" s="129">
        <f t="shared" ref="CJ833" si="16207">AB833/AB839</f>
        <v>3.4848731508273688E-2</v>
      </c>
      <c r="CK833" s="130">
        <f t="shared" ref="CK833" si="16208">AC833/AC839</f>
        <v>4.1049084898049579E-2</v>
      </c>
    </row>
    <row r="834" spans="1:89" x14ac:dyDescent="0.25">
      <c r="A834" s="131" t="s">
        <v>35</v>
      </c>
      <c r="B834" s="197">
        <v>0</v>
      </c>
      <c r="C834" s="181">
        <v>872</v>
      </c>
      <c r="D834" s="182">
        <v>10</v>
      </c>
      <c r="E834" s="183">
        <v>529</v>
      </c>
      <c r="F834" s="180">
        <v>15</v>
      </c>
      <c r="G834" s="184">
        <v>693</v>
      </c>
      <c r="H834" s="182">
        <v>108</v>
      </c>
      <c r="I834" s="183">
        <v>917</v>
      </c>
      <c r="J834" s="180">
        <v>67</v>
      </c>
      <c r="K834" s="181">
        <v>35</v>
      </c>
      <c r="L834" s="182">
        <v>402</v>
      </c>
      <c r="M834" s="180">
        <v>159</v>
      </c>
      <c r="N834" s="185">
        <v>591</v>
      </c>
      <c r="O834" s="198">
        <v>365</v>
      </c>
      <c r="P834" s="180">
        <v>131</v>
      </c>
      <c r="Q834" s="181">
        <v>216</v>
      </c>
      <c r="R834" s="182">
        <v>174</v>
      </c>
      <c r="S834" s="183">
        <v>213</v>
      </c>
      <c r="T834" s="180">
        <v>14</v>
      </c>
      <c r="U834" s="184">
        <v>23</v>
      </c>
      <c r="V834" s="182">
        <v>463</v>
      </c>
      <c r="W834" s="199">
        <v>111</v>
      </c>
      <c r="X834" s="180">
        <v>72</v>
      </c>
      <c r="Y834" s="184">
        <v>62</v>
      </c>
      <c r="Z834" s="182">
        <v>120</v>
      </c>
      <c r="AA834" s="180">
        <v>156</v>
      </c>
      <c r="AB834" s="162">
        <f t="shared" si="15686"/>
        <v>2167</v>
      </c>
      <c r="AC834" s="165">
        <f t="shared" si="15717"/>
        <v>4351</v>
      </c>
      <c r="BI834" s="131" t="s">
        <v>35</v>
      </c>
      <c r="BJ834" s="123">
        <f>B834/B839</f>
        <v>0</v>
      </c>
      <c r="BK834" s="124">
        <f t="shared" ref="BK834" si="16209">C834/C839</f>
        <v>2.4115711164578668E-2</v>
      </c>
      <c r="BL834" s="125">
        <f t="shared" ref="BL834" si="16210">D834/D839</f>
        <v>4.7440580672707437E-4</v>
      </c>
      <c r="BM834" s="126">
        <f t="shared" ref="BM834" si="16211">E834/E839</f>
        <v>2.9682414992705644E-2</v>
      </c>
      <c r="BN834" s="123">
        <f t="shared" ref="BN834" si="16212">F834/F839</f>
        <v>5.6846174252472804E-4</v>
      </c>
      <c r="BO834" s="124">
        <f t="shared" ref="BO834" si="16213">G834/G839</f>
        <v>3.1964944649446492E-2</v>
      </c>
      <c r="BP834" s="125">
        <f t="shared" ref="BP834" si="16214">H834/H839</f>
        <v>2.3816874696775902E-3</v>
      </c>
      <c r="BQ834" s="126">
        <f t="shared" ref="BQ834" si="16215">I834/I839</f>
        <v>1.8919699595609473E-2</v>
      </c>
      <c r="BR834" s="123">
        <f t="shared" ref="BR834" si="16216">J834/J839</f>
        <v>8.4499936940345566E-3</v>
      </c>
      <c r="BS834" s="124">
        <f t="shared" ref="BS834" si="16217">K834/K839</f>
        <v>4.1425020712510356E-3</v>
      </c>
      <c r="BT834" s="125">
        <f t="shared" ref="BT834" si="16218">L834/L839</f>
        <v>1.5865498460809851E-2</v>
      </c>
      <c r="BU834" s="123">
        <f t="shared" ref="BU834" si="16219">M834/M839</f>
        <v>5.6694597967552147E-3</v>
      </c>
      <c r="BV834" s="127">
        <f t="shared" ref="BV834" si="16220">N834/N839</f>
        <v>1.3230948329900599E-2</v>
      </c>
      <c r="BW834" s="128">
        <f t="shared" ref="BW834" si="16221">O834/O839</f>
        <v>7.9484331787199759E-3</v>
      </c>
      <c r="BX834" s="123">
        <f t="shared" ref="BX834" si="16222">P834/P839</f>
        <v>6.2153057835555347E-3</v>
      </c>
      <c r="BY834" s="124">
        <f t="shared" ref="BY834" si="16223">Q834/Q839</f>
        <v>9.7297297297297292E-3</v>
      </c>
      <c r="BZ834" s="125">
        <f t="shared" ref="BZ834" si="16224">R834/R839</f>
        <v>5.8081313839375122E-3</v>
      </c>
      <c r="CA834" s="126">
        <f t="shared" ref="CA834" si="16225">S834/S839</f>
        <v>6.6702157642564118E-3</v>
      </c>
      <c r="CB834" s="123">
        <f t="shared" ref="CB834" si="16226">T834/T839</f>
        <v>1.6005487595747113E-3</v>
      </c>
      <c r="CC834" s="124">
        <f t="shared" ref="CC834" si="16227">U834/U839</f>
        <v>2.5136612021857923E-3</v>
      </c>
      <c r="CD834" s="125">
        <f t="shared" ref="CD834" si="16228">V834/V839</f>
        <v>1.5944075209201419E-2</v>
      </c>
      <c r="CE834" s="126">
        <f t="shared" ref="CE834" si="16229">W834/W839</f>
        <v>3.0445992649075649E-3</v>
      </c>
      <c r="CF834" s="123">
        <f t="shared" ref="CF834" si="16230">X834/X839</f>
        <v>3.0045067601402104E-3</v>
      </c>
      <c r="CG834" s="124">
        <f t="shared" ref="CG834" si="16231">Y834/Y839</f>
        <v>4.4301536262951052E-3</v>
      </c>
      <c r="CH834" s="125">
        <f t="shared" ref="CH834" si="16232">Z834/Z839</f>
        <v>2.1392662316825329E-3</v>
      </c>
      <c r="CI834" s="123">
        <f t="shared" ref="CI834" si="16233">AA834/AA839</f>
        <v>2.6430822405204839E-3</v>
      </c>
      <c r="CJ834" s="129">
        <f t="shared" ref="CJ834" si="16234">AB834/AB839</f>
        <v>5.6899639224253376E-3</v>
      </c>
      <c r="CK834" s="130">
        <f t="shared" ref="CK834" si="16235">AC834/AC839</f>
        <v>1.1471070545370179E-2</v>
      </c>
    </row>
    <row r="835" spans="1:89" x14ac:dyDescent="0.25">
      <c r="A835" s="139" t="s">
        <v>36</v>
      </c>
      <c r="B835" s="194"/>
      <c r="C835" s="188"/>
      <c r="D835" s="189"/>
      <c r="E835" s="190"/>
      <c r="F835" s="187"/>
      <c r="G835" s="191"/>
      <c r="H835" s="189"/>
      <c r="I835" s="190"/>
      <c r="J835" s="187"/>
      <c r="K835" s="191"/>
      <c r="L835" s="189"/>
      <c r="M835" s="187"/>
      <c r="N835" s="192"/>
      <c r="O835" s="195"/>
      <c r="P835" s="187"/>
      <c r="Q835" s="191"/>
      <c r="R835" s="189"/>
      <c r="S835" s="190"/>
      <c r="T835" s="187"/>
      <c r="U835" s="191"/>
      <c r="V835" s="189"/>
      <c r="W835" s="190"/>
      <c r="X835" s="187"/>
      <c r="Y835" s="191"/>
      <c r="Z835" s="189"/>
      <c r="AA835" s="187"/>
      <c r="AB835" s="162">
        <f t="shared" si="15686"/>
        <v>0</v>
      </c>
      <c r="AC835" s="165">
        <f t="shared" si="15717"/>
        <v>0</v>
      </c>
      <c r="BI835" s="139" t="s">
        <v>36</v>
      </c>
      <c r="BJ835" s="123">
        <f>B835/B839</f>
        <v>0</v>
      </c>
      <c r="BK835" s="124">
        <f t="shared" ref="BK835" si="16236">C835/C839</f>
        <v>0</v>
      </c>
      <c r="BL835" s="125">
        <f t="shared" ref="BL835" si="16237">D835/D839</f>
        <v>0</v>
      </c>
      <c r="BM835" s="126">
        <f t="shared" ref="BM835" si="16238">E835/E839</f>
        <v>0</v>
      </c>
      <c r="BN835" s="123">
        <f t="shared" ref="BN835" si="16239">F835/F839</f>
        <v>0</v>
      </c>
      <c r="BO835" s="124">
        <f t="shared" ref="BO835" si="16240">G835/G839</f>
        <v>0</v>
      </c>
      <c r="BP835" s="125">
        <f t="shared" ref="BP835" si="16241">H835/H839</f>
        <v>0</v>
      </c>
      <c r="BQ835" s="126">
        <f t="shared" ref="BQ835" si="16242">I835/I839</f>
        <v>0</v>
      </c>
      <c r="BR835" s="123">
        <f t="shared" ref="BR835" si="16243">J835/J839</f>
        <v>0</v>
      </c>
      <c r="BS835" s="124">
        <f t="shared" ref="BS835" si="16244">K835/K839</f>
        <v>0</v>
      </c>
      <c r="BT835" s="125">
        <f t="shared" ref="BT835" si="16245">L835/L839</f>
        <v>0</v>
      </c>
      <c r="BU835" s="123">
        <f t="shared" ref="BU835" si="16246">M835/M839</f>
        <v>0</v>
      </c>
      <c r="BV835" s="127">
        <f t="shared" ref="BV835" si="16247">N835/N839</f>
        <v>0</v>
      </c>
      <c r="BW835" s="128">
        <f t="shared" ref="BW835" si="16248">O835/O839</f>
        <v>0</v>
      </c>
      <c r="BX835" s="123">
        <f t="shared" ref="BX835" si="16249">P835/P839</f>
        <v>0</v>
      </c>
      <c r="BY835" s="124">
        <f t="shared" ref="BY835" si="16250">Q835/Q839</f>
        <v>0</v>
      </c>
      <c r="BZ835" s="125">
        <f t="shared" ref="BZ835" si="16251">R835/R839</f>
        <v>0</v>
      </c>
      <c r="CA835" s="126">
        <f t="shared" ref="CA835" si="16252">S835/S839</f>
        <v>0</v>
      </c>
      <c r="CB835" s="123">
        <f t="shared" ref="CB835" si="16253">T835/T839</f>
        <v>0</v>
      </c>
      <c r="CC835" s="124">
        <f t="shared" ref="CC835" si="16254">U835/U839</f>
        <v>0</v>
      </c>
      <c r="CD835" s="125">
        <f t="shared" ref="CD835" si="16255">V835/V839</f>
        <v>0</v>
      </c>
      <c r="CE835" s="126">
        <f t="shared" ref="CE835" si="16256">W835/W839</f>
        <v>0</v>
      </c>
      <c r="CF835" s="123">
        <f t="shared" ref="CF835" si="16257">X835/X839</f>
        <v>0</v>
      </c>
      <c r="CG835" s="124">
        <f t="shared" ref="CG835" si="16258">Y835/Y839</f>
        <v>0</v>
      </c>
      <c r="CH835" s="125">
        <f t="shared" ref="CH835" si="16259">Z835/Z839</f>
        <v>0</v>
      </c>
      <c r="CI835" s="123">
        <f t="shared" ref="CI835" si="16260">AA835/AA839</f>
        <v>0</v>
      </c>
      <c r="CJ835" s="129">
        <f t="shared" ref="CJ835" si="16261">AB835/AB839</f>
        <v>0</v>
      </c>
      <c r="CK835" s="130">
        <f t="shared" ref="CK835" si="16262">AC835/AC839</f>
        <v>0</v>
      </c>
    </row>
    <row r="836" spans="1:89" x14ac:dyDescent="0.25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62">
        <f t="shared" si="15686"/>
        <v>0</v>
      </c>
      <c r="AC836" s="165">
        <f t="shared" si="15717"/>
        <v>0</v>
      </c>
      <c r="BI836" s="131" t="s">
        <v>37</v>
      </c>
      <c r="BJ836" s="123">
        <f>B836/B839</f>
        <v>0</v>
      </c>
      <c r="BK836" s="124">
        <f t="shared" ref="BK836" si="16263">C836/C839</f>
        <v>0</v>
      </c>
      <c r="BL836" s="125">
        <f t="shared" ref="BL836" si="16264">D836/D839</f>
        <v>0</v>
      </c>
      <c r="BM836" s="126">
        <f t="shared" ref="BM836" si="16265">E836/E839</f>
        <v>0</v>
      </c>
      <c r="BN836" s="123">
        <f t="shared" ref="BN836" si="16266">F836/F839</f>
        <v>0</v>
      </c>
      <c r="BO836" s="124">
        <f t="shared" ref="BO836" si="16267">G836/G839</f>
        <v>0</v>
      </c>
      <c r="BP836" s="125">
        <f t="shared" ref="BP836" si="16268">H836/H839</f>
        <v>0</v>
      </c>
      <c r="BQ836" s="126">
        <f t="shared" ref="BQ836" si="16269">I836/I839</f>
        <v>0</v>
      </c>
      <c r="BR836" s="123">
        <f t="shared" ref="BR836" si="16270">J836/J839</f>
        <v>0</v>
      </c>
      <c r="BS836" s="124">
        <f t="shared" ref="BS836" si="16271">K836/K839</f>
        <v>0</v>
      </c>
      <c r="BT836" s="125">
        <f t="shared" ref="BT836" si="16272">L836/L839</f>
        <v>0</v>
      </c>
      <c r="BU836" s="123">
        <f t="shared" ref="BU836" si="16273">M836/M839</f>
        <v>0</v>
      </c>
      <c r="BV836" s="127">
        <f t="shared" ref="BV836" si="16274">N836/N839</f>
        <v>0</v>
      </c>
      <c r="BW836" s="128">
        <f t="shared" ref="BW836" si="16275">O836/O839</f>
        <v>0</v>
      </c>
      <c r="BX836" s="123">
        <f t="shared" ref="BX836" si="16276">P836/P839</f>
        <v>0</v>
      </c>
      <c r="BY836" s="124">
        <f t="shared" ref="BY836" si="16277">Q836/Q839</f>
        <v>0</v>
      </c>
      <c r="BZ836" s="125">
        <f t="shared" ref="BZ836" si="16278">R836/R839</f>
        <v>0</v>
      </c>
      <c r="CA836" s="126">
        <f t="shared" ref="CA836" si="16279">S836/S839</f>
        <v>0</v>
      </c>
      <c r="CB836" s="123">
        <f t="shared" ref="CB836" si="16280">T836/T839</f>
        <v>0</v>
      </c>
      <c r="CC836" s="124">
        <f t="shared" ref="CC836" si="16281">U836/U839</f>
        <v>0</v>
      </c>
      <c r="CD836" s="125">
        <f t="shared" ref="CD836" si="16282">V836/V839</f>
        <v>0</v>
      </c>
      <c r="CE836" s="126">
        <f t="shared" ref="CE836" si="16283">W836/W839</f>
        <v>0</v>
      </c>
      <c r="CF836" s="123">
        <f t="shared" ref="CF836" si="16284">X836/X839</f>
        <v>0</v>
      </c>
      <c r="CG836" s="124">
        <f t="shared" ref="CG836" si="16285">Y836/Y839</f>
        <v>0</v>
      </c>
      <c r="CH836" s="125">
        <f t="shared" ref="CH836" si="16286">Z836/Z839</f>
        <v>0</v>
      </c>
      <c r="CI836" s="123">
        <f t="shared" ref="CI836" si="16287">AA836/AA839</f>
        <v>0</v>
      </c>
      <c r="CJ836" s="129">
        <f t="shared" ref="CJ836" si="16288">AB836/AB839</f>
        <v>0</v>
      </c>
      <c r="CK836" s="130">
        <f t="shared" ref="CK836" si="16289">AC836/AC839</f>
        <v>0</v>
      </c>
    </row>
    <row r="837" spans="1:89" x14ac:dyDescent="0.25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62">
        <f t="shared" si="15686"/>
        <v>0</v>
      </c>
      <c r="AC837" s="165">
        <f t="shared" si="15717"/>
        <v>0</v>
      </c>
      <c r="BI837" s="139" t="s">
        <v>38</v>
      </c>
      <c r="BJ837" s="123">
        <f>B837/B839</f>
        <v>0</v>
      </c>
      <c r="BK837" s="124">
        <f t="shared" ref="BK837" si="16290">C837/C839</f>
        <v>0</v>
      </c>
      <c r="BL837" s="125">
        <f t="shared" ref="BL837" si="16291">D837/D839</f>
        <v>0</v>
      </c>
      <c r="BM837" s="126">
        <f t="shared" ref="BM837" si="16292">E837/E839</f>
        <v>0</v>
      </c>
      <c r="BN837" s="123">
        <f t="shared" ref="BN837" si="16293">F837/F839</f>
        <v>0</v>
      </c>
      <c r="BO837" s="124">
        <f t="shared" ref="BO837" si="16294">G837/G839</f>
        <v>0</v>
      </c>
      <c r="BP837" s="125">
        <f t="shared" ref="BP837" si="16295">H837/H839</f>
        <v>0</v>
      </c>
      <c r="BQ837" s="126">
        <f t="shared" ref="BQ837" si="16296">I837/I839</f>
        <v>0</v>
      </c>
      <c r="BR837" s="123">
        <f t="shared" ref="BR837" si="16297">J837/J839</f>
        <v>0</v>
      </c>
      <c r="BS837" s="124">
        <f t="shared" ref="BS837" si="16298">K837/K839</f>
        <v>0</v>
      </c>
      <c r="BT837" s="125">
        <f t="shared" ref="BT837" si="16299">L837/L839</f>
        <v>0</v>
      </c>
      <c r="BU837" s="123">
        <f t="shared" ref="BU837" si="16300">M837/M839</f>
        <v>0</v>
      </c>
      <c r="BV837" s="127">
        <f t="shared" ref="BV837" si="16301">N837/N839</f>
        <v>0</v>
      </c>
      <c r="BW837" s="128">
        <f t="shared" ref="BW837" si="16302">O837/O839</f>
        <v>0</v>
      </c>
      <c r="BX837" s="123">
        <f t="shared" ref="BX837" si="16303">P837/P839</f>
        <v>0</v>
      </c>
      <c r="BY837" s="124">
        <f t="shared" ref="BY837" si="16304">Q837/Q839</f>
        <v>0</v>
      </c>
      <c r="BZ837" s="125">
        <f t="shared" ref="BZ837" si="16305">R837/R839</f>
        <v>0</v>
      </c>
      <c r="CA837" s="126">
        <f t="shared" ref="CA837" si="16306">S837/S839</f>
        <v>0</v>
      </c>
      <c r="CB837" s="123">
        <f t="shared" ref="CB837" si="16307">T837/T839</f>
        <v>0</v>
      </c>
      <c r="CC837" s="124">
        <f t="shared" ref="CC837" si="16308">U837/U839</f>
        <v>0</v>
      </c>
      <c r="CD837" s="125">
        <f t="shared" ref="CD837" si="16309">V837/V839</f>
        <v>0</v>
      </c>
      <c r="CE837" s="126">
        <f t="shared" ref="CE837" si="16310">W837/W839</f>
        <v>0</v>
      </c>
      <c r="CF837" s="123">
        <f t="shared" ref="CF837" si="16311">X837/X839</f>
        <v>0</v>
      </c>
      <c r="CG837" s="124">
        <f t="shared" ref="CG837" si="16312">Y837/Y839</f>
        <v>0</v>
      </c>
      <c r="CH837" s="125">
        <f t="shared" ref="CH837" si="16313">Z837/Z839</f>
        <v>0</v>
      </c>
      <c r="CI837" s="123">
        <f t="shared" ref="CI837" si="16314">AA837/AA839</f>
        <v>0</v>
      </c>
      <c r="CJ837" s="129">
        <f t="shared" ref="CJ837" si="16315">AB837/AB839</f>
        <v>0</v>
      </c>
      <c r="CK837" s="130">
        <f t="shared" ref="CK837" si="16316">AC837/AC839</f>
        <v>0</v>
      </c>
    </row>
    <row r="838" spans="1:89" ht="13.8" thickBot="1" x14ac:dyDescent="0.3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62">
        <f t="shared" si="15686"/>
        <v>0</v>
      </c>
      <c r="AC838" s="165">
        <f t="shared" si="15717"/>
        <v>0</v>
      </c>
      <c r="BI838" s="131" t="s">
        <v>39</v>
      </c>
      <c r="BJ838" s="123">
        <f>B838/B839</f>
        <v>0</v>
      </c>
      <c r="BK838" s="124">
        <f t="shared" ref="BK838" si="16317">C838/C839</f>
        <v>0</v>
      </c>
      <c r="BL838" s="125">
        <f t="shared" ref="BL838" si="16318">D838/D839</f>
        <v>0</v>
      </c>
      <c r="BM838" s="126">
        <f t="shared" ref="BM838" si="16319">E838/E839</f>
        <v>0</v>
      </c>
      <c r="BN838" s="123">
        <f t="shared" ref="BN838" si="16320">F838/F839</f>
        <v>0</v>
      </c>
      <c r="BO838" s="124">
        <f t="shared" ref="BO838" si="16321">G838/G839</f>
        <v>0</v>
      </c>
      <c r="BP838" s="125">
        <f t="shared" ref="BP838" si="16322">H838/H839</f>
        <v>0</v>
      </c>
      <c r="BQ838" s="126">
        <f t="shared" ref="BQ838" si="16323">I838/I839</f>
        <v>0</v>
      </c>
      <c r="BR838" s="123">
        <f t="shared" ref="BR838" si="16324">J838/J839</f>
        <v>0</v>
      </c>
      <c r="BS838" s="124">
        <f t="shared" ref="BS838" si="16325">K838/K839</f>
        <v>0</v>
      </c>
      <c r="BT838" s="125">
        <f t="shared" ref="BT838" si="16326">L838/L839</f>
        <v>0</v>
      </c>
      <c r="BU838" s="123">
        <f t="shared" ref="BU838" si="16327">M838/M839</f>
        <v>0</v>
      </c>
      <c r="BV838" s="127">
        <f t="shared" ref="BV838" si="16328">N838/N839</f>
        <v>0</v>
      </c>
      <c r="BW838" s="128">
        <f t="shared" ref="BW838" si="16329">O838/O839</f>
        <v>0</v>
      </c>
      <c r="BX838" s="123">
        <f t="shared" ref="BX838" si="16330">P838/P839</f>
        <v>0</v>
      </c>
      <c r="BY838" s="124">
        <f t="shared" ref="BY838" si="16331">Q838/Q839</f>
        <v>0</v>
      </c>
      <c r="BZ838" s="125">
        <f t="shared" ref="BZ838" si="16332">R838/R839</f>
        <v>0</v>
      </c>
      <c r="CA838" s="126">
        <f t="shared" ref="CA838" si="16333">S838/S839</f>
        <v>0</v>
      </c>
      <c r="CB838" s="123">
        <f t="shared" ref="CB838" si="16334">T838/T839</f>
        <v>0</v>
      </c>
      <c r="CC838" s="124">
        <f t="shared" ref="CC838" si="16335">U838/U839</f>
        <v>0</v>
      </c>
      <c r="CD838" s="125">
        <f t="shared" ref="CD838" si="16336">V838/V839</f>
        <v>0</v>
      </c>
      <c r="CE838" s="126">
        <f t="shared" ref="CE838" si="16337">W838/W839</f>
        <v>0</v>
      </c>
      <c r="CF838" s="123">
        <f t="shared" ref="CF838" si="16338">X838/X839</f>
        <v>0</v>
      </c>
      <c r="CG838" s="124">
        <f t="shared" ref="CG838" si="16339">Y838/Y839</f>
        <v>0</v>
      </c>
      <c r="CH838" s="125">
        <f t="shared" ref="CH838" si="16340">Z838/Z839</f>
        <v>0</v>
      </c>
      <c r="CI838" s="123">
        <f t="shared" ref="CI838" si="16341">AA838/AA839</f>
        <v>0</v>
      </c>
      <c r="CJ838" s="129">
        <f t="shared" ref="CJ838" si="16342">AB838/AB839</f>
        <v>0</v>
      </c>
      <c r="CK838" s="130">
        <f t="shared" ref="CK838" si="16343">AC838/AC839</f>
        <v>0</v>
      </c>
    </row>
    <row r="839" spans="1:89" ht="14.4" thickTop="1" thickBot="1" x14ac:dyDescent="0.3">
      <c r="A839" s="251" t="s">
        <v>13</v>
      </c>
      <c r="B839" s="14">
        <f t="shared" ref="B839:AA839" si="16344">SUM(B816:B838)</f>
        <v>41220</v>
      </c>
      <c r="C839" s="1">
        <f t="shared" si="16344"/>
        <v>36159</v>
      </c>
      <c r="D839" s="14">
        <f t="shared" si="16344"/>
        <v>21079</v>
      </c>
      <c r="E839" s="1">
        <f t="shared" si="16344"/>
        <v>17822</v>
      </c>
      <c r="F839" s="14">
        <f t="shared" si="16344"/>
        <v>26387</v>
      </c>
      <c r="G839" s="1">
        <f t="shared" si="16344"/>
        <v>21680</v>
      </c>
      <c r="H839" s="14">
        <f t="shared" si="16344"/>
        <v>45346</v>
      </c>
      <c r="I839" s="1">
        <f t="shared" si="16344"/>
        <v>48468</v>
      </c>
      <c r="J839" s="14">
        <f t="shared" si="16344"/>
        <v>7929</v>
      </c>
      <c r="K839" s="1">
        <f t="shared" si="16344"/>
        <v>8449</v>
      </c>
      <c r="L839" s="14">
        <f t="shared" si="16344"/>
        <v>25338</v>
      </c>
      <c r="M839" s="1">
        <f t="shared" si="16344"/>
        <v>28045</v>
      </c>
      <c r="N839" s="14">
        <f t="shared" si="16344"/>
        <v>44668</v>
      </c>
      <c r="O839" s="1">
        <f t="shared" si="16344"/>
        <v>45921</v>
      </c>
      <c r="P839" s="14">
        <f t="shared" si="16344"/>
        <v>21077</v>
      </c>
      <c r="Q839" s="1">
        <f t="shared" si="16344"/>
        <v>22200</v>
      </c>
      <c r="R839" s="14">
        <f t="shared" si="16344"/>
        <v>29958</v>
      </c>
      <c r="S839" s="1">
        <f t="shared" si="16344"/>
        <v>31933</v>
      </c>
      <c r="T839" s="14">
        <f t="shared" si="16344"/>
        <v>8747</v>
      </c>
      <c r="U839" s="1">
        <f t="shared" si="16344"/>
        <v>9150</v>
      </c>
      <c r="V839" s="14">
        <f t="shared" si="16344"/>
        <v>29039</v>
      </c>
      <c r="W839" s="1">
        <f t="shared" si="16344"/>
        <v>36458</v>
      </c>
      <c r="X839" s="14">
        <f t="shared" si="16344"/>
        <v>23964</v>
      </c>
      <c r="Y839" s="1">
        <f t="shared" si="16344"/>
        <v>13995</v>
      </c>
      <c r="Z839" s="14">
        <f t="shared" si="16344"/>
        <v>56094</v>
      </c>
      <c r="AA839" s="1">
        <f t="shared" si="16344"/>
        <v>59022</v>
      </c>
      <c r="AB839" s="166">
        <f t="shared" ref="AB839:AC839" si="16345">SUM(AB815:AB838)</f>
        <v>380846</v>
      </c>
      <c r="AC839" s="167">
        <f t="shared" si="16345"/>
        <v>379302</v>
      </c>
      <c r="BI839" s="251" t="s">
        <v>13</v>
      </c>
      <c r="BJ839" s="147">
        <f>SUM(BJ815:BJ838)</f>
        <v>1</v>
      </c>
      <c r="BK839" s="148">
        <f t="shared" ref="BK839:CK839" si="16346">SUM(BK815:BK838)</f>
        <v>1</v>
      </c>
      <c r="BL839" s="147">
        <f t="shared" si="16346"/>
        <v>1</v>
      </c>
      <c r="BM839" s="148">
        <f t="shared" si="16346"/>
        <v>0.99999999999999989</v>
      </c>
      <c r="BN839" s="147">
        <f t="shared" si="16346"/>
        <v>0.99999999999999989</v>
      </c>
      <c r="BO839" s="148">
        <f t="shared" si="16346"/>
        <v>0.99999999999999978</v>
      </c>
      <c r="BP839" s="147">
        <f t="shared" si="16346"/>
        <v>0.99999999999999989</v>
      </c>
      <c r="BQ839" s="148">
        <f t="shared" si="16346"/>
        <v>1.0000000000000002</v>
      </c>
      <c r="BR839" s="147">
        <f t="shared" si="16346"/>
        <v>0.99999999999999989</v>
      </c>
      <c r="BS839" s="148">
        <f t="shared" si="16346"/>
        <v>1</v>
      </c>
      <c r="BT839" s="147">
        <f t="shared" si="16346"/>
        <v>1</v>
      </c>
      <c r="BU839" s="148">
        <f t="shared" si="16346"/>
        <v>1</v>
      </c>
      <c r="BV839" s="147">
        <f t="shared" si="16346"/>
        <v>1</v>
      </c>
      <c r="BW839" s="148">
        <f t="shared" si="16346"/>
        <v>0.99999999999999989</v>
      </c>
      <c r="BX839" s="147">
        <f t="shared" si="16346"/>
        <v>1</v>
      </c>
      <c r="BY839" s="148">
        <f t="shared" si="16346"/>
        <v>1</v>
      </c>
      <c r="BZ839" s="147">
        <f t="shared" si="16346"/>
        <v>1</v>
      </c>
      <c r="CA839" s="148">
        <f t="shared" si="16346"/>
        <v>0.99999999999999989</v>
      </c>
      <c r="CB839" s="147">
        <f t="shared" si="16346"/>
        <v>1</v>
      </c>
      <c r="CC839" s="148">
        <f t="shared" si="16346"/>
        <v>1.0000000000000002</v>
      </c>
      <c r="CD839" s="147">
        <f t="shared" si="16346"/>
        <v>1</v>
      </c>
      <c r="CE839" s="148">
        <f t="shared" si="16346"/>
        <v>0.99999999999999989</v>
      </c>
      <c r="CF839" s="147">
        <f t="shared" si="16346"/>
        <v>0.99999999999999989</v>
      </c>
      <c r="CG839" s="148">
        <f t="shared" si="16346"/>
        <v>0.99999999999999978</v>
      </c>
      <c r="CH839" s="147">
        <f t="shared" si="16346"/>
        <v>1</v>
      </c>
      <c r="CI839" s="148">
        <f t="shared" si="16346"/>
        <v>1</v>
      </c>
      <c r="CJ839" s="147">
        <f t="shared" si="16346"/>
        <v>1</v>
      </c>
      <c r="CK839" s="148">
        <f t="shared" si="16346"/>
        <v>1</v>
      </c>
    </row>
    <row r="840" spans="1:89" ht="13.8" thickTop="1" x14ac:dyDescent="0.25">
      <c r="A840" s="178"/>
    </row>
    <row r="841" spans="1:89" x14ac:dyDescent="0.25">
      <c r="A841" s="149"/>
    </row>
    <row r="842" spans="1:89" x14ac:dyDescent="0.25">
      <c r="A842" s="299">
        <f>+A811+1</f>
        <v>45288</v>
      </c>
      <c r="B842" s="299"/>
      <c r="C842" s="299"/>
      <c r="D842" s="299"/>
      <c r="BI842" s="298">
        <f>+BI780+2</f>
        <v>45288</v>
      </c>
      <c r="BJ842" s="298"/>
      <c r="BK842" s="298"/>
      <c r="BL842" s="298"/>
    </row>
    <row r="843" spans="1:89" ht="13.8" thickBot="1" x14ac:dyDescent="0.3">
      <c r="AE843" t="s">
        <v>84</v>
      </c>
    </row>
    <row r="844" spans="1:89" ht="14.4" thickTop="1" thickBot="1" x14ac:dyDescent="0.3">
      <c r="A844" s="290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0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0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35">
      <c r="A845" s="291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68" t="s">
        <v>14</v>
      </c>
      <c r="AC845" s="169" t="s">
        <v>15</v>
      </c>
      <c r="AE845" s="291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68" t="s">
        <v>14</v>
      </c>
      <c r="BG845" s="169" t="s">
        <v>15</v>
      </c>
      <c r="BI845" s="291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8" thickTop="1" x14ac:dyDescent="0.25">
      <c r="A846" s="119" t="s">
        <v>16</v>
      </c>
      <c r="B846" s="120"/>
      <c r="C846" s="177"/>
      <c r="D846" s="121"/>
      <c r="E846" s="172"/>
      <c r="F846" s="120"/>
      <c r="G846" s="122"/>
      <c r="H846" s="121"/>
      <c r="I846" s="172"/>
      <c r="J846" s="120"/>
      <c r="K846" s="122"/>
      <c r="L846" s="121"/>
      <c r="M846" s="120"/>
      <c r="N846" s="171"/>
      <c r="O846" s="173"/>
      <c r="P846" s="120"/>
      <c r="Q846" s="122"/>
      <c r="R846" s="121"/>
      <c r="S846" s="172"/>
      <c r="T846" s="120"/>
      <c r="U846" s="122"/>
      <c r="V846" s="121"/>
      <c r="W846" s="172"/>
      <c r="X846" s="120"/>
      <c r="Y846" s="122"/>
      <c r="Z846" s="21"/>
      <c r="AA846" s="176"/>
      <c r="AB846" s="162">
        <f t="shared" ref="AB846:AB869" si="16347">B846+D846+F846+H846+J846+L846+N846+P846+R846+T846+V846+X846+Z846</f>
        <v>0</v>
      </c>
      <c r="AC846" s="163">
        <f>C846+E846+G846+I846+K846+M846+O846+Q846+S846+U846+W846+Y846+AA846</f>
        <v>0</v>
      </c>
      <c r="AE846" s="254" t="str">
        <f>$AE$9</f>
        <v>07:00 - 07:59</v>
      </c>
      <c r="AF846" s="120">
        <f t="shared" ref="AF846:AO848" si="16348">SUMIF($A$9:$A$32,$AE846,B$846:B$869)</f>
        <v>3872</v>
      </c>
      <c r="AG846" s="177">
        <f t="shared" si="16348"/>
        <v>1485</v>
      </c>
      <c r="AH846" s="121">
        <f t="shared" si="16348"/>
        <v>1821</v>
      </c>
      <c r="AI846" s="172">
        <f t="shared" si="16348"/>
        <v>1358</v>
      </c>
      <c r="AJ846" s="120">
        <f t="shared" si="16348"/>
        <v>2249</v>
      </c>
      <c r="AK846" s="122">
        <f t="shared" si="16348"/>
        <v>1243</v>
      </c>
      <c r="AL846" s="121">
        <f t="shared" si="16348"/>
        <v>3294</v>
      </c>
      <c r="AM846" s="172">
        <f t="shared" si="16348"/>
        <v>2497</v>
      </c>
      <c r="AN846" s="120">
        <f t="shared" si="16348"/>
        <v>229</v>
      </c>
      <c r="AO846" s="122">
        <f t="shared" si="16348"/>
        <v>1031</v>
      </c>
      <c r="AP846" s="121">
        <f t="shared" ref="AP846:AY848" si="16349">SUMIF($A$9:$A$32,$AE846,L$846:L$869)</f>
        <v>1097</v>
      </c>
      <c r="AQ846" s="120">
        <f t="shared" si="16349"/>
        <v>3346</v>
      </c>
      <c r="AR846" s="171">
        <f t="shared" si="16349"/>
        <v>2963</v>
      </c>
      <c r="AS846" s="173">
        <f t="shared" si="16349"/>
        <v>3995</v>
      </c>
      <c r="AT846" s="120">
        <f t="shared" si="16349"/>
        <v>1899</v>
      </c>
      <c r="AU846" s="122">
        <f t="shared" si="16349"/>
        <v>1755</v>
      </c>
      <c r="AV846" s="121">
        <f t="shared" si="16349"/>
        <v>2661</v>
      </c>
      <c r="AW846" s="172">
        <f t="shared" si="16349"/>
        <v>2050</v>
      </c>
      <c r="AX846" s="120">
        <f t="shared" si="16349"/>
        <v>465</v>
      </c>
      <c r="AY846" s="122">
        <f t="shared" si="16349"/>
        <v>1548</v>
      </c>
      <c r="AZ846" s="121">
        <f t="shared" ref="AZ846:BE848" si="16350">SUMIF($A$9:$A$32,$AE846,V$846:V$869)</f>
        <v>1409</v>
      </c>
      <c r="BA846" s="172">
        <f t="shared" si="16350"/>
        <v>2943</v>
      </c>
      <c r="BB846" s="120">
        <f t="shared" si="16350"/>
        <v>1774</v>
      </c>
      <c r="BC846" s="122">
        <f t="shared" si="16350"/>
        <v>1675</v>
      </c>
      <c r="BD846" s="21">
        <f t="shared" si="16350"/>
        <v>4258</v>
      </c>
      <c r="BE846" s="176">
        <f t="shared" si="16350"/>
        <v>3030</v>
      </c>
      <c r="BF846" s="162">
        <f>AF846+AH846+AJ846+AL846+AN846+AP846+AR846+AT846+AV846+AX846+AZ846+BB846+BD846</f>
        <v>27991</v>
      </c>
      <c r="BG846" s="163">
        <f>AG846+AI846+AK846+AM846+AO846+AQ846+AS846+AU846+AW846+AY846+BA846+BC846+BE846</f>
        <v>27956</v>
      </c>
      <c r="BI846" s="119" t="s">
        <v>16</v>
      </c>
      <c r="BJ846" s="123">
        <f>B846/B870</f>
        <v>0</v>
      </c>
      <c r="BK846" s="124">
        <f t="shared" ref="BK846" si="16351">C846/C870</f>
        <v>0</v>
      </c>
      <c r="BL846" s="125">
        <f t="shared" ref="BL846" si="16352">D846/D870</f>
        <v>0</v>
      </c>
      <c r="BM846" s="126">
        <f t="shared" ref="BM846" si="16353">E846/E870</f>
        <v>0</v>
      </c>
      <c r="BN846" s="123">
        <f t="shared" ref="BN846" si="16354">F846/F870</f>
        <v>0</v>
      </c>
      <c r="BO846" s="124">
        <f t="shared" ref="BO846" si="16355">G846/G870</f>
        <v>0</v>
      </c>
      <c r="BP846" s="125">
        <f t="shared" ref="BP846" si="16356">H846/H870</f>
        <v>0</v>
      </c>
      <c r="BQ846" s="126">
        <f t="shared" ref="BQ846" si="16357">I846/I870</f>
        <v>0</v>
      </c>
      <c r="BR846" s="123">
        <f t="shared" ref="BR846" si="16358">J846/J870</f>
        <v>0</v>
      </c>
      <c r="BS846" s="124">
        <f t="shared" ref="BS846" si="16359">K846/K870</f>
        <v>0</v>
      </c>
      <c r="BT846" s="125">
        <f t="shared" ref="BT846" si="16360">L846/L870</f>
        <v>0</v>
      </c>
      <c r="BU846" s="123">
        <f t="shared" ref="BU846" si="16361">M846/M870</f>
        <v>0</v>
      </c>
      <c r="BV846" s="127">
        <f t="shared" ref="BV846" si="16362">N846/N870</f>
        <v>0</v>
      </c>
      <c r="BW846" s="128">
        <f t="shared" ref="BW846" si="16363">O846/O870</f>
        <v>0</v>
      </c>
      <c r="BX846" s="123">
        <f t="shared" ref="BX846" si="16364">P846/P870</f>
        <v>0</v>
      </c>
      <c r="BY846" s="124">
        <f t="shared" ref="BY846" si="16365">Q846/Q870</f>
        <v>0</v>
      </c>
      <c r="BZ846" s="125">
        <f t="shared" ref="BZ846" si="16366">R846/R870</f>
        <v>0</v>
      </c>
      <c r="CA846" s="126">
        <f t="shared" ref="CA846" si="16367">S846/S870</f>
        <v>0</v>
      </c>
      <c r="CB846" s="123">
        <f t="shared" ref="CB846" si="16368">T846/T870</f>
        <v>0</v>
      </c>
      <c r="CC846" s="124">
        <f t="shared" ref="CC846" si="16369">U846/U870</f>
        <v>0</v>
      </c>
      <c r="CD846" s="125">
        <f t="shared" ref="CD846" si="16370">V846/V870</f>
        <v>0</v>
      </c>
      <c r="CE846" s="126">
        <f t="shared" ref="CE846" si="16371">W846/W870</f>
        <v>0</v>
      </c>
      <c r="CF846" s="123">
        <f t="shared" ref="CF846" si="16372">X846/X870</f>
        <v>0</v>
      </c>
      <c r="CG846" s="124">
        <f t="shared" ref="CG846" si="16373">Y846/Y870</f>
        <v>0</v>
      </c>
      <c r="CH846" s="125">
        <f t="shared" ref="CH846" si="16374">Z846/Z870</f>
        <v>0</v>
      </c>
      <c r="CI846" s="123">
        <f t="shared" ref="CI846" si="16375">AA846/AA870</f>
        <v>0</v>
      </c>
      <c r="CJ846" s="129">
        <f t="shared" ref="CJ846" si="16376">AB846/AB870</f>
        <v>0</v>
      </c>
      <c r="CK846" s="130">
        <f t="shared" ref="CK846" si="16377">AC846/AC870</f>
        <v>0</v>
      </c>
    </row>
    <row r="847" spans="1:89" x14ac:dyDescent="0.25">
      <c r="A847" s="131" t="s">
        <v>17</v>
      </c>
      <c r="B847" s="180">
        <v>461</v>
      </c>
      <c r="C847" s="181">
        <v>0</v>
      </c>
      <c r="D847" s="182">
        <v>390</v>
      </c>
      <c r="E847" s="183">
        <v>0</v>
      </c>
      <c r="F847" s="180">
        <v>555</v>
      </c>
      <c r="G847" s="184">
        <v>11</v>
      </c>
      <c r="H847" s="182">
        <v>526</v>
      </c>
      <c r="I847" s="183">
        <v>31</v>
      </c>
      <c r="J847" s="180">
        <v>14</v>
      </c>
      <c r="K847" s="184">
        <v>19</v>
      </c>
      <c r="L847" s="182">
        <v>45</v>
      </c>
      <c r="M847" s="180">
        <v>109</v>
      </c>
      <c r="N847" s="185">
        <v>229</v>
      </c>
      <c r="O847" s="186">
        <v>214</v>
      </c>
      <c r="P847" s="180">
        <v>83</v>
      </c>
      <c r="Q847" s="184">
        <v>95</v>
      </c>
      <c r="R847" s="182">
        <v>47</v>
      </c>
      <c r="S847" s="183">
        <v>108</v>
      </c>
      <c r="T847" s="180">
        <v>0</v>
      </c>
      <c r="U847" s="184">
        <v>47</v>
      </c>
      <c r="V847" s="182">
        <v>13</v>
      </c>
      <c r="W847" s="183">
        <v>127</v>
      </c>
      <c r="X847" s="180">
        <v>6</v>
      </c>
      <c r="Y847" s="184">
        <v>56</v>
      </c>
      <c r="Z847" s="182">
        <v>1</v>
      </c>
      <c r="AA847" s="180">
        <v>153</v>
      </c>
      <c r="AB847" s="162">
        <f t="shared" si="16347"/>
        <v>2370</v>
      </c>
      <c r="AC847" s="163">
        <f t="shared" ref="AC847:AC866" si="16378">C847+E847+G847+I847+K847+M847+O847+Q847+S847+U847+W847+Y847+AA847</f>
        <v>970</v>
      </c>
      <c r="AE847" s="256" t="str">
        <f>$AE$10</f>
        <v>08:00 - 08:59</v>
      </c>
      <c r="AF847" s="120">
        <f t="shared" si="16348"/>
        <v>2931</v>
      </c>
      <c r="AG847" s="181">
        <f t="shared" si="16348"/>
        <v>1453</v>
      </c>
      <c r="AH847" s="182">
        <f t="shared" si="16348"/>
        <v>1526</v>
      </c>
      <c r="AI847" s="183">
        <f t="shared" si="16348"/>
        <v>1080</v>
      </c>
      <c r="AJ847" s="180">
        <f t="shared" si="16348"/>
        <v>1808</v>
      </c>
      <c r="AK847" s="184">
        <f t="shared" si="16348"/>
        <v>1081</v>
      </c>
      <c r="AL847" s="182">
        <f t="shared" si="16348"/>
        <v>3016</v>
      </c>
      <c r="AM847" s="183">
        <f t="shared" si="16348"/>
        <v>2076</v>
      </c>
      <c r="AN847" s="180">
        <f t="shared" si="16348"/>
        <v>251</v>
      </c>
      <c r="AO847" s="184">
        <f t="shared" si="16348"/>
        <v>907</v>
      </c>
      <c r="AP847" s="182">
        <f t="shared" si="16349"/>
        <v>879</v>
      </c>
      <c r="AQ847" s="180">
        <f t="shared" si="16349"/>
        <v>3069</v>
      </c>
      <c r="AR847" s="185">
        <f t="shared" si="16349"/>
        <v>2261</v>
      </c>
      <c r="AS847" s="186">
        <f t="shared" si="16349"/>
        <v>3529</v>
      </c>
      <c r="AT847" s="180">
        <f t="shared" si="16349"/>
        <v>1544</v>
      </c>
      <c r="AU847" s="184">
        <f t="shared" si="16349"/>
        <v>1506</v>
      </c>
      <c r="AV847" s="182">
        <f t="shared" si="16349"/>
        <v>2237</v>
      </c>
      <c r="AW847" s="183">
        <f t="shared" si="16349"/>
        <v>1535</v>
      </c>
      <c r="AX847" s="180">
        <f t="shared" si="16349"/>
        <v>323</v>
      </c>
      <c r="AY847" s="184">
        <f t="shared" si="16349"/>
        <v>1155</v>
      </c>
      <c r="AZ847" s="182">
        <f t="shared" si="16350"/>
        <v>1026</v>
      </c>
      <c r="BA847" s="183">
        <f t="shared" si="16350"/>
        <v>2622</v>
      </c>
      <c r="BB847" s="180">
        <f t="shared" si="16350"/>
        <v>1442</v>
      </c>
      <c r="BC847" s="184">
        <f t="shared" si="16350"/>
        <v>1436</v>
      </c>
      <c r="BD847" s="182">
        <f t="shared" si="16350"/>
        <v>3687</v>
      </c>
      <c r="BE847" s="180">
        <f t="shared" si="16350"/>
        <v>3062</v>
      </c>
      <c r="BF847" s="164">
        <f>SUM(AF847,AH847,AJ847,AL847,AN847,AP847,AR847,AT847,AV847,AX847,AZ847,BB847,BD847)</f>
        <v>22931</v>
      </c>
      <c r="BG847" s="165">
        <f>SUM(AG847,AI847,AK847,AM847,AO847,AQ847,AS847,AU847,AW847,AY847,BA847,BC847,BE847)</f>
        <v>24511</v>
      </c>
      <c r="BI847" s="131" t="s">
        <v>17</v>
      </c>
      <c r="BJ847" s="123">
        <f>B847/B870</f>
        <v>1.224338034153985E-2</v>
      </c>
      <c r="BK847" s="124">
        <f t="shared" ref="BK847" si="16379">C847/C870</f>
        <v>0</v>
      </c>
      <c r="BL847" s="125">
        <f t="shared" ref="BL847" si="16380">D847/D870</f>
        <v>1.9644386238855588E-2</v>
      </c>
      <c r="BM847" s="126">
        <f t="shared" ref="BM847" si="16381">E847/E870</f>
        <v>0</v>
      </c>
      <c r="BN847" s="123">
        <f t="shared" ref="BN847" si="16382">F847/F870</f>
        <v>2.4058260002600893E-2</v>
      </c>
      <c r="BO847" s="124">
        <f t="shared" ref="BO847" si="16383">G847/G870</f>
        <v>5.0391680791607495E-4</v>
      </c>
      <c r="BP847" s="125">
        <f t="shared" ref="BP847" si="16384">H847/H870</f>
        <v>1.2509215439130538E-2</v>
      </c>
      <c r="BQ847" s="126">
        <f t="shared" ref="BQ847" si="16385">I847/I870</f>
        <v>6.6721191511342603E-4</v>
      </c>
      <c r="BR847" s="123">
        <f t="shared" ref="BR847" si="16386">J847/J870</f>
        <v>1.8207829366627649E-3</v>
      </c>
      <c r="BS847" s="124">
        <f t="shared" ref="BS847" si="16387">K847/K870</f>
        <v>2.4032380470528714E-3</v>
      </c>
      <c r="BT847" s="125">
        <f t="shared" ref="BT847" si="16388">L847/L870</f>
        <v>1.8796207343051668E-3</v>
      </c>
      <c r="BU847" s="123">
        <f t="shared" ref="BU847" si="16389">M847/M870</f>
        <v>4.0724827199701101E-3</v>
      </c>
      <c r="BV847" s="127">
        <f t="shared" ref="BV847" si="16390">N847/N870</f>
        <v>5.4093636320687866E-3</v>
      </c>
      <c r="BW847" s="128">
        <f t="shared" ref="BW847" si="16391">O847/O870</f>
        <v>5.0814456000379919E-3</v>
      </c>
      <c r="BX847" s="123">
        <f t="shared" ref="BX847" si="16392">P847/P870</f>
        <v>3.8710881022340376E-3</v>
      </c>
      <c r="BY847" s="124">
        <f t="shared" ref="BY847" si="16393">Q847/Q870</f>
        <v>4.6779594248571995E-3</v>
      </c>
      <c r="BZ847" s="125">
        <f t="shared" ref="BZ847" si="16394">R847/R870</f>
        <v>1.6026733956216327E-3</v>
      </c>
      <c r="CA847" s="126">
        <f t="shared" ref="CA847" si="16395">S847/S870</f>
        <v>3.6768460831375755E-3</v>
      </c>
      <c r="CB847" s="123">
        <f t="shared" ref="CB847" si="16396">T847/T870</f>
        <v>0</v>
      </c>
      <c r="CC847" s="124">
        <f t="shared" ref="CC847" si="16397">U847/U870</f>
        <v>5.3991958644457206E-3</v>
      </c>
      <c r="CD847" s="125">
        <f t="shared" ref="CD847" si="16398">V847/V870</f>
        <v>4.6292999074140016E-4</v>
      </c>
      <c r="CE847" s="126">
        <f t="shared" ref="CE847" si="16399">W847/W870</f>
        <v>3.7325495958853783E-3</v>
      </c>
      <c r="CF847" s="123">
        <f t="shared" ref="CF847" si="16400">X847/X870</f>
        <v>2.7208416470161435E-4</v>
      </c>
      <c r="CG847" s="124">
        <f t="shared" ref="CG847" si="16401">Y847/Y870</f>
        <v>4.4014776389216378E-3</v>
      </c>
      <c r="CH847" s="125">
        <f t="shared" ref="CH847" si="16402">Z847/Z870</f>
        <v>1.9377591752896949E-5</v>
      </c>
      <c r="CI847" s="123">
        <f t="shared" ref="CI847" si="16403">AA847/AA870</f>
        <v>2.8151909913888278E-3</v>
      </c>
      <c r="CJ847" s="129">
        <f t="shared" ref="CJ847" si="16404">AB847/AB870</f>
        <v>6.6183924287824668E-3</v>
      </c>
      <c r="CK847" s="130">
        <f t="shared" ref="CK847" si="16405">AC847/AC870</f>
        <v>2.7161738351254481E-3</v>
      </c>
    </row>
    <row r="848" spans="1:89" ht="13.8" thickBot="1" x14ac:dyDescent="0.3">
      <c r="A848" s="139" t="s">
        <v>18</v>
      </c>
      <c r="B848" s="187">
        <v>1887</v>
      </c>
      <c r="C848" s="188">
        <v>495</v>
      </c>
      <c r="D848" s="189">
        <v>1246</v>
      </c>
      <c r="E848" s="190">
        <v>377</v>
      </c>
      <c r="F848" s="187">
        <v>1844</v>
      </c>
      <c r="G848" s="191">
        <v>425</v>
      </c>
      <c r="H848" s="189">
        <v>2030</v>
      </c>
      <c r="I848" s="190">
        <v>738</v>
      </c>
      <c r="J848" s="187">
        <v>72</v>
      </c>
      <c r="K848" s="191">
        <v>291</v>
      </c>
      <c r="L848" s="189">
        <v>439</v>
      </c>
      <c r="M848" s="187">
        <v>1266</v>
      </c>
      <c r="N848" s="192">
        <v>1565</v>
      </c>
      <c r="O848" s="193">
        <v>1756</v>
      </c>
      <c r="P848" s="187">
        <v>731</v>
      </c>
      <c r="Q848" s="191">
        <v>847</v>
      </c>
      <c r="R848" s="189">
        <v>1176</v>
      </c>
      <c r="S848" s="190">
        <v>938</v>
      </c>
      <c r="T848" s="187">
        <v>112</v>
      </c>
      <c r="U848" s="191">
        <v>616</v>
      </c>
      <c r="V848" s="189">
        <v>507</v>
      </c>
      <c r="W848" s="190">
        <v>1269</v>
      </c>
      <c r="X848" s="187">
        <v>772</v>
      </c>
      <c r="Y848" s="191">
        <v>701</v>
      </c>
      <c r="Z848" s="189">
        <v>2231</v>
      </c>
      <c r="AA848" s="187">
        <v>1279</v>
      </c>
      <c r="AB848" s="162">
        <f t="shared" si="16347"/>
        <v>14612</v>
      </c>
      <c r="AC848" s="163">
        <f t="shared" si="16378"/>
        <v>10998</v>
      </c>
      <c r="AE848" s="254">
        <f>$AE$11</f>
        <v>0</v>
      </c>
      <c r="AF848" s="120">
        <f t="shared" si="16348"/>
        <v>0</v>
      </c>
      <c r="AG848" s="188">
        <f t="shared" si="16348"/>
        <v>0</v>
      </c>
      <c r="AH848" s="189">
        <f t="shared" si="16348"/>
        <v>0</v>
      </c>
      <c r="AI848" s="190">
        <f t="shared" si="16348"/>
        <v>0</v>
      </c>
      <c r="AJ848" s="187">
        <f t="shared" si="16348"/>
        <v>0</v>
      </c>
      <c r="AK848" s="191">
        <f t="shared" si="16348"/>
        <v>0</v>
      </c>
      <c r="AL848" s="189">
        <f t="shared" si="16348"/>
        <v>0</v>
      </c>
      <c r="AM848" s="190">
        <f t="shared" si="16348"/>
        <v>0</v>
      </c>
      <c r="AN848" s="187">
        <f t="shared" si="16348"/>
        <v>0</v>
      </c>
      <c r="AO848" s="191">
        <f t="shared" si="16348"/>
        <v>0</v>
      </c>
      <c r="AP848" s="189">
        <f t="shared" si="16349"/>
        <v>0</v>
      </c>
      <c r="AQ848" s="187">
        <f t="shared" si="16349"/>
        <v>0</v>
      </c>
      <c r="AR848" s="192">
        <f t="shared" si="16349"/>
        <v>0</v>
      </c>
      <c r="AS848" s="193">
        <f t="shared" si="16349"/>
        <v>0</v>
      </c>
      <c r="AT848" s="187">
        <f t="shared" si="16349"/>
        <v>0</v>
      </c>
      <c r="AU848" s="191">
        <f t="shared" si="16349"/>
        <v>0</v>
      </c>
      <c r="AV848" s="189">
        <f t="shared" si="16349"/>
        <v>0</v>
      </c>
      <c r="AW848" s="190">
        <f t="shared" si="16349"/>
        <v>0</v>
      </c>
      <c r="AX848" s="187">
        <f t="shared" si="16349"/>
        <v>0</v>
      </c>
      <c r="AY848" s="191">
        <f t="shared" si="16349"/>
        <v>0</v>
      </c>
      <c r="AZ848" s="189">
        <f t="shared" si="16350"/>
        <v>0</v>
      </c>
      <c r="BA848" s="190">
        <f t="shared" si="16350"/>
        <v>0</v>
      </c>
      <c r="BB848" s="187">
        <f t="shared" si="16350"/>
        <v>0</v>
      </c>
      <c r="BC848" s="191">
        <f t="shared" si="16350"/>
        <v>0</v>
      </c>
      <c r="BD848" s="189">
        <f t="shared" si="16350"/>
        <v>0</v>
      </c>
      <c r="BE848" s="187">
        <f t="shared" si="16350"/>
        <v>0</v>
      </c>
      <c r="BF848" s="164">
        <f>SUM(AF848,AH848,AJ848,AL848,AN848,AP848,AR848,AT848,AV848,AX848,AZ848,BB848,BD848)</f>
        <v>0</v>
      </c>
      <c r="BG848" s="165">
        <f>SUM(AG848,AI848,AK848,AM848,AO848,AQ848,AS848,AU848,AW848,AY848,BA848,BC848,BE848)</f>
        <v>0</v>
      </c>
      <c r="BI848" s="139" t="s">
        <v>18</v>
      </c>
      <c r="BJ848" s="123">
        <f>B848/B870</f>
        <v>5.0115528643136002E-2</v>
      </c>
      <c r="BK848" s="124">
        <f t="shared" ref="BK848" si="16406">C848/C870</f>
        <v>1.395584876934788E-2</v>
      </c>
      <c r="BL848" s="125">
        <f t="shared" ref="BL848" si="16407">D848/D870</f>
        <v>6.276129552208734E-2</v>
      </c>
      <c r="BM848" s="126">
        <f t="shared" ref="BM848" si="16408">E848/E870</f>
        <v>2.205581232083309E-2</v>
      </c>
      <c r="BN848" s="123">
        <f t="shared" ref="BN848" si="16409">F848/F870</f>
        <v>7.9934110711344222E-2</v>
      </c>
      <c r="BO848" s="124">
        <f t="shared" ref="BO848" si="16410">G848/G870</f>
        <v>1.9469513033121076E-2</v>
      </c>
      <c r="BP848" s="125">
        <f t="shared" ref="BP848" si="16411">H848/H870</f>
        <v>4.8277010154819375E-2</v>
      </c>
      <c r="BQ848" s="126">
        <f t="shared" ref="BQ848" si="16412">I848/I870</f>
        <v>1.5883948172700273E-2</v>
      </c>
      <c r="BR848" s="123">
        <f t="shared" ref="BR848" si="16413">J848/J870</f>
        <v>9.364026531408505E-3</v>
      </c>
      <c r="BS848" s="124">
        <f t="shared" ref="BS848" si="16414">K848/K870</f>
        <v>3.6807487983809763E-2</v>
      </c>
      <c r="BT848" s="125">
        <f t="shared" ref="BT848" si="16415">L848/L870</f>
        <v>1.8336744496888182E-2</v>
      </c>
      <c r="BU848" s="123">
        <f t="shared" ref="BU848" si="16416">M848/M870</f>
        <v>4.7300579114515226E-2</v>
      </c>
      <c r="BV848" s="127">
        <f t="shared" ref="BV848" si="16417">N848/N870</f>
        <v>3.6967921765011576E-2</v>
      </c>
      <c r="BW848" s="128">
        <f t="shared" ref="BW848" si="16418">O848/O870</f>
        <v>4.1696348007788382E-2</v>
      </c>
      <c r="BX848" s="123">
        <f t="shared" ref="BX848" si="16419">P848/P870</f>
        <v>3.409355906907327E-2</v>
      </c>
      <c r="BY848" s="124">
        <f t="shared" ref="BY848" si="16420">Q848/Q870</f>
        <v>4.1707701398463658E-2</v>
      </c>
      <c r="BZ848" s="125">
        <f t="shared" ref="BZ848" si="16421">R848/R870</f>
        <v>4.010093432449021E-2</v>
      </c>
      <c r="CA848" s="126">
        <f t="shared" ref="CA848" si="16422">S848/S870</f>
        <v>3.1934089129472647E-2</v>
      </c>
      <c r="CB848" s="123">
        <f t="shared" ref="CB848" si="16423">T848/T870</f>
        <v>1.2447210491220271E-2</v>
      </c>
      <c r="CC848" s="124">
        <f t="shared" ref="CC848" si="16424">U848/U870</f>
        <v>7.0763928776565191E-2</v>
      </c>
      <c r="CD848" s="125">
        <f t="shared" ref="CD848" si="16425">V848/V870</f>
        <v>1.8054269638914607E-2</v>
      </c>
      <c r="CE848" s="126">
        <f t="shared" ref="CE848" si="16426">W848/W870</f>
        <v>3.7296105804555474E-2</v>
      </c>
      <c r="CF848" s="123">
        <f t="shared" ref="CF848" si="16427">X848/X870</f>
        <v>3.5008162524941051E-2</v>
      </c>
      <c r="CG848" s="124">
        <f t="shared" ref="CG848" si="16428">Y848/Y870</f>
        <v>5.5097068301501219E-2</v>
      </c>
      <c r="CH848" s="125">
        <f t="shared" ref="CH848" si="16429">Z848/Z870</f>
        <v>4.3231407200713098E-2</v>
      </c>
      <c r="CI848" s="123">
        <f t="shared" ref="CI848" si="16430">AA848/AA870</f>
        <v>2.3533524692720985E-2</v>
      </c>
      <c r="CJ848" s="129">
        <f t="shared" ref="CJ848" si="16431">AB848/AB870</f>
        <v>4.0805042265556715E-2</v>
      </c>
      <c r="CK848" s="130">
        <f t="shared" ref="CK848" si="16432">AC848/AC870</f>
        <v>3.0796370967741935E-2</v>
      </c>
    </row>
    <row r="849" spans="1:89" ht="14.4" thickTop="1" thickBot="1" x14ac:dyDescent="0.3">
      <c r="A849" s="131" t="s">
        <v>19</v>
      </c>
      <c r="B849" s="180">
        <v>3465</v>
      </c>
      <c r="C849" s="181">
        <v>1548</v>
      </c>
      <c r="D849" s="182">
        <v>1630</v>
      </c>
      <c r="E849" s="183">
        <v>1015</v>
      </c>
      <c r="F849" s="180">
        <v>2468</v>
      </c>
      <c r="G849" s="184">
        <v>1094</v>
      </c>
      <c r="H849" s="182">
        <v>3052</v>
      </c>
      <c r="I849" s="183">
        <v>1875</v>
      </c>
      <c r="J849" s="180">
        <v>182</v>
      </c>
      <c r="K849" s="184">
        <v>655</v>
      </c>
      <c r="L849" s="182">
        <v>1008</v>
      </c>
      <c r="M849" s="180">
        <v>2306</v>
      </c>
      <c r="N849" s="185">
        <v>2613</v>
      </c>
      <c r="O849" s="186">
        <v>3094</v>
      </c>
      <c r="P849" s="180">
        <v>1491</v>
      </c>
      <c r="Q849" s="184">
        <v>1374</v>
      </c>
      <c r="R849" s="182">
        <v>1959</v>
      </c>
      <c r="S849" s="183">
        <v>1624</v>
      </c>
      <c r="T849" s="180">
        <v>314</v>
      </c>
      <c r="U849" s="184">
        <v>1138</v>
      </c>
      <c r="V849" s="182">
        <v>1133</v>
      </c>
      <c r="W849" s="183">
        <v>2339</v>
      </c>
      <c r="X849" s="180">
        <v>1531</v>
      </c>
      <c r="Y849" s="184">
        <v>1091</v>
      </c>
      <c r="Z849" s="182">
        <v>3231</v>
      </c>
      <c r="AA849" s="180">
        <v>2526</v>
      </c>
      <c r="AB849" s="162">
        <f t="shared" si="16347"/>
        <v>24077</v>
      </c>
      <c r="AC849" s="163">
        <f t="shared" si="16378"/>
        <v>21679</v>
      </c>
      <c r="AE849" s="251" t="s">
        <v>13</v>
      </c>
      <c r="AF849" s="14">
        <f t="shared" ref="AF849:BG849" si="16433">SUM(AF846:AF848)</f>
        <v>6803</v>
      </c>
      <c r="AG849" s="1">
        <f t="shared" si="16433"/>
        <v>2938</v>
      </c>
      <c r="AH849" s="14">
        <f t="shared" si="16433"/>
        <v>3347</v>
      </c>
      <c r="AI849" s="1">
        <f t="shared" si="16433"/>
        <v>2438</v>
      </c>
      <c r="AJ849" s="14">
        <f t="shared" si="16433"/>
        <v>4057</v>
      </c>
      <c r="AK849" s="1">
        <f t="shared" si="16433"/>
        <v>2324</v>
      </c>
      <c r="AL849" s="14">
        <f t="shared" si="16433"/>
        <v>6310</v>
      </c>
      <c r="AM849" s="1">
        <f t="shared" si="16433"/>
        <v>4573</v>
      </c>
      <c r="AN849" s="14">
        <f t="shared" si="16433"/>
        <v>480</v>
      </c>
      <c r="AO849" s="1">
        <f t="shared" si="16433"/>
        <v>1938</v>
      </c>
      <c r="AP849" s="14">
        <f t="shared" si="16433"/>
        <v>1976</v>
      </c>
      <c r="AQ849" s="1">
        <f t="shared" si="16433"/>
        <v>6415</v>
      </c>
      <c r="AR849" s="14">
        <f t="shared" si="16433"/>
        <v>5224</v>
      </c>
      <c r="AS849" s="1">
        <f t="shared" si="16433"/>
        <v>7524</v>
      </c>
      <c r="AT849" s="14">
        <f t="shared" si="16433"/>
        <v>3443</v>
      </c>
      <c r="AU849" s="1">
        <f t="shared" si="16433"/>
        <v>3261</v>
      </c>
      <c r="AV849" s="14">
        <f t="shared" si="16433"/>
        <v>4898</v>
      </c>
      <c r="AW849" s="1">
        <f t="shared" si="16433"/>
        <v>3585</v>
      </c>
      <c r="AX849" s="14">
        <f t="shared" si="16433"/>
        <v>788</v>
      </c>
      <c r="AY849" s="1">
        <f t="shared" si="16433"/>
        <v>2703</v>
      </c>
      <c r="AZ849" s="14">
        <f t="shared" si="16433"/>
        <v>2435</v>
      </c>
      <c r="BA849" s="1">
        <f t="shared" si="16433"/>
        <v>5565</v>
      </c>
      <c r="BB849" s="14">
        <f t="shared" si="16433"/>
        <v>3216</v>
      </c>
      <c r="BC849" s="1">
        <f t="shared" si="16433"/>
        <v>3111</v>
      </c>
      <c r="BD849" s="14">
        <f t="shared" si="16433"/>
        <v>7945</v>
      </c>
      <c r="BE849" s="1">
        <f t="shared" si="16433"/>
        <v>6092</v>
      </c>
      <c r="BF849" s="166">
        <f t="shared" si="16433"/>
        <v>50922</v>
      </c>
      <c r="BG849" s="167">
        <f t="shared" si="16433"/>
        <v>52467</v>
      </c>
      <c r="BI849" s="131" t="s">
        <v>19</v>
      </c>
      <c r="BJ849" s="123">
        <f>B849/B870</f>
        <v>9.202453987730061E-2</v>
      </c>
      <c r="BK849" s="124">
        <f t="shared" ref="BK849" si="16434">C849/C870</f>
        <v>4.3643745242324283E-2</v>
      </c>
      <c r="BL849" s="125">
        <f t="shared" ref="BL849" si="16435">D849/D870</f>
        <v>8.2103460434191311E-2</v>
      </c>
      <c r="BM849" s="126">
        <f t="shared" ref="BM849" si="16436">E849/E870</f>
        <v>5.9381033171473703E-2</v>
      </c>
      <c r="BN849" s="123">
        <f t="shared" ref="BN849" si="16437">F849/F870</f>
        <v>0.1069833976331874</v>
      </c>
      <c r="BO849" s="124">
        <f t="shared" ref="BO849" si="16438">G849/G870</f>
        <v>5.0116817078198726E-2</v>
      </c>
      <c r="BP849" s="125">
        <f t="shared" ref="BP849" si="16439">H849/H870</f>
        <v>7.2581987681038782E-2</v>
      </c>
      <c r="BQ849" s="126">
        <f t="shared" ref="BQ849" si="16440">I849/I870</f>
        <v>4.0355559381860445E-2</v>
      </c>
      <c r="BR849" s="123">
        <f t="shared" ref="BR849" si="16441">J849/J870</f>
        <v>2.3670178176615944E-2</v>
      </c>
      <c r="BS849" s="124">
        <f t="shared" ref="BS849" si="16442">K849/K870</f>
        <v>8.2848469516822662E-2</v>
      </c>
      <c r="BT849" s="125">
        <f t="shared" ref="BT849" si="16443">L849/L870</f>
        <v>4.210350444843574E-2</v>
      </c>
      <c r="BU849" s="123">
        <f t="shared" ref="BU849" si="16444">M849/M870</f>
        <v>8.6157294974780502E-2</v>
      </c>
      <c r="BV849" s="127">
        <f t="shared" ref="BV849" si="16445">N849/N870</f>
        <v>6.1723437426182262E-2</v>
      </c>
      <c r="BW849" s="128">
        <f t="shared" ref="BW849" si="16446">O849/O870</f>
        <v>7.3467255544474516E-2</v>
      </c>
      <c r="BX849" s="123">
        <f t="shared" ref="BX849" si="16447">P849/P870</f>
        <v>6.953966699314397E-2</v>
      </c>
      <c r="BY849" s="124">
        <f t="shared" ref="BY849" si="16448">Q849/Q870</f>
        <v>6.7658065786882021E-2</v>
      </c>
      <c r="BZ849" s="125">
        <f t="shared" ref="BZ849" si="16449">R849/R870</f>
        <v>6.6800791106867624E-2</v>
      </c>
      <c r="CA849" s="126">
        <f t="shared" ref="CA849" si="16450">S849/S870</f>
        <v>5.5288870731624279E-2</v>
      </c>
      <c r="CB849" s="123">
        <f t="shared" ref="CB849" si="16451">T849/T870</f>
        <v>3.489664369859969E-2</v>
      </c>
      <c r="CC849" s="124">
        <f t="shared" ref="CC849" si="16452">U849/U870</f>
        <v>0.13072946582423894</v>
      </c>
      <c r="CD849" s="125">
        <f t="shared" ref="CD849" si="16453">V849/V870</f>
        <v>4.0346129193077417E-2</v>
      </c>
      <c r="CE849" s="126">
        <f t="shared" ref="CE849" si="16454">W849/W870</f>
        <v>6.8743570903747248E-2</v>
      </c>
      <c r="CF849" s="123">
        <f t="shared" ref="CF849" si="16455">X849/X870</f>
        <v>6.9426809359695266E-2</v>
      </c>
      <c r="CG849" s="124">
        <f t="shared" ref="CG849" si="16456">Y849/Y870</f>
        <v>8.5750216143991198E-2</v>
      </c>
      <c r="CH849" s="125">
        <f t="shared" ref="CH849" si="16457">Z849/Z870</f>
        <v>6.2608998953610051E-2</v>
      </c>
      <c r="CI849" s="123">
        <f t="shared" ref="CI849" si="16458">AA849/AA870</f>
        <v>4.6478251269595934E-2</v>
      </c>
      <c r="CJ849" s="129">
        <f t="shared" ref="CJ849" si="16459">AB849/AB870</f>
        <v>6.7236723421010738E-2</v>
      </c>
      <c r="CK849" s="130">
        <f t="shared" ref="CK849" si="16460">AC849/AC870</f>
        <v>6.0705085125448026E-2</v>
      </c>
    </row>
    <row r="850" spans="1:89" ht="13.8" thickTop="1" x14ac:dyDescent="0.25">
      <c r="A850" s="139" t="s">
        <v>20</v>
      </c>
      <c r="B850" s="266">
        <v>3872</v>
      </c>
      <c r="C850" s="267">
        <v>1485</v>
      </c>
      <c r="D850" s="268">
        <v>1821</v>
      </c>
      <c r="E850" s="269">
        <v>1358</v>
      </c>
      <c r="F850" s="266">
        <v>2249</v>
      </c>
      <c r="G850" s="270">
        <v>1243</v>
      </c>
      <c r="H850" s="268">
        <v>3294</v>
      </c>
      <c r="I850" s="269">
        <v>2497</v>
      </c>
      <c r="J850" s="266">
        <v>229</v>
      </c>
      <c r="K850" s="270">
        <v>1031</v>
      </c>
      <c r="L850" s="268">
        <v>1097</v>
      </c>
      <c r="M850" s="266">
        <v>3346</v>
      </c>
      <c r="N850" s="271">
        <v>2963</v>
      </c>
      <c r="O850" s="272">
        <v>3995</v>
      </c>
      <c r="P850" s="266">
        <v>1899</v>
      </c>
      <c r="Q850" s="270">
        <v>1755</v>
      </c>
      <c r="R850" s="268">
        <v>2661</v>
      </c>
      <c r="S850" s="269">
        <v>2050</v>
      </c>
      <c r="T850" s="266">
        <v>465</v>
      </c>
      <c r="U850" s="270">
        <v>1548</v>
      </c>
      <c r="V850" s="268">
        <v>1409</v>
      </c>
      <c r="W850" s="269">
        <v>2943</v>
      </c>
      <c r="X850" s="266">
        <v>1774</v>
      </c>
      <c r="Y850" s="270">
        <v>1675</v>
      </c>
      <c r="Z850" s="268">
        <v>4258</v>
      </c>
      <c r="AA850" s="266">
        <v>3030</v>
      </c>
      <c r="AB850" s="162">
        <f t="shared" si="16347"/>
        <v>27991</v>
      </c>
      <c r="AC850" s="163">
        <f t="shared" si="16378"/>
        <v>27956</v>
      </c>
      <c r="BI850" s="139" t="s">
        <v>20</v>
      </c>
      <c r="BJ850" s="123">
        <f>B850/B870</f>
        <v>0.10283377154542798</v>
      </c>
      <c r="BK850" s="124">
        <f t="shared" ref="BK850" si="16461">C850/C870</f>
        <v>4.1867546308043645E-2</v>
      </c>
      <c r="BL850" s="125">
        <f t="shared" ref="BL850" si="16462">D850/D870</f>
        <v>9.1724172669118018E-2</v>
      </c>
      <c r="BM850" s="126">
        <f t="shared" ref="BM850" si="16463">E850/E870</f>
        <v>7.944772713976482E-2</v>
      </c>
      <c r="BN850" s="123">
        <f t="shared" ref="BN850" si="16464">F850/F870</f>
        <v>9.7490138280809741E-2</v>
      </c>
      <c r="BO850" s="124">
        <f t="shared" ref="BO850" si="16465">G850/G870</f>
        <v>5.694259929451647E-2</v>
      </c>
      <c r="BP850" s="125">
        <f t="shared" ref="BP850" si="16466">H850/H870</f>
        <v>7.8337178054174894E-2</v>
      </c>
      <c r="BQ850" s="126">
        <f t="shared" ref="BQ850" si="16467">I850/I870</f>
        <v>5.3742843614136282E-2</v>
      </c>
      <c r="BR850" s="123">
        <f t="shared" ref="BR850" si="16468">J850/J870</f>
        <v>2.9782806606840941E-2</v>
      </c>
      <c r="BS850" s="124">
        <f t="shared" ref="BS850" si="16469">K850/K870</f>
        <v>0.13040728560586895</v>
      </c>
      <c r="BT850" s="125">
        <f t="shared" ref="BT850" si="16470">L850/L870</f>
        <v>4.5820976567394846E-2</v>
      </c>
      <c r="BU850" s="123">
        <f t="shared" ref="BU850" si="16471">M850/M870</f>
        <v>0.12501401083504576</v>
      </c>
      <c r="BV850" s="127">
        <f t="shared" ref="BV850" si="16472">N850/N870</f>
        <v>6.9991023763405297E-2</v>
      </c>
      <c r="BW850" s="128">
        <f t="shared" ref="BW850" si="16473">O850/O870</f>
        <v>9.4861566225008312E-2</v>
      </c>
      <c r="BX850" s="123">
        <f t="shared" ref="BX850" si="16474">P850/P870</f>
        <v>8.85686301944872E-2</v>
      </c>
      <c r="BY850" s="124">
        <f t="shared" ref="BY850" si="16475">Q850/Q870</f>
        <v>8.6419145164467207E-2</v>
      </c>
      <c r="BZ850" s="125">
        <f t="shared" ref="BZ850" si="16476">R850/R870</f>
        <v>9.0738593739343926E-2</v>
      </c>
      <c r="CA850" s="126">
        <f t="shared" ref="CA850" si="16477">S850/S870</f>
        <v>6.9791985837333606E-2</v>
      </c>
      <c r="CB850" s="123">
        <f t="shared" ref="CB850" si="16478">T850/T870</f>
        <v>5.1678150700155592E-2</v>
      </c>
      <c r="CC850" s="124">
        <f t="shared" ref="CC850" si="16479">U850/U870</f>
        <v>0.17782883400344629</v>
      </c>
      <c r="CD850" s="125">
        <f t="shared" ref="CD850" si="16480">V850/V870</f>
        <v>5.0174488996510218E-2</v>
      </c>
      <c r="CE850" s="126">
        <f t="shared" ref="CE850" si="16481">W850/W870</f>
        <v>8.6495224099926521E-2</v>
      </c>
      <c r="CF850" s="123">
        <f t="shared" ref="CF850" si="16482">X850/X870</f>
        <v>8.044621803011065E-2</v>
      </c>
      <c r="CG850" s="124">
        <f t="shared" ref="CG850" si="16483">Y850/Y870</f>
        <v>0.13165134009274543</v>
      </c>
      <c r="CH850" s="125">
        <f t="shared" ref="CH850" si="16484">Z850/Z870</f>
        <v>8.2509785683835213E-2</v>
      </c>
      <c r="CI850" s="123">
        <f t="shared" ref="CI850" si="16485">AA850/AA870</f>
        <v>5.57518215941709E-2</v>
      </c>
      <c r="CJ850" s="129">
        <f t="shared" ref="CJ850" si="16486">AB850/AB870</f>
        <v>7.816684492575951E-2</v>
      </c>
      <c r="CK850" s="130">
        <f t="shared" ref="CK850" si="16487">AC850/AC870</f>
        <v>7.8281810035842295E-2</v>
      </c>
    </row>
    <row r="851" spans="1:89" ht="13.8" thickBot="1" x14ac:dyDescent="0.3">
      <c r="A851" s="131" t="s">
        <v>21</v>
      </c>
      <c r="B851" s="273">
        <v>2931</v>
      </c>
      <c r="C851" s="274">
        <v>1453</v>
      </c>
      <c r="D851" s="275">
        <v>1526</v>
      </c>
      <c r="E851" s="276">
        <v>1080</v>
      </c>
      <c r="F851" s="273">
        <v>1808</v>
      </c>
      <c r="G851" s="277">
        <v>1081</v>
      </c>
      <c r="H851" s="275">
        <v>3016</v>
      </c>
      <c r="I851" s="276">
        <v>2076</v>
      </c>
      <c r="J851" s="273">
        <v>251</v>
      </c>
      <c r="K851" s="277">
        <v>907</v>
      </c>
      <c r="L851" s="275">
        <v>879</v>
      </c>
      <c r="M851" s="273">
        <v>3069</v>
      </c>
      <c r="N851" s="278">
        <v>2261</v>
      </c>
      <c r="O851" s="279">
        <v>3529</v>
      </c>
      <c r="P851" s="273">
        <v>1544</v>
      </c>
      <c r="Q851" s="277">
        <v>1506</v>
      </c>
      <c r="R851" s="275">
        <v>2237</v>
      </c>
      <c r="S851" s="276">
        <v>1535</v>
      </c>
      <c r="T851" s="273">
        <v>323</v>
      </c>
      <c r="U851" s="277">
        <v>1155</v>
      </c>
      <c r="V851" s="275">
        <v>1026</v>
      </c>
      <c r="W851" s="276">
        <v>2622</v>
      </c>
      <c r="X851" s="273">
        <v>1442</v>
      </c>
      <c r="Y851" s="277">
        <v>1436</v>
      </c>
      <c r="Z851" s="275">
        <v>3687</v>
      </c>
      <c r="AA851" s="273">
        <v>3062</v>
      </c>
      <c r="AB851" s="162">
        <f t="shared" si="16347"/>
        <v>22931</v>
      </c>
      <c r="AC851" s="163">
        <f t="shared" si="16378"/>
        <v>24511</v>
      </c>
      <c r="AE851" t="s">
        <v>85</v>
      </c>
      <c r="BI851" s="131" t="s">
        <v>21</v>
      </c>
      <c r="BJ851" s="123">
        <f>B851/B870</f>
        <v>7.784240299577723E-2</v>
      </c>
      <c r="BK851" s="124">
        <f t="shared" ref="BK851" si="16488">C851/C870</f>
        <v>4.0965350023964592E-2</v>
      </c>
      <c r="BL851" s="125">
        <f t="shared" ref="BL851" si="16489">D851/D870</f>
        <v>7.6864957437163151E-2</v>
      </c>
      <c r="BM851" s="126">
        <f t="shared" ref="BM851" si="16490">E851/E870</f>
        <v>6.3183759433686301E-2</v>
      </c>
      <c r="BN851" s="123">
        <f t="shared" ref="BN851" si="16491">F851/F870</f>
        <v>7.8373574927391734E-2</v>
      </c>
      <c r="BO851" s="124">
        <f t="shared" ref="BO851" si="16492">G851/G870</f>
        <v>4.9521279032479729E-2</v>
      </c>
      <c r="BP851" s="125">
        <f t="shared" ref="BP851" si="16493">H851/H870</f>
        <v>7.1725843658588792E-2</v>
      </c>
      <c r="BQ851" s="126">
        <f t="shared" ref="BQ851" si="16494">I851/I870</f>
        <v>4.4681675347595887E-2</v>
      </c>
      <c r="BR851" s="123">
        <f t="shared" ref="BR851" si="16495">J851/J870</f>
        <v>3.2644036935882428E-2</v>
      </c>
      <c r="BS851" s="124">
        <f t="shared" ref="BS851" si="16496">K851/K870</f>
        <v>0.1147229951935239</v>
      </c>
      <c r="BT851" s="125">
        <f t="shared" ref="BT851" si="16497">L851/L870</f>
        <v>3.6715258343427593E-2</v>
      </c>
      <c r="BU851" s="123">
        <f t="shared" ref="BU851" si="16498">M851/M870</f>
        <v>0.11466467401457127</v>
      </c>
      <c r="BV851" s="127">
        <f t="shared" ref="BV851" si="16499">N851/N870</f>
        <v>5.340860773846081E-2</v>
      </c>
      <c r="BW851" s="128">
        <f t="shared" ref="BW851" si="16500">O851/O870</f>
        <v>8.3796362254832127E-2</v>
      </c>
      <c r="BX851" s="123">
        <f t="shared" ref="BX851" si="16501">P851/P870</f>
        <v>7.2011566624691006E-2</v>
      </c>
      <c r="BY851" s="124">
        <f t="shared" ref="BY851" si="16502">Q851/Q870</f>
        <v>7.415796730352571E-2</v>
      </c>
      <c r="BZ851" s="125">
        <f t="shared" ref="BZ851" si="16503">R851/R870</f>
        <v>7.6280433744799842E-2</v>
      </c>
      <c r="CA851" s="126">
        <f t="shared" ref="CA851" si="16504">S851/S870</f>
        <v>5.2258877200149795E-2</v>
      </c>
      <c r="CB851" s="123">
        <f t="shared" ref="CB851" si="16505">T851/T870</f>
        <v>3.5896865970215602E-2</v>
      </c>
      <c r="CC851" s="124">
        <f t="shared" ref="CC851" si="16506">U851/U870</f>
        <v>0.13268236645605974</v>
      </c>
      <c r="CD851" s="125">
        <f t="shared" ref="CD851" si="16507">V851/V870</f>
        <v>3.6535859269282815E-2</v>
      </c>
      <c r="CE851" s="126">
        <f t="shared" ref="CE851" si="16508">W851/W870</f>
        <v>7.7060984570168994E-2</v>
      </c>
      <c r="CF851" s="123">
        <f t="shared" ref="CF851" si="16509">X851/X870</f>
        <v>6.5390894249954659E-2</v>
      </c>
      <c r="CG851" s="124">
        <f t="shared" ref="CG851" si="16510">Y851/Y870</f>
        <v>0.11286646231234772</v>
      </c>
      <c r="CH851" s="125">
        <f t="shared" ref="CH851" si="16511">Z851/Z870</f>
        <v>7.1445180792931051E-2</v>
      </c>
      <c r="CI851" s="123">
        <f t="shared" ref="CI851" si="16512">AA851/AA870</f>
        <v>5.6340619710016929E-2</v>
      </c>
      <c r="CJ851" s="129">
        <f t="shared" ref="CJ851" si="16513">AB851/AB870</f>
        <v>6.4036437461776688E-2</v>
      </c>
      <c r="CK851" s="130">
        <f t="shared" ref="CK851" si="16514">AC851/AC870</f>
        <v>6.8635192652329743E-2</v>
      </c>
    </row>
    <row r="852" spans="1:89" ht="14.4" thickTop="1" thickBot="1" x14ac:dyDescent="0.3">
      <c r="A852" s="139" t="s">
        <v>22</v>
      </c>
      <c r="B852" s="187">
        <v>2269</v>
      </c>
      <c r="C852" s="188">
        <v>1286</v>
      </c>
      <c r="D852" s="189">
        <v>1343</v>
      </c>
      <c r="E852" s="190">
        <v>832</v>
      </c>
      <c r="F852" s="187">
        <v>1472</v>
      </c>
      <c r="G852" s="191">
        <v>788</v>
      </c>
      <c r="H852" s="189">
        <v>2710</v>
      </c>
      <c r="I852" s="190">
        <v>2094</v>
      </c>
      <c r="J852" s="187">
        <v>299</v>
      </c>
      <c r="K852" s="191">
        <v>741</v>
      </c>
      <c r="L852" s="189">
        <v>839</v>
      </c>
      <c r="M852" s="187">
        <v>2168</v>
      </c>
      <c r="N852" s="192">
        <v>1974</v>
      </c>
      <c r="O852" s="193">
        <v>2918</v>
      </c>
      <c r="P852" s="187">
        <v>1095</v>
      </c>
      <c r="Q852" s="191">
        <v>986</v>
      </c>
      <c r="R852" s="189">
        <v>1932</v>
      </c>
      <c r="S852" s="190">
        <v>1469</v>
      </c>
      <c r="T852" s="187">
        <v>262</v>
      </c>
      <c r="U852" s="191">
        <v>606</v>
      </c>
      <c r="V852" s="189">
        <v>928</v>
      </c>
      <c r="W852" s="190">
        <v>2262</v>
      </c>
      <c r="X852" s="187">
        <v>1220</v>
      </c>
      <c r="Y852" s="191">
        <v>894</v>
      </c>
      <c r="Z852" s="189">
        <v>3093</v>
      </c>
      <c r="AA852" s="187">
        <v>2945</v>
      </c>
      <c r="AB852" s="162">
        <f t="shared" si="16347"/>
        <v>19436</v>
      </c>
      <c r="AC852" s="163">
        <f t="shared" si="16378"/>
        <v>19989</v>
      </c>
      <c r="AE852" s="290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39" t="s">
        <v>22</v>
      </c>
      <c r="BJ852" s="123">
        <f>B852/B870</f>
        <v>6.0260802592090934E-2</v>
      </c>
      <c r="BK852" s="124">
        <f t="shared" ref="BK852" si="16515">C852/C870</f>
        <v>3.6257013166427023E-2</v>
      </c>
      <c r="BL852" s="125">
        <f t="shared" ref="BL852" si="16516">D852/D870</f>
        <v>6.7647206971238605E-2</v>
      </c>
      <c r="BM852" s="126">
        <f t="shared" ref="BM852" si="16517">E852/E870</f>
        <v>4.8674896156321298E-2</v>
      </c>
      <c r="BN852" s="123">
        <f t="shared" ref="BN852" si="16518">F852/F870</f>
        <v>6.3808574277168489E-2</v>
      </c>
      <c r="BO852" s="124">
        <f t="shared" ref="BO852" si="16519">G852/G870</f>
        <v>3.6098767694351552E-2</v>
      </c>
      <c r="BP852" s="125">
        <f t="shared" ref="BP852" si="16520">H852/H870</f>
        <v>6.4448619467763799E-2</v>
      </c>
      <c r="BQ852" s="126">
        <f t="shared" ref="BQ852" si="16521">I852/I870</f>
        <v>4.5069088717661743E-2</v>
      </c>
      <c r="BR852" s="123">
        <f t="shared" ref="BR852" si="16522">J852/J870</f>
        <v>3.8886721290154767E-2</v>
      </c>
      <c r="BS852" s="124">
        <f t="shared" ref="BS852" si="16523">K852/K870</f>
        <v>9.3726283835061971E-2</v>
      </c>
      <c r="BT852" s="125">
        <f t="shared" ref="BT852" si="16524">L852/L870</f>
        <v>3.5044484357378558E-2</v>
      </c>
      <c r="BU852" s="123">
        <f t="shared" ref="BU852" si="16525">M852/M870</f>
        <v>8.1001307677937603E-2</v>
      </c>
      <c r="BV852" s="127">
        <f t="shared" ref="BV852" si="16526">N852/N870</f>
        <v>4.662918694193792E-2</v>
      </c>
      <c r="BW852" s="128">
        <f t="shared" ref="BW852" si="16527">O852/O870</f>
        <v>6.9288122714536729E-2</v>
      </c>
      <c r="BX852" s="123">
        <f t="shared" ref="BX852" si="16528">P852/P870</f>
        <v>5.1070379180075558E-2</v>
      </c>
      <c r="BY852" s="124">
        <f t="shared" ref="BY852" si="16529">Q852/Q870</f>
        <v>4.8552294662202088E-2</v>
      </c>
      <c r="BZ852" s="125">
        <f t="shared" ref="BZ852" si="16530">R852/R870</f>
        <v>6.5880106390233922E-2</v>
      </c>
      <c r="CA852" s="126">
        <f t="shared" ref="CA852" si="16531">S852/S870</f>
        <v>5.001191570489906E-2</v>
      </c>
      <c r="CB852" s="123">
        <f t="shared" ref="CB852" si="16532">T852/T870</f>
        <v>2.9117581684818847E-2</v>
      </c>
      <c r="CC852" s="124">
        <f t="shared" ref="CC852" si="16533">U852/U870</f>
        <v>6.9615163699023555E-2</v>
      </c>
      <c r="CD852" s="125">
        <f t="shared" ref="CD852" si="16534">V852/V870</f>
        <v>3.304607933907841E-2</v>
      </c>
      <c r="CE852" s="126">
        <f t="shared" ref="CE852" si="16535">W852/W870</f>
        <v>6.6480529022777374E-2</v>
      </c>
      <c r="CF852" s="123">
        <f t="shared" ref="CF852" si="16536">X852/X870</f>
        <v>5.5323780155994921E-2</v>
      </c>
      <c r="CG852" s="124">
        <f t="shared" ref="CG852" si="16537">Y852/Y870</f>
        <v>7.026644659278472E-2</v>
      </c>
      <c r="CH852" s="125">
        <f t="shared" ref="CH852" si="16538">Z852/Z870</f>
        <v>5.9934891291710264E-2</v>
      </c>
      <c r="CI852" s="123">
        <f t="shared" ref="CI852" si="16539">AA852/AA870</f>
        <v>5.418782659895488E-2</v>
      </c>
      <c r="CJ852" s="129">
        <f t="shared" ref="CJ852" si="16540">AB852/AB870</f>
        <v>5.4276403057306341E-2</v>
      </c>
      <c r="CK852" s="130">
        <f t="shared" ref="CK852" si="16541">AC852/AC870</f>
        <v>5.5972782258064513E-2</v>
      </c>
    </row>
    <row r="853" spans="1:89" ht="15" thickTop="1" thickBot="1" x14ac:dyDescent="0.35">
      <c r="A853" s="131" t="s">
        <v>23</v>
      </c>
      <c r="B853" s="180">
        <v>2118</v>
      </c>
      <c r="C853" s="181">
        <v>1472</v>
      </c>
      <c r="D853" s="182">
        <v>1160</v>
      </c>
      <c r="E853" s="183">
        <v>725</v>
      </c>
      <c r="F853" s="180">
        <v>1335</v>
      </c>
      <c r="G853" s="184">
        <v>802</v>
      </c>
      <c r="H853" s="182">
        <v>2492</v>
      </c>
      <c r="I853" s="183">
        <v>2054</v>
      </c>
      <c r="J853" s="180">
        <v>392</v>
      </c>
      <c r="K853" s="184">
        <v>703</v>
      </c>
      <c r="L853" s="182">
        <v>655</v>
      </c>
      <c r="M853" s="180">
        <v>1565</v>
      </c>
      <c r="N853" s="185">
        <v>1899</v>
      </c>
      <c r="O853" s="186">
        <v>2323</v>
      </c>
      <c r="P853" s="180">
        <v>1129</v>
      </c>
      <c r="Q853" s="184">
        <v>803</v>
      </c>
      <c r="R853" s="182">
        <v>1789</v>
      </c>
      <c r="S853" s="183">
        <v>1347</v>
      </c>
      <c r="T853" s="180">
        <v>265</v>
      </c>
      <c r="U853" s="184">
        <v>400</v>
      </c>
      <c r="V853" s="182">
        <v>855</v>
      </c>
      <c r="W853" s="183">
        <v>2498</v>
      </c>
      <c r="X853" s="180">
        <v>1150</v>
      </c>
      <c r="Y853" s="184">
        <v>587</v>
      </c>
      <c r="Z853" s="182">
        <v>2821</v>
      </c>
      <c r="AA853" s="180">
        <v>2856</v>
      </c>
      <c r="AB853" s="162">
        <f t="shared" si="16347"/>
        <v>18060</v>
      </c>
      <c r="AC853" s="163">
        <f t="shared" si="16378"/>
        <v>18135</v>
      </c>
      <c r="AE853" s="291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68" t="s">
        <v>14</v>
      </c>
      <c r="BG853" s="169" t="s">
        <v>15</v>
      </c>
      <c r="BI853" s="131" t="s">
        <v>23</v>
      </c>
      <c r="BJ853" s="123">
        <f>B853/B870</f>
        <v>5.6250497968289383E-2</v>
      </c>
      <c r="BK853" s="124">
        <f t="shared" ref="BK853" si="16542">C853/C870</f>
        <v>4.150102906763653E-2</v>
      </c>
      <c r="BL853" s="125">
        <f t="shared" ref="BL853" si="16543">D853/D870</f>
        <v>5.8429456505314059E-2</v>
      </c>
      <c r="BM853" s="126">
        <f t="shared" ref="BM853" si="16544">E853/E870</f>
        <v>4.2415023693909787E-2</v>
      </c>
      <c r="BN853" s="123">
        <f t="shared" ref="BN853" si="16545">F853/F870</f>
        <v>5.786986865490485E-2</v>
      </c>
      <c r="BO853" s="124">
        <f t="shared" ref="BO853" si="16546">G853/G870</f>
        <v>3.6740116358972008E-2</v>
      </c>
      <c r="BP853" s="125">
        <f t="shared" ref="BP853" si="16547">H853/H870</f>
        <v>5.9264191776261028E-2</v>
      </c>
      <c r="BQ853" s="126">
        <f t="shared" ref="BQ853" si="16548">I853/I870</f>
        <v>4.4208170117515391E-2</v>
      </c>
      <c r="BR853" s="123">
        <f t="shared" ref="BR853" si="16549">J853/J870</f>
        <v>5.0981922226557418E-2</v>
      </c>
      <c r="BS853" s="124">
        <f t="shared" ref="BS853" si="16550">K853/K870</f>
        <v>8.891980774095623E-2</v>
      </c>
      <c r="BT853" s="125">
        <f t="shared" ref="BT853" si="16551">L853/L870</f>
        <v>2.7358924021552985E-2</v>
      </c>
      <c r="BU853" s="123">
        <f t="shared" ref="BU853" si="16552">M853/M870</f>
        <v>5.8471884924341494E-2</v>
      </c>
      <c r="BV853" s="127">
        <f t="shared" ref="BV853" si="16553">N853/N870</f>
        <v>4.4857561298247271E-2</v>
      </c>
      <c r="BW853" s="128">
        <f t="shared" ref="BW853" si="16554">O853/O870</f>
        <v>5.5159804340599326E-2</v>
      </c>
      <c r="BX853" s="123">
        <f t="shared" ref="BX853" si="16555">P853/P870</f>
        <v>5.2656126113520822E-2</v>
      </c>
      <c r="BY853" s="124">
        <f t="shared" ref="BY853" si="16556">Q853/Q870</f>
        <v>3.9541067559582428E-2</v>
      </c>
      <c r="BZ853" s="125">
        <f t="shared" ref="BZ853" si="16557">R853/R870</f>
        <v>6.1003887335470235E-2</v>
      </c>
      <c r="CA853" s="126">
        <f t="shared" ref="CA853" si="16558">S853/S870</f>
        <v>4.5858441425799201E-2</v>
      </c>
      <c r="CB853" s="123">
        <f t="shared" ref="CB853" si="16559">T853/T870</f>
        <v>2.9450989108690821E-2</v>
      </c>
      <c r="CC853" s="124">
        <f t="shared" ref="CC853" si="16560">U853/U870</f>
        <v>4.595060310166571E-2</v>
      </c>
      <c r="CD853" s="125">
        <f t="shared" ref="CD853" si="16561">V853/V870</f>
        <v>3.0446549391069014E-2</v>
      </c>
      <c r="CE853" s="126">
        <f t="shared" ref="CE853" si="16562">W853/W870</f>
        <v>7.3416605437178539E-2</v>
      </c>
      <c r="CF853" s="123">
        <f t="shared" ref="CF853" si="16563">X853/X870</f>
        <v>5.214946490114275E-2</v>
      </c>
      <c r="CG853" s="124">
        <f t="shared" ref="CG853" si="16564">Y853/Y870</f>
        <v>4.6136917393696457E-2</v>
      </c>
      <c r="CH853" s="125">
        <f t="shared" ref="CH853" si="16565">Z853/Z870</f>
        <v>5.4664186334922295E-2</v>
      </c>
      <c r="CI853" s="123">
        <f t="shared" ref="CI853" si="16566">AA853/AA870</f>
        <v>5.2550231839258117E-2</v>
      </c>
      <c r="CJ853" s="129">
        <f t="shared" ref="CJ853" si="16567">AB853/AB870</f>
        <v>5.0433825849709436E-2</v>
      </c>
      <c r="CK853" s="130">
        <f t="shared" ref="CK853" si="16568">AC853/AC870</f>
        <v>5.078125E-2</v>
      </c>
    </row>
    <row r="854" spans="1:89" ht="13.8" thickTop="1" x14ac:dyDescent="0.25">
      <c r="A854" s="139" t="s">
        <v>24</v>
      </c>
      <c r="B854" s="194">
        <v>2161</v>
      </c>
      <c r="C854" s="188">
        <v>1557</v>
      </c>
      <c r="D854" s="189">
        <v>1091</v>
      </c>
      <c r="E854" s="190">
        <v>594</v>
      </c>
      <c r="F854" s="187">
        <v>1300</v>
      </c>
      <c r="G854" s="191">
        <v>677</v>
      </c>
      <c r="H854" s="189">
        <v>2336</v>
      </c>
      <c r="I854" s="190">
        <v>1960</v>
      </c>
      <c r="J854" s="187">
        <v>275</v>
      </c>
      <c r="K854" s="191">
        <v>588</v>
      </c>
      <c r="L854" s="189">
        <v>688</v>
      </c>
      <c r="M854" s="187">
        <v>1620</v>
      </c>
      <c r="N854" s="192">
        <v>1792</v>
      </c>
      <c r="O854" s="195">
        <v>2202</v>
      </c>
      <c r="P854" s="187">
        <v>1056</v>
      </c>
      <c r="Q854" s="191">
        <v>763</v>
      </c>
      <c r="R854" s="189">
        <v>1653</v>
      </c>
      <c r="S854" s="190">
        <v>1369</v>
      </c>
      <c r="T854" s="187">
        <v>293</v>
      </c>
      <c r="U854" s="191">
        <v>395</v>
      </c>
      <c r="V854" s="189">
        <v>875</v>
      </c>
      <c r="W854" s="196">
        <v>2206</v>
      </c>
      <c r="X854" s="187">
        <v>1042</v>
      </c>
      <c r="Y854" s="191">
        <v>552</v>
      </c>
      <c r="Z854" s="189">
        <v>2792</v>
      </c>
      <c r="AA854" s="187">
        <v>2893</v>
      </c>
      <c r="AB854" s="162">
        <f t="shared" si="16347"/>
        <v>17354</v>
      </c>
      <c r="AC854" s="163">
        <f t="shared" si="16378"/>
        <v>17376</v>
      </c>
      <c r="AE854" s="254" t="str">
        <f>$AE$17</f>
        <v>17:00 - 17:59</v>
      </c>
      <c r="AF854" s="120">
        <f t="shared" ref="AF854:AO856" si="16569">SUMIF($A$9:$A$32,$AE854,B$846:B$869)</f>
        <v>1990</v>
      </c>
      <c r="AG854" s="177">
        <f t="shared" si="16569"/>
        <v>4303</v>
      </c>
      <c r="AH854" s="121">
        <f t="shared" si="16569"/>
        <v>1466</v>
      </c>
      <c r="AI854" s="172">
        <f t="shared" si="16569"/>
        <v>1484</v>
      </c>
      <c r="AJ854" s="120">
        <f t="shared" si="16569"/>
        <v>1263</v>
      </c>
      <c r="AK854" s="122">
        <f t="shared" si="16569"/>
        <v>2516</v>
      </c>
      <c r="AL854" s="121">
        <f t="shared" si="16569"/>
        <v>2733</v>
      </c>
      <c r="AM854" s="172">
        <f t="shared" si="16569"/>
        <v>4545</v>
      </c>
      <c r="AN854" s="120">
        <f t="shared" si="16569"/>
        <v>1102</v>
      </c>
      <c r="AO854" s="122">
        <f t="shared" si="16569"/>
        <v>285</v>
      </c>
      <c r="AP854" s="121">
        <f t="shared" ref="AP854:AY856" si="16570">SUMIF($A$9:$A$32,$AE854,L$846:L$869)</f>
        <v>3071</v>
      </c>
      <c r="AQ854" s="120">
        <f t="shared" si="16570"/>
        <v>1072</v>
      </c>
      <c r="AR854" s="171">
        <f t="shared" si="16570"/>
        <v>4035</v>
      </c>
      <c r="AS854" s="173">
        <f t="shared" si="16570"/>
        <v>2481</v>
      </c>
      <c r="AT854" s="120">
        <f t="shared" si="16570"/>
        <v>1938</v>
      </c>
      <c r="AU854" s="122">
        <f t="shared" si="16570"/>
        <v>1613</v>
      </c>
      <c r="AV854" s="121">
        <f t="shared" si="16570"/>
        <v>2143</v>
      </c>
      <c r="AW854" s="172">
        <f t="shared" si="16570"/>
        <v>2721</v>
      </c>
      <c r="AX854" s="120">
        <f t="shared" si="16570"/>
        <v>1370</v>
      </c>
      <c r="AY854" s="122">
        <f t="shared" si="16570"/>
        <v>285</v>
      </c>
      <c r="AZ854" s="121">
        <f t="shared" ref="AZ854:BE856" si="16571">SUMIF($A$9:$A$32,$AE854,V$846:V$869)</f>
        <v>2985</v>
      </c>
      <c r="BA854" s="172">
        <f t="shared" si="16571"/>
        <v>2195</v>
      </c>
      <c r="BB854" s="120">
        <f t="shared" si="16571"/>
        <v>2221</v>
      </c>
      <c r="BC854" s="122">
        <f t="shared" si="16571"/>
        <v>796</v>
      </c>
      <c r="BD854" s="21">
        <f t="shared" si="16571"/>
        <v>3478</v>
      </c>
      <c r="BE854" s="176">
        <f t="shared" si="16571"/>
        <v>4821</v>
      </c>
      <c r="BF854" s="162">
        <f>AF854+AH854+AJ854+AL854+AN854+AP854+AR854+AT854+AV854+AX854+AZ854+BB854+BD854</f>
        <v>29795</v>
      </c>
      <c r="BG854" s="163">
        <f>AG854+AI854+AK854+AM854+AO854+AQ854+AS854+AU854+AW854+AY854+BA854+BC854+BE854</f>
        <v>29117</v>
      </c>
      <c r="BI854" s="139" t="s">
        <v>24</v>
      </c>
      <c r="BJ854" s="123">
        <f>B854/B870</f>
        <v>5.7392505245265985E-2</v>
      </c>
      <c r="BK854" s="124">
        <f t="shared" ref="BK854" si="16572">C854/C870</f>
        <v>4.3897487947221515E-2</v>
      </c>
      <c r="BL854" s="125">
        <f t="shared" ref="BL854" si="16573">D854/D870</f>
        <v>5.4953911247670378E-2</v>
      </c>
      <c r="BM854" s="126">
        <f t="shared" ref="BM854" si="16574">E854/E870</f>
        <v>3.4751067688527468E-2</v>
      </c>
      <c r="BN854" s="123">
        <f t="shared" ref="BN854" si="16575">F854/F870</f>
        <v>5.6352681087173263E-2</v>
      </c>
      <c r="BO854" s="124">
        <f t="shared" ref="BO854" si="16576">G854/G870</f>
        <v>3.101378899628934E-2</v>
      </c>
      <c r="BP854" s="125">
        <f t="shared" ref="BP854" si="16577">H854/H870</f>
        <v>5.5554234345644368E-2</v>
      </c>
      <c r="BQ854" s="126">
        <f t="shared" ref="BQ854" si="16578">I854/I870</f>
        <v>4.2185011407171451E-2</v>
      </c>
      <c r="BR854" s="123">
        <f t="shared" ref="BR854" si="16579">J854/J870</f>
        <v>3.5765379113018601E-2</v>
      </c>
      <c r="BS854" s="124">
        <f t="shared" ref="BS854" si="16580">K854/K870</f>
        <v>7.437389324563623E-2</v>
      </c>
      <c r="BT854" s="125">
        <f t="shared" ref="BT854" si="16581">L854/L870</f>
        <v>2.873731256004344E-2</v>
      </c>
      <c r="BU854" s="123">
        <f t="shared" ref="BU854" si="16582">M854/M870</f>
        <v>6.0526807397720907E-2</v>
      </c>
      <c r="BV854" s="127">
        <f t="shared" ref="BV854" si="16583">N854/N870</f>
        <v>4.2330042046581945E-2</v>
      </c>
      <c r="BW854" s="128">
        <f t="shared" ref="BW854" si="16584">O854/O870</f>
        <v>5.2286650520017096E-2</v>
      </c>
      <c r="BX854" s="123">
        <f t="shared" ref="BX854" si="16585">P854/P870</f>
        <v>4.9251434168182451E-2</v>
      </c>
      <c r="BY854" s="124">
        <f t="shared" ref="BY854" si="16586">Q854/Q870</f>
        <v>3.7571400433326768E-2</v>
      </c>
      <c r="BZ854" s="125">
        <f t="shared" ref="BZ854" si="16587">R854/R870</f>
        <v>5.6366364318352312E-2</v>
      </c>
      <c r="CA854" s="126">
        <f t="shared" ref="CA854" si="16588">S854/S870</f>
        <v>4.6607428590882787E-2</v>
      </c>
      <c r="CB854" s="123">
        <f t="shared" ref="CB854" si="16589">T854/T870</f>
        <v>3.2562791731495885E-2</v>
      </c>
      <c r="CC854" s="124">
        <f t="shared" ref="CC854" si="16590">U854/U870</f>
        <v>4.5376220562894885E-2</v>
      </c>
      <c r="CD854" s="125">
        <f t="shared" ref="CD854" si="16591">V854/V870</f>
        <v>3.1158749376825012E-2</v>
      </c>
      <c r="CE854" s="126">
        <f t="shared" ref="CE854" si="16592">W854/W870</f>
        <v>6.4834680382072005E-2</v>
      </c>
      <c r="CF854" s="123">
        <f t="shared" ref="CF854" si="16593">X854/X870</f>
        <v>4.7251949936513694E-2</v>
      </c>
      <c r="CG854" s="124">
        <f t="shared" ref="CG854" si="16594">Y854/Y870</f>
        <v>4.3385993869370434E-2</v>
      </c>
      <c r="CH854" s="125">
        <f t="shared" ref="CH854" si="16595">Z854/Z870</f>
        <v>5.4102236174088283E-2</v>
      </c>
      <c r="CI854" s="123">
        <f t="shared" ref="CI854" si="16596">AA854/AA870</f>
        <v>5.3231029660705087E-2</v>
      </c>
      <c r="CJ854" s="129">
        <f t="shared" ref="CJ854" si="16597">AB854/AB870</f>
        <v>4.8462270974299976E-2</v>
      </c>
      <c r="CK854" s="130">
        <f t="shared" ref="CK854" si="16598">AC854/AC870</f>
        <v>4.8655913978494621E-2</v>
      </c>
    </row>
    <row r="855" spans="1:89" x14ac:dyDescent="0.25">
      <c r="A855" s="131" t="s">
        <v>25</v>
      </c>
      <c r="B855" s="197">
        <v>1929</v>
      </c>
      <c r="C855" s="181">
        <v>1607</v>
      </c>
      <c r="D855" s="182">
        <v>1014</v>
      </c>
      <c r="E855" s="183">
        <v>689</v>
      </c>
      <c r="F855" s="180">
        <v>1311</v>
      </c>
      <c r="G855" s="184">
        <v>762</v>
      </c>
      <c r="H855" s="182">
        <v>2417</v>
      </c>
      <c r="I855" s="183">
        <v>2258</v>
      </c>
      <c r="J855" s="180">
        <v>303</v>
      </c>
      <c r="K855" s="181">
        <v>463</v>
      </c>
      <c r="L855" s="182">
        <v>742</v>
      </c>
      <c r="M855" s="180">
        <v>1498</v>
      </c>
      <c r="N855" s="185">
        <v>1905</v>
      </c>
      <c r="O855" s="198">
        <v>2292</v>
      </c>
      <c r="P855" s="180">
        <v>1056</v>
      </c>
      <c r="Q855" s="181">
        <v>722</v>
      </c>
      <c r="R855" s="182">
        <v>1746</v>
      </c>
      <c r="S855" s="183">
        <v>1305</v>
      </c>
      <c r="T855" s="189">
        <v>275</v>
      </c>
      <c r="U855" s="180">
        <v>351</v>
      </c>
      <c r="V855" s="182">
        <v>879</v>
      </c>
      <c r="W855" s="199">
        <v>2157</v>
      </c>
      <c r="X855" s="180">
        <v>1062</v>
      </c>
      <c r="Y855" s="184">
        <v>489</v>
      </c>
      <c r="Z855" s="182">
        <v>2948</v>
      </c>
      <c r="AA855" s="180">
        <v>2992</v>
      </c>
      <c r="AB855" s="162">
        <f t="shared" si="16347"/>
        <v>17587</v>
      </c>
      <c r="AC855" s="163">
        <f t="shared" si="16378"/>
        <v>17585</v>
      </c>
      <c r="AE855" s="256" t="str">
        <f>$AE$18</f>
        <v>18:00 - 18:59</v>
      </c>
      <c r="AF855" s="120">
        <f t="shared" si="16569"/>
        <v>1783</v>
      </c>
      <c r="AG855" s="181">
        <f t="shared" si="16569"/>
        <v>3831</v>
      </c>
      <c r="AH855" s="182">
        <f t="shared" si="16569"/>
        <v>1006</v>
      </c>
      <c r="AI855" s="183">
        <f t="shared" si="16569"/>
        <v>1367</v>
      </c>
      <c r="AJ855" s="180">
        <f t="shared" si="16569"/>
        <v>1077</v>
      </c>
      <c r="AK855" s="184">
        <f t="shared" si="16569"/>
        <v>2153</v>
      </c>
      <c r="AL855" s="182">
        <f t="shared" si="16569"/>
        <v>2499</v>
      </c>
      <c r="AM855" s="183">
        <f t="shared" si="16569"/>
        <v>4743</v>
      </c>
      <c r="AN855" s="180">
        <f t="shared" si="16569"/>
        <v>784</v>
      </c>
      <c r="AO855" s="184">
        <f t="shared" si="16569"/>
        <v>240</v>
      </c>
      <c r="AP855" s="182">
        <f t="shared" si="16570"/>
        <v>3021</v>
      </c>
      <c r="AQ855" s="180">
        <f t="shared" si="16570"/>
        <v>964</v>
      </c>
      <c r="AR855" s="185">
        <f t="shared" si="16570"/>
        <v>3801</v>
      </c>
      <c r="AS855" s="186">
        <f t="shared" si="16570"/>
        <v>2369</v>
      </c>
      <c r="AT855" s="180">
        <f t="shared" si="16570"/>
        <v>1662</v>
      </c>
      <c r="AU855" s="184">
        <f t="shared" si="16570"/>
        <v>1713</v>
      </c>
      <c r="AV855" s="182">
        <f t="shared" si="16570"/>
        <v>1963</v>
      </c>
      <c r="AW855" s="183">
        <f t="shared" si="16570"/>
        <v>2622</v>
      </c>
      <c r="AX855" s="180">
        <f t="shared" si="16570"/>
        <v>1284</v>
      </c>
      <c r="AY855" s="184">
        <f t="shared" si="16570"/>
        <v>255</v>
      </c>
      <c r="AZ855" s="182">
        <f t="shared" si="16571"/>
        <v>3315</v>
      </c>
      <c r="BA855" s="183">
        <f t="shared" si="16571"/>
        <v>1953</v>
      </c>
      <c r="BB855" s="180">
        <f t="shared" si="16571"/>
        <v>2194</v>
      </c>
      <c r="BC855" s="184">
        <f t="shared" si="16571"/>
        <v>684</v>
      </c>
      <c r="BD855" s="182">
        <f t="shared" si="16571"/>
        <v>3334</v>
      </c>
      <c r="BE855" s="180">
        <f t="shared" si="16571"/>
        <v>4958</v>
      </c>
      <c r="BF855" s="164">
        <f>SUM(AF855,AH855,AJ855,AL855,AN855,AP855,AR855,AT855,AV855,AX855,AZ855,BB855,BD855)</f>
        <v>27723</v>
      </c>
      <c r="BG855" s="165">
        <f>SUM(AG855,AI855,AK855,AM855,AO855,AQ855,AS855,AU855,AW855,AY855,BA855,BC855,BE855)</f>
        <v>27852</v>
      </c>
      <c r="BI855" s="131" t="s">
        <v>25</v>
      </c>
      <c r="BJ855" s="123">
        <f>B855/B870</f>
        <v>5.1230977611345707E-2</v>
      </c>
      <c r="BK855" s="124">
        <f t="shared" ref="BK855" si="16599">C855/C870</f>
        <v>4.5307169641095039E-2</v>
      </c>
      <c r="BL855" s="125">
        <f t="shared" ref="BL855" si="16600">D855/D870</f>
        <v>5.107540422102453E-2</v>
      </c>
      <c r="BM855" s="126">
        <f t="shared" ref="BM855" si="16601">E855/E870</f>
        <v>4.0308898379453575E-2</v>
      </c>
      <c r="BN855" s="123">
        <f t="shared" ref="BN855" si="16602">F855/F870</f>
        <v>5.6829511465603187E-2</v>
      </c>
      <c r="BO855" s="124">
        <f t="shared" ref="BO855" si="16603">G855/G870</f>
        <v>3.4907691602913557E-2</v>
      </c>
      <c r="BP855" s="125">
        <f t="shared" ref="BP855" si="16604">H855/H870</f>
        <v>5.7480558396156865E-2</v>
      </c>
      <c r="BQ855" s="126">
        <f t="shared" ref="BQ855" si="16605">I855/I870</f>
        <v>4.8598854978261809E-2</v>
      </c>
      <c r="BR855" s="123">
        <f t="shared" ref="BR855" si="16606">J855/J870</f>
        <v>3.9406944986344131E-2</v>
      </c>
      <c r="BS855" s="124">
        <f t="shared" ref="BS855" si="16607">K855/K870</f>
        <v>5.8563116620288388E-2</v>
      </c>
      <c r="BT855" s="125">
        <f t="shared" ref="BT855" si="16608">L855/L870</f>
        <v>3.099285744120964E-2</v>
      </c>
      <c r="BU855" s="123">
        <f t="shared" ref="BU855" si="16609">M855/M870</f>
        <v>5.5968615729497476E-2</v>
      </c>
      <c r="BV855" s="127">
        <f t="shared" ref="BV855" si="16610">N855/N870</f>
        <v>4.4999291349742523E-2</v>
      </c>
      <c r="BW855" s="128">
        <f t="shared" ref="BW855" si="16611">O855/O870</f>
        <v>5.4423707080780738E-2</v>
      </c>
      <c r="BX855" s="123">
        <f t="shared" ref="BX855" si="16612">P855/P870</f>
        <v>4.9251434168182451E-2</v>
      </c>
      <c r="BY855" s="124">
        <f t="shared" ref="BY855" si="16613">Q855/Q870</f>
        <v>3.5552491628914711E-2</v>
      </c>
      <c r="BZ855" s="125">
        <f t="shared" ref="BZ855" si="16614">R855/R870</f>
        <v>5.9537611675646182E-2</v>
      </c>
      <c r="CA855" s="126">
        <f t="shared" ref="CA855" si="16615">S855/S870</f>
        <v>4.4428556837912365E-2</v>
      </c>
      <c r="CB855" s="123">
        <f t="shared" ref="CB855" si="16616">T855/T870</f>
        <v>3.0562347188264057E-2</v>
      </c>
      <c r="CC855" s="124">
        <f t="shared" ref="CC855" si="16617">U855/U870</f>
        <v>4.0321654221711661E-2</v>
      </c>
      <c r="CD855" s="125">
        <f t="shared" ref="CD855" si="16618">V855/V870</f>
        <v>3.1301189373976211E-2</v>
      </c>
      <c r="CE855" s="126">
        <f t="shared" ref="CE855" si="16619">W855/W870</f>
        <v>6.3394562821454808E-2</v>
      </c>
      <c r="CF855" s="123">
        <f t="shared" ref="CF855" si="16620">X855/X870</f>
        <v>4.8158897152185742E-2</v>
      </c>
      <c r="CG855" s="124">
        <f t="shared" ref="CG855" si="16621">Y855/Y870</f>
        <v>3.8434331525583586E-2</v>
      </c>
      <c r="CH855" s="125">
        <f t="shared" ref="CH855" si="16622">Z855/Z870</f>
        <v>5.7125140487540207E-2</v>
      </c>
      <c r="CI855" s="123">
        <f t="shared" ref="CI855" si="16623">AA855/AA870</f>
        <v>5.5052623831603739E-2</v>
      </c>
      <c r="CJ855" s="129">
        <f t="shared" ref="CJ855" si="16624">AB855/AB870</f>
        <v>4.9112939934597998E-2</v>
      </c>
      <c r="CK855" s="130">
        <f t="shared" ref="CK855" si="16625">AC855/AC870</f>
        <v>4.9241151433691753E-2</v>
      </c>
    </row>
    <row r="856" spans="1:89" ht="13.8" thickBot="1" x14ac:dyDescent="0.3">
      <c r="A856" s="139" t="s">
        <v>26</v>
      </c>
      <c r="B856" s="194">
        <v>1789</v>
      </c>
      <c r="C856" s="188">
        <v>1688</v>
      </c>
      <c r="D856" s="189">
        <v>970</v>
      </c>
      <c r="E856" s="190">
        <v>640</v>
      </c>
      <c r="F856" s="187">
        <v>1134</v>
      </c>
      <c r="G856" s="191">
        <v>756</v>
      </c>
      <c r="H856" s="189">
        <v>2402</v>
      </c>
      <c r="I856" s="190">
        <v>2038</v>
      </c>
      <c r="J856" s="187">
        <v>362</v>
      </c>
      <c r="K856" s="188">
        <v>437</v>
      </c>
      <c r="L856" s="189">
        <v>868</v>
      </c>
      <c r="M856" s="187">
        <v>1441</v>
      </c>
      <c r="N856" s="192">
        <v>1880</v>
      </c>
      <c r="O856" s="195">
        <v>2051</v>
      </c>
      <c r="P856" s="187">
        <v>967</v>
      </c>
      <c r="Q856" s="188">
        <v>752</v>
      </c>
      <c r="R856" s="189">
        <v>1423</v>
      </c>
      <c r="S856" s="190">
        <v>1271</v>
      </c>
      <c r="T856" s="187">
        <v>302</v>
      </c>
      <c r="U856" s="191">
        <v>348</v>
      </c>
      <c r="V856" s="189">
        <v>996</v>
      </c>
      <c r="W856" s="196">
        <v>1800</v>
      </c>
      <c r="X856" s="187">
        <v>1050</v>
      </c>
      <c r="Y856" s="191">
        <v>508</v>
      </c>
      <c r="Z856" s="189">
        <v>2819</v>
      </c>
      <c r="AA856" s="187">
        <v>3049</v>
      </c>
      <c r="AB856" s="162">
        <f t="shared" si="16347"/>
        <v>16962</v>
      </c>
      <c r="AC856" s="163">
        <f t="shared" si="16378"/>
        <v>16779</v>
      </c>
      <c r="AE856" s="254">
        <f>$AE$19</f>
        <v>0</v>
      </c>
      <c r="AF856" s="120">
        <f t="shared" si="16569"/>
        <v>0</v>
      </c>
      <c r="AG856" s="188">
        <f t="shared" si="16569"/>
        <v>0</v>
      </c>
      <c r="AH856" s="189">
        <f t="shared" si="16569"/>
        <v>0</v>
      </c>
      <c r="AI856" s="190">
        <f t="shared" si="16569"/>
        <v>0</v>
      </c>
      <c r="AJ856" s="187">
        <f t="shared" si="16569"/>
        <v>0</v>
      </c>
      <c r="AK856" s="191">
        <f t="shared" si="16569"/>
        <v>0</v>
      </c>
      <c r="AL856" s="189">
        <f t="shared" si="16569"/>
        <v>0</v>
      </c>
      <c r="AM856" s="190">
        <f t="shared" si="16569"/>
        <v>0</v>
      </c>
      <c r="AN856" s="187">
        <f t="shared" si="16569"/>
        <v>0</v>
      </c>
      <c r="AO856" s="191">
        <f t="shared" si="16569"/>
        <v>0</v>
      </c>
      <c r="AP856" s="189">
        <f t="shared" si="16570"/>
        <v>0</v>
      </c>
      <c r="AQ856" s="187">
        <f t="shared" si="16570"/>
        <v>0</v>
      </c>
      <c r="AR856" s="192">
        <f t="shared" si="16570"/>
        <v>0</v>
      </c>
      <c r="AS856" s="193">
        <f t="shared" si="16570"/>
        <v>0</v>
      </c>
      <c r="AT856" s="187">
        <f t="shared" si="16570"/>
        <v>0</v>
      </c>
      <c r="AU856" s="191">
        <f t="shared" si="16570"/>
        <v>0</v>
      </c>
      <c r="AV856" s="189">
        <f t="shared" si="16570"/>
        <v>0</v>
      </c>
      <c r="AW856" s="190">
        <f t="shared" si="16570"/>
        <v>0</v>
      </c>
      <c r="AX856" s="187">
        <f t="shared" si="16570"/>
        <v>0</v>
      </c>
      <c r="AY856" s="191">
        <f t="shared" si="16570"/>
        <v>0</v>
      </c>
      <c r="AZ856" s="189">
        <f t="shared" si="16571"/>
        <v>0</v>
      </c>
      <c r="BA856" s="190">
        <f t="shared" si="16571"/>
        <v>0</v>
      </c>
      <c r="BB856" s="187">
        <f t="shared" si="16571"/>
        <v>0</v>
      </c>
      <c r="BC856" s="191">
        <f t="shared" si="16571"/>
        <v>0</v>
      </c>
      <c r="BD856" s="189">
        <f t="shared" si="16571"/>
        <v>0</v>
      </c>
      <c r="BE856" s="187">
        <f t="shared" si="16571"/>
        <v>0</v>
      </c>
      <c r="BF856" s="164">
        <f>SUM(AF856,AH856,AJ856,AL856,AN856,AP856,AR856,AT856,AV856,AX856,AZ856,BB856,BD856)</f>
        <v>0</v>
      </c>
      <c r="BG856" s="165">
        <f>SUM(AG856,AI856,AK856,AM856,AO856,AQ856,AS856,AU856,AW856,AY856,BA856,BC856,BE856)</f>
        <v>0</v>
      </c>
      <c r="BI856" s="139" t="s">
        <v>26</v>
      </c>
      <c r="BJ856" s="123">
        <f>B856/B870</f>
        <v>4.7512814383980029E-2</v>
      </c>
      <c r="BK856" s="124">
        <f t="shared" ref="BK856" si="16626">C856/C870</f>
        <v>4.7590853985170149E-2</v>
      </c>
      <c r="BL856" s="125">
        <f t="shared" ref="BL856" si="16627">D856/D870</f>
        <v>4.8859114491512617E-2</v>
      </c>
      <c r="BM856" s="126">
        <f t="shared" ref="BM856" si="16628">E856/E870</f>
        <v>3.7442227812554844E-2</v>
      </c>
      <c r="BN856" s="123">
        <f t="shared" ref="BN856" si="16629">F856/F870</f>
        <v>4.9156877194503443E-2</v>
      </c>
      <c r="BO856" s="124">
        <f t="shared" ref="BO856" si="16630">G856/G870</f>
        <v>3.4632827889504787E-2</v>
      </c>
      <c r="BP856" s="125">
        <f t="shared" ref="BP856" si="16631">H856/H870</f>
        <v>5.7123831720136034E-2</v>
      </c>
      <c r="BQ856" s="126">
        <f t="shared" ref="BQ856" si="16632">I856/I870</f>
        <v>4.3863802677456848E-2</v>
      </c>
      <c r="BR856" s="123">
        <f t="shared" ref="BR856" si="16633">J856/J870</f>
        <v>4.708024450513721E-2</v>
      </c>
      <c r="BS856" s="124">
        <f t="shared" ref="BS856" si="16634">K856/K870</f>
        <v>5.5274475082216036E-2</v>
      </c>
      <c r="BT856" s="125">
        <f t="shared" ref="BT856" si="16635">L856/L870</f>
        <v>3.6255795497264105E-2</v>
      </c>
      <c r="BU856" s="123">
        <f t="shared" ref="BU856" si="16636">M856/M870</f>
        <v>5.3838968802540632E-2</v>
      </c>
      <c r="BV856" s="127">
        <f t="shared" ref="BV856" si="16637">N856/N870</f>
        <v>4.440874946851231E-2</v>
      </c>
      <c r="BW856" s="128">
        <f t="shared" ref="BW856" si="16638">O856/O870</f>
        <v>4.8701144512513651E-2</v>
      </c>
      <c r="BX856" s="123">
        <f t="shared" ref="BX856" si="16639">P856/P870</f>
        <v>4.5100508371811017E-2</v>
      </c>
      <c r="BY856" s="124">
        <f t="shared" ref="BY856" si="16640">Q856/Q870</f>
        <v>3.7029741973606457E-2</v>
      </c>
      <c r="BZ856" s="125">
        <f t="shared" ref="BZ856" si="16641">R856/R870</f>
        <v>4.8523494509991133E-2</v>
      </c>
      <c r="CA856" s="126">
        <f t="shared" ref="CA856" si="16642">S856/S870</f>
        <v>4.3271031219146834E-2</v>
      </c>
      <c r="CB856" s="123">
        <f t="shared" ref="CB856" si="16643">T856/T870</f>
        <v>3.3563014003111805E-2</v>
      </c>
      <c r="CC856" s="124">
        <f t="shared" ref="CC856" si="16644">U856/U870</f>
        <v>3.9977024698449166E-2</v>
      </c>
      <c r="CD856" s="125">
        <f t="shared" ref="CD856" si="16645">V856/V870</f>
        <v>3.5467559290648813E-2</v>
      </c>
      <c r="CE856" s="126">
        <f t="shared" ref="CE856" si="16646">W856/W870</f>
        <v>5.2902277736958117E-2</v>
      </c>
      <c r="CF856" s="123">
        <f t="shared" ref="CF856" si="16647">X856/X870</f>
        <v>4.7614728822782511E-2</v>
      </c>
      <c r="CG856" s="124">
        <f t="shared" ref="CG856" si="16648">Y856/Y870</f>
        <v>3.9927690010217717E-2</v>
      </c>
      <c r="CH856" s="125">
        <f t="shared" ref="CH856" si="16649">Z856/Z870</f>
        <v>5.4625431151416499E-2</v>
      </c>
      <c r="CI856" s="123">
        <f t="shared" ref="CI856" si="16650">AA856/AA870</f>
        <v>5.610142047545448E-2</v>
      </c>
      <c r="CJ856" s="129">
        <f t="shared" ref="CJ856" si="16651">AB856/AB870</f>
        <v>4.7367583281438065E-2</v>
      </c>
      <c r="CK856" s="130">
        <f t="shared" ref="CK856" si="16652">AC856/AC870</f>
        <v>4.698420698924731E-2</v>
      </c>
    </row>
    <row r="857" spans="1:89" ht="14.4" thickTop="1" thickBot="1" x14ac:dyDescent="0.3">
      <c r="A857" s="131" t="s">
        <v>27</v>
      </c>
      <c r="B857" s="197">
        <v>1879</v>
      </c>
      <c r="C857" s="181">
        <v>1829</v>
      </c>
      <c r="D857" s="182">
        <v>844</v>
      </c>
      <c r="E857" s="183">
        <v>783</v>
      </c>
      <c r="F857" s="180">
        <v>1048</v>
      </c>
      <c r="G857" s="184">
        <v>977</v>
      </c>
      <c r="H857" s="182">
        <v>2238</v>
      </c>
      <c r="I857" s="183">
        <v>2289</v>
      </c>
      <c r="J857" s="180">
        <v>494</v>
      </c>
      <c r="K857" s="181">
        <v>428</v>
      </c>
      <c r="L857" s="182">
        <v>1177</v>
      </c>
      <c r="M857" s="180">
        <v>1210</v>
      </c>
      <c r="N857" s="185">
        <v>2007</v>
      </c>
      <c r="O857" s="198">
        <v>1991</v>
      </c>
      <c r="P857" s="180">
        <v>1193</v>
      </c>
      <c r="Q857" s="181">
        <v>869</v>
      </c>
      <c r="R857" s="182">
        <v>1026</v>
      </c>
      <c r="S857" s="183">
        <v>1445</v>
      </c>
      <c r="T857" s="180">
        <v>439</v>
      </c>
      <c r="U857" s="184">
        <v>296</v>
      </c>
      <c r="V857" s="182">
        <v>1282</v>
      </c>
      <c r="W857" s="199">
        <v>1538</v>
      </c>
      <c r="X857" s="180">
        <v>1001</v>
      </c>
      <c r="Y857" s="184">
        <v>472</v>
      </c>
      <c r="Z857" s="182">
        <v>2765</v>
      </c>
      <c r="AA857" s="180">
        <v>3058</v>
      </c>
      <c r="AB857" s="162">
        <f t="shared" si="16347"/>
        <v>17393</v>
      </c>
      <c r="AC857" s="163">
        <f t="shared" si="16378"/>
        <v>17185</v>
      </c>
      <c r="AE857" s="251" t="s">
        <v>13</v>
      </c>
      <c r="AF857" s="14">
        <f t="shared" ref="AF857:BG857" si="16653">SUM(AF854:AF856)</f>
        <v>3773</v>
      </c>
      <c r="AG857" s="1">
        <f t="shared" si="16653"/>
        <v>8134</v>
      </c>
      <c r="AH857" s="14">
        <f t="shared" si="16653"/>
        <v>2472</v>
      </c>
      <c r="AI857" s="1">
        <f t="shared" si="16653"/>
        <v>2851</v>
      </c>
      <c r="AJ857" s="14">
        <f t="shared" si="16653"/>
        <v>2340</v>
      </c>
      <c r="AK857" s="1">
        <f t="shared" si="16653"/>
        <v>4669</v>
      </c>
      <c r="AL857" s="14">
        <f t="shared" si="16653"/>
        <v>5232</v>
      </c>
      <c r="AM857" s="1">
        <f t="shared" si="16653"/>
        <v>9288</v>
      </c>
      <c r="AN857" s="14">
        <f t="shared" si="16653"/>
        <v>1886</v>
      </c>
      <c r="AO857" s="1">
        <f t="shared" si="16653"/>
        <v>525</v>
      </c>
      <c r="AP857" s="14">
        <f t="shared" si="16653"/>
        <v>6092</v>
      </c>
      <c r="AQ857" s="1">
        <f t="shared" si="16653"/>
        <v>2036</v>
      </c>
      <c r="AR857" s="14">
        <f t="shared" si="16653"/>
        <v>7836</v>
      </c>
      <c r="AS857" s="1">
        <f t="shared" si="16653"/>
        <v>4850</v>
      </c>
      <c r="AT857" s="14">
        <f t="shared" si="16653"/>
        <v>3600</v>
      </c>
      <c r="AU857" s="1">
        <f t="shared" si="16653"/>
        <v>3326</v>
      </c>
      <c r="AV857" s="14">
        <f t="shared" si="16653"/>
        <v>4106</v>
      </c>
      <c r="AW857" s="1">
        <f t="shared" si="16653"/>
        <v>5343</v>
      </c>
      <c r="AX857" s="14">
        <f t="shared" si="16653"/>
        <v>2654</v>
      </c>
      <c r="AY857" s="1">
        <f t="shared" si="16653"/>
        <v>540</v>
      </c>
      <c r="AZ857" s="14">
        <f t="shared" si="16653"/>
        <v>6300</v>
      </c>
      <c r="BA857" s="1">
        <f t="shared" si="16653"/>
        <v>4148</v>
      </c>
      <c r="BB857" s="14">
        <f t="shared" si="16653"/>
        <v>4415</v>
      </c>
      <c r="BC857" s="1">
        <f t="shared" si="16653"/>
        <v>1480</v>
      </c>
      <c r="BD857" s="14">
        <f t="shared" si="16653"/>
        <v>6812</v>
      </c>
      <c r="BE857" s="1">
        <f t="shared" si="16653"/>
        <v>9779</v>
      </c>
      <c r="BF857" s="166">
        <f t="shared" si="16653"/>
        <v>57518</v>
      </c>
      <c r="BG857" s="167">
        <f t="shared" si="16653"/>
        <v>56969</v>
      </c>
      <c r="BI857" s="131" t="s">
        <v>27</v>
      </c>
      <c r="BJ857" s="123">
        <f>B857/B870</f>
        <v>4.990306217300082E-2</v>
      </c>
      <c r="BK857" s="124">
        <f t="shared" ref="BK857" si="16654">C857/C870</f>
        <v>5.1566156361893482E-2</v>
      </c>
      <c r="BL857" s="125">
        <f t="shared" ref="BL857" si="16655">D857/D870</f>
        <v>4.2512466629728504E-2</v>
      </c>
      <c r="BM857" s="126">
        <f t="shared" ref="BM857" si="16656">E857/E870</f>
        <v>4.5808225589422567E-2</v>
      </c>
      <c r="BN857" s="123">
        <f t="shared" ref="BN857" si="16657">F857/F870</f>
        <v>4.5428930599505833E-2</v>
      </c>
      <c r="BO857" s="124">
        <f t="shared" ref="BO857" si="16658">G857/G870</f>
        <v>4.4756974666727747E-2</v>
      </c>
      <c r="BP857" s="125">
        <f t="shared" ref="BP857" si="16659">H857/H870</f>
        <v>5.3223620062308262E-2</v>
      </c>
      <c r="BQ857" s="126">
        <f t="shared" ref="BQ857" si="16660">I857/I870</f>
        <v>4.9266066893375232E-2</v>
      </c>
      <c r="BR857" s="123">
        <f t="shared" ref="BR857" si="16661">J857/J870</f>
        <v>6.424762647938613E-2</v>
      </c>
      <c r="BS857" s="124">
        <f t="shared" ref="BS857" si="16662">K857/K870</f>
        <v>5.4136099165190993E-2</v>
      </c>
      <c r="BT857" s="125">
        <f t="shared" ref="BT857" si="16663">L857/L870</f>
        <v>4.9162524539492922E-2</v>
      </c>
      <c r="BU857" s="123">
        <f t="shared" ref="BU857" si="16664">M857/M870</f>
        <v>4.5208294414347094E-2</v>
      </c>
      <c r="BV857" s="127">
        <f t="shared" ref="BV857" si="16665">N857/N870</f>
        <v>4.740870222516181E-2</v>
      </c>
      <c r="BW857" s="128">
        <f t="shared" ref="BW857" si="16666">O857/O870</f>
        <v>4.7276440138671223E-2</v>
      </c>
      <c r="BX857" s="123">
        <f t="shared" ref="BX857" si="16667">P857/P870</f>
        <v>5.5641061517653093E-2</v>
      </c>
      <c r="BY857" s="124">
        <f t="shared" ref="BY857" si="16668">Q857/Q870</f>
        <v>4.2791018317904272E-2</v>
      </c>
      <c r="BZ857" s="125">
        <f t="shared" ref="BZ857" si="16669">R857/R870</f>
        <v>3.4986019232080751E-2</v>
      </c>
      <c r="CA857" s="126">
        <f t="shared" ref="CA857" si="16670">S857/S870</f>
        <v>4.9194838797535154E-2</v>
      </c>
      <c r="CB857" s="123">
        <f t="shared" ref="CB857" si="16671">T857/T870</f>
        <v>4.8788619693265173E-2</v>
      </c>
      <c r="CC857" s="124">
        <f t="shared" ref="CC857" si="16672">U857/U870</f>
        <v>3.4003446295232623E-2</v>
      </c>
      <c r="CD857" s="125">
        <f t="shared" ref="CD857" si="16673">V857/V870</f>
        <v>4.5652019086959615E-2</v>
      </c>
      <c r="CE857" s="126">
        <f t="shared" ref="CE857" si="16674">W857/W870</f>
        <v>4.5202057310800882E-2</v>
      </c>
      <c r="CF857" s="123">
        <f t="shared" ref="CF857" si="16675">X857/X870</f>
        <v>4.5392708144386E-2</v>
      </c>
      <c r="CG857" s="124">
        <f t="shared" ref="CG857" si="16676">Y857/Y870</f>
        <v>3.7098168670910946E-2</v>
      </c>
      <c r="CH857" s="125">
        <f t="shared" ref="CH857" si="16677">Z857/Z870</f>
        <v>5.3579041196760067E-2</v>
      </c>
      <c r="CI857" s="123">
        <f t="shared" ref="CI857" si="16678">AA857/AA870</f>
        <v>5.6267019945536172E-2</v>
      </c>
      <c r="CJ857" s="129">
        <f t="shared" ref="CJ857" si="16679">AB857/AB870</f>
        <v>4.8571181229457153E-2</v>
      </c>
      <c r="CK857" s="130">
        <f t="shared" ref="CK857" si="16680">AC857/AC870</f>
        <v>4.8121079749103943E-2</v>
      </c>
    </row>
    <row r="858" spans="1:89" ht="13.8" thickTop="1" x14ac:dyDescent="0.25">
      <c r="A858" s="139" t="s">
        <v>28</v>
      </c>
      <c r="B858" s="194">
        <v>1743</v>
      </c>
      <c r="C858" s="188">
        <v>2073</v>
      </c>
      <c r="D858" s="189">
        <v>899</v>
      </c>
      <c r="E858" s="190">
        <v>899</v>
      </c>
      <c r="F858" s="187">
        <v>1118</v>
      </c>
      <c r="G858" s="191">
        <v>1155</v>
      </c>
      <c r="H858" s="189">
        <v>2255</v>
      </c>
      <c r="I858" s="190">
        <v>2759</v>
      </c>
      <c r="J858" s="187">
        <v>552</v>
      </c>
      <c r="K858" s="188">
        <v>351</v>
      </c>
      <c r="L858" s="189">
        <v>1585</v>
      </c>
      <c r="M858" s="187">
        <v>1061</v>
      </c>
      <c r="N858" s="192">
        <v>2395</v>
      </c>
      <c r="O858" s="195">
        <v>1781</v>
      </c>
      <c r="P858" s="187">
        <v>1198</v>
      </c>
      <c r="Q858" s="188">
        <v>874</v>
      </c>
      <c r="R858" s="189">
        <v>1501</v>
      </c>
      <c r="S858" s="190">
        <v>1585</v>
      </c>
      <c r="T858" s="187">
        <v>528</v>
      </c>
      <c r="U858" s="191">
        <v>259</v>
      </c>
      <c r="V858" s="189">
        <v>1758</v>
      </c>
      <c r="W858" s="196">
        <v>1611</v>
      </c>
      <c r="X858" s="187">
        <v>1116</v>
      </c>
      <c r="Y858" s="191">
        <v>507</v>
      </c>
      <c r="Z858" s="189">
        <v>2637</v>
      </c>
      <c r="AA858" s="187">
        <v>3455</v>
      </c>
      <c r="AB858" s="162">
        <f t="shared" si="16347"/>
        <v>19285</v>
      </c>
      <c r="AC858" s="163">
        <f t="shared" si="16378"/>
        <v>18370</v>
      </c>
      <c r="BI858" s="139" t="s">
        <v>28</v>
      </c>
      <c r="BJ858" s="123">
        <f>B858/B870</f>
        <v>4.6291132180702736E-2</v>
      </c>
      <c r="BK858" s="124">
        <f t="shared" ref="BK858" si="16681">C858/C870</f>
        <v>5.8445403027996279E-2</v>
      </c>
      <c r="BL858" s="125">
        <f t="shared" ref="BL858" si="16682">D858/D870</f>
        <v>4.5282828791618393E-2</v>
      </c>
      <c r="BM858" s="126">
        <f t="shared" ref="BM858" si="16683">E858/E870</f>
        <v>5.2594629380448135E-2</v>
      </c>
      <c r="BN858" s="123">
        <f t="shared" ref="BN858" si="16684">F858/F870</f>
        <v>4.8463305734969007E-2</v>
      </c>
      <c r="BO858" s="124">
        <f t="shared" ref="BO858" si="16685">G858/G870</f>
        <v>5.2911264831187868E-2</v>
      </c>
      <c r="BP858" s="125">
        <f t="shared" ref="BP858" si="16686">H858/H870</f>
        <v>5.3627910295131871E-2</v>
      </c>
      <c r="BQ858" s="126">
        <f t="shared" ref="BQ858" si="16687">I858/I870</f>
        <v>5.9381860445094914E-2</v>
      </c>
      <c r="BR858" s="123">
        <f t="shared" ref="BR858" si="16688">J858/J870</f>
        <v>7.1790870074131874E-2</v>
      </c>
      <c r="BS858" s="124">
        <f t="shared" ref="BS858" si="16689">K858/K870</f>
        <v>4.4396660763976727E-2</v>
      </c>
      <c r="BT858" s="125">
        <f t="shared" ref="BT858" si="16690">L858/L870</f>
        <v>6.6204419197193096E-2</v>
      </c>
      <c r="BU858" s="123">
        <f t="shared" ref="BU858" si="16691">M858/M870</f>
        <v>3.9641322622828323E-2</v>
      </c>
      <c r="BV858" s="127">
        <f t="shared" ref="BV858" si="16692">N858/N870</f>
        <v>5.6573912221854775E-2</v>
      </c>
      <c r="BW858" s="128">
        <f t="shared" ref="BW858" si="16693">O858/O870</f>
        <v>4.2289974830222732E-2</v>
      </c>
      <c r="BX858" s="123">
        <f t="shared" ref="BX858" si="16694">P858/P870</f>
        <v>5.5874259596100928E-2</v>
      </c>
      <c r="BY858" s="124">
        <f t="shared" ref="BY858" si="16695">Q858/Q870</f>
        <v>4.3037226708686233E-2</v>
      </c>
      <c r="BZ858" s="125">
        <f t="shared" ref="BZ858" si="16696">R858/R870</f>
        <v>5.1183250358044059E-2</v>
      </c>
      <c r="CA858" s="126">
        <f t="shared" ref="CA858" si="16697">S858/S870</f>
        <v>5.3961120757157935E-2</v>
      </c>
      <c r="CB858" s="123">
        <f t="shared" ref="CB858" si="16698">T858/T870</f>
        <v>5.8679706601466992E-2</v>
      </c>
      <c r="CC858" s="124">
        <f t="shared" ref="CC858" si="16699">U858/U870</f>
        <v>2.9753015508328547E-2</v>
      </c>
      <c r="CD858" s="125">
        <f t="shared" ref="CD858" si="16700">V858/V870</f>
        <v>6.2602378747952422E-2</v>
      </c>
      <c r="CE858" s="126">
        <f t="shared" ref="CE858" si="16701">W858/W870</f>
        <v>4.7347538574577519E-2</v>
      </c>
      <c r="CF858" s="123">
        <f t="shared" ref="CF858" si="16702">X858/X870</f>
        <v>5.0607654634500274E-2</v>
      </c>
      <c r="CG858" s="124">
        <f t="shared" ref="CG858" si="16703">Y858/Y870</f>
        <v>3.9849092195236975E-2</v>
      </c>
      <c r="CH858" s="125">
        <f t="shared" ref="CH858" si="16704">Z858/Z870</f>
        <v>5.1098709452389257E-2</v>
      </c>
      <c r="CI858" s="123">
        <f t="shared" ref="CI858" si="16705">AA858/AA870</f>
        <v>6.3571796570250971E-2</v>
      </c>
      <c r="CJ858" s="129">
        <f t="shared" ref="CJ858" si="16706">AB858/AB870</f>
        <v>5.3854724889902901E-2</v>
      </c>
      <c r="CK858" s="130">
        <f t="shared" ref="CK858" si="16707">AC858/AC870</f>
        <v>5.1439292114695341E-2</v>
      </c>
    </row>
    <row r="859" spans="1:89" x14ac:dyDescent="0.25">
      <c r="A859" s="131" t="s">
        <v>29</v>
      </c>
      <c r="B859" s="197">
        <v>2054</v>
      </c>
      <c r="C859" s="181">
        <v>2462</v>
      </c>
      <c r="D859" s="182">
        <v>1302</v>
      </c>
      <c r="E859" s="183">
        <v>1137</v>
      </c>
      <c r="F859" s="180">
        <v>1169</v>
      </c>
      <c r="G859" s="184">
        <v>1937</v>
      </c>
      <c r="H859" s="182">
        <v>2276</v>
      </c>
      <c r="I859" s="183">
        <v>3879</v>
      </c>
      <c r="J859" s="180">
        <v>858</v>
      </c>
      <c r="K859" s="181">
        <v>279</v>
      </c>
      <c r="L859" s="182">
        <v>2125</v>
      </c>
      <c r="M859" s="180">
        <v>1050</v>
      </c>
      <c r="N859" s="185">
        <v>3430</v>
      </c>
      <c r="O859" s="198">
        <v>2222</v>
      </c>
      <c r="P859" s="180">
        <v>1677</v>
      </c>
      <c r="Q859" s="181">
        <v>1173</v>
      </c>
      <c r="R859" s="182">
        <v>1834</v>
      </c>
      <c r="S859" s="183">
        <v>2252</v>
      </c>
      <c r="T859" s="180">
        <v>1203</v>
      </c>
      <c r="U859" s="184">
        <v>227</v>
      </c>
      <c r="V859" s="182">
        <v>2353</v>
      </c>
      <c r="W859" s="199">
        <v>1822</v>
      </c>
      <c r="X859" s="180">
        <v>1522</v>
      </c>
      <c r="Y859" s="184">
        <v>567</v>
      </c>
      <c r="Z859" s="182">
        <v>3465</v>
      </c>
      <c r="AA859" s="180">
        <v>4002</v>
      </c>
      <c r="AB859" s="162">
        <f t="shared" si="16347"/>
        <v>25268</v>
      </c>
      <c r="AC859" s="163">
        <f t="shared" si="16378"/>
        <v>23009</v>
      </c>
      <c r="BI859" s="131" t="s">
        <v>29</v>
      </c>
      <c r="BJ859" s="123">
        <f>B859/B870</f>
        <v>5.4550766207207925E-2</v>
      </c>
      <c r="BK859" s="124">
        <f t="shared" ref="BK859" si="16708">C859/C870</f>
        <v>6.9412726606332284E-2</v>
      </c>
      <c r="BL859" s="125">
        <f t="shared" ref="BL859" si="16709">D859/D870</f>
        <v>6.5582027905102508E-2</v>
      </c>
      <c r="BM859" s="126">
        <f t="shared" ref="BM859" si="16710">E859/E870</f>
        <v>6.6518457848241966E-2</v>
      </c>
      <c r="BN859" s="123">
        <f t="shared" ref="BN859" si="16711">F859/F870</f>
        <v>5.0674064762235037E-2</v>
      </c>
      <c r="BO859" s="124">
        <f t="shared" ref="BO859" si="16712">G859/G870</f>
        <v>8.8735168812130658E-2</v>
      </c>
      <c r="BP859" s="125">
        <f t="shared" ref="BP859" si="16713">H859/H870</f>
        <v>5.4127327641561036E-2</v>
      </c>
      <c r="BQ859" s="126">
        <f t="shared" ref="BQ859" si="16714">I859/I870</f>
        <v>8.3487581249192894E-2</v>
      </c>
      <c r="BR859" s="123">
        <f t="shared" ref="BR859" si="16715">J859/J870</f>
        <v>0.11158798283261803</v>
      </c>
      <c r="BS859" s="124">
        <f t="shared" ref="BS859" si="16716">K859/K870</f>
        <v>3.5289653427776374E-2</v>
      </c>
      <c r="BT859" s="125">
        <f t="shared" ref="BT859" si="16717">L859/L870</f>
        <v>8.8759868008855103E-2</v>
      </c>
      <c r="BU859" s="123">
        <f t="shared" ref="BU859" si="16718">M859/M870</f>
        <v>3.9230338128152437E-2</v>
      </c>
      <c r="BV859" s="127">
        <f t="shared" ref="BV859" si="16719">N859/N870</f>
        <v>8.1022346104785745E-2</v>
      </c>
      <c r="BW859" s="128">
        <f t="shared" ref="BW859" si="16720">O859/O870</f>
        <v>5.2761551977964574E-2</v>
      </c>
      <c r="BX859" s="123">
        <f t="shared" ref="BX859" si="16721">P859/P870</f>
        <v>7.8214635511403383E-2</v>
      </c>
      <c r="BY859" s="124">
        <f t="shared" ref="BY859" si="16722">Q859/Q870</f>
        <v>5.776048847744731E-2</v>
      </c>
      <c r="BZ859" s="125">
        <f t="shared" ref="BZ859" si="16723">R859/R870</f>
        <v>6.2538361863193073E-2</v>
      </c>
      <c r="CA859" s="126">
        <f t="shared" ref="CA859" si="16724">S859/S870</f>
        <v>7.666904980764648E-2</v>
      </c>
      <c r="CB859" s="123">
        <f t="shared" ref="CB859" si="16725">T859/T870</f>
        <v>0.1336963769726606</v>
      </c>
      <c r="CC859" s="124">
        <f t="shared" ref="CC859" si="16726">U859/U870</f>
        <v>2.6076967260195288E-2</v>
      </c>
      <c r="CD859" s="125">
        <f t="shared" ref="CD859" si="16727">V859/V870</f>
        <v>8.3790328324193433E-2</v>
      </c>
      <c r="CE859" s="126">
        <f t="shared" ref="CE859" si="16728">W859/W870</f>
        <v>5.3548861131520943E-2</v>
      </c>
      <c r="CF859" s="123">
        <f t="shared" ref="CF859" si="16729">X859/X870</f>
        <v>6.9018683112642851E-2</v>
      </c>
      <c r="CG859" s="124">
        <f t="shared" ref="CG859" si="16730">Y859/Y870</f>
        <v>4.4564961094081583E-2</v>
      </c>
      <c r="CH859" s="125">
        <f t="shared" ref="CH859" si="16731">Z859/Z870</f>
        <v>6.7143355423787937E-2</v>
      </c>
      <c r="CI859" s="123">
        <f t="shared" ref="CI859" si="16732">AA859/AA870</f>
        <v>7.3636564362994039E-2</v>
      </c>
      <c r="CJ859" s="129">
        <f t="shared" ref="CJ859" si="16733">AB859/AB870</f>
        <v>7.0562675059272315E-2</v>
      </c>
      <c r="CK859" s="130">
        <f t="shared" ref="CK859" si="16734">AC859/AC870</f>
        <v>6.4429323476702507E-2</v>
      </c>
    </row>
    <row r="860" spans="1:89" x14ac:dyDescent="0.25">
      <c r="A860" s="139" t="s">
        <v>30</v>
      </c>
      <c r="B860" s="280">
        <v>1990</v>
      </c>
      <c r="C860" s="267">
        <v>4303</v>
      </c>
      <c r="D860" s="268">
        <v>1466</v>
      </c>
      <c r="E860" s="269">
        <v>1484</v>
      </c>
      <c r="F860" s="266">
        <v>1263</v>
      </c>
      <c r="G860" s="270">
        <v>2516</v>
      </c>
      <c r="H860" s="268">
        <v>2733</v>
      </c>
      <c r="I860" s="269">
        <v>4545</v>
      </c>
      <c r="J860" s="266">
        <v>1102</v>
      </c>
      <c r="K860" s="267">
        <v>285</v>
      </c>
      <c r="L860" s="268">
        <v>3071</v>
      </c>
      <c r="M860" s="266">
        <v>1072</v>
      </c>
      <c r="N860" s="271">
        <v>4035</v>
      </c>
      <c r="O860" s="281">
        <v>2481</v>
      </c>
      <c r="P860" s="266">
        <v>1938</v>
      </c>
      <c r="Q860" s="267">
        <v>1613</v>
      </c>
      <c r="R860" s="268">
        <v>2143</v>
      </c>
      <c r="S860" s="269">
        <v>2721</v>
      </c>
      <c r="T860" s="266">
        <v>1370</v>
      </c>
      <c r="U860" s="270">
        <v>285</v>
      </c>
      <c r="V860" s="268">
        <v>2985</v>
      </c>
      <c r="W860" s="282">
        <v>2195</v>
      </c>
      <c r="X860" s="266">
        <v>2221</v>
      </c>
      <c r="Y860" s="270">
        <v>796</v>
      </c>
      <c r="Z860" s="268">
        <v>3478</v>
      </c>
      <c r="AA860" s="266">
        <v>4821</v>
      </c>
      <c r="AB860" s="162">
        <f t="shared" si="16347"/>
        <v>29795</v>
      </c>
      <c r="AC860" s="163">
        <f t="shared" si="16378"/>
        <v>29117</v>
      </c>
      <c r="BI860" s="139" t="s">
        <v>30</v>
      </c>
      <c r="BJ860" s="123">
        <f>B860/B870</f>
        <v>5.2851034446126467E-2</v>
      </c>
      <c r="BK860" s="124">
        <f t="shared" ref="BK860" si="16735">C860/C870</f>
        <v>0.12131720657475542</v>
      </c>
      <c r="BL860" s="125">
        <f t="shared" ref="BL860" si="16736">D860/D870</f>
        <v>7.3842744169646909E-2</v>
      </c>
      <c r="BM860" s="126">
        <f t="shared" ref="BM860" si="16737">E860/E870</f>
        <v>8.6819165740361554E-2</v>
      </c>
      <c r="BN860" s="123">
        <f t="shared" ref="BN860" si="16738">F860/F870</f>
        <v>5.4748797086999867E-2</v>
      </c>
      <c r="BO860" s="124">
        <f t="shared" ref="BO860" si="16739">G860/G870</f>
        <v>0.11525951715607678</v>
      </c>
      <c r="BP860" s="125">
        <f t="shared" ref="BP860" si="16740">H860/H870</f>
        <v>6.4995600370995749E-2</v>
      </c>
      <c r="BQ860" s="126">
        <f t="shared" ref="BQ860" si="16741">I860/I870</f>
        <v>9.7821875941629721E-2</v>
      </c>
      <c r="BR860" s="123">
        <f t="shared" ref="BR860" si="16742">J860/J870</f>
        <v>0.14332162830016906</v>
      </c>
      <c r="BS860" s="124">
        <f t="shared" ref="BS860" si="16743">K860/K870</f>
        <v>3.6048570705793072E-2</v>
      </c>
      <c r="BT860" s="125">
        <f t="shared" ref="BT860" si="16744">L860/L870</f>
        <v>0.12827367277891483</v>
      </c>
      <c r="BU860" s="123">
        <f t="shared" ref="BU860" si="16745">M860/M870</f>
        <v>4.0052307117504203E-2</v>
      </c>
      <c r="BV860" s="127">
        <f t="shared" ref="BV860" si="16746">N860/N870</f>
        <v>9.5313459630556999E-2</v>
      </c>
      <c r="BW860" s="128">
        <f t="shared" ref="BW860" si="16747">O860/O870</f>
        <v>5.8911525858384384E-2</v>
      </c>
      <c r="BX860" s="123">
        <f t="shared" ref="BX860" si="16748">P860/P870</f>
        <v>9.03875752063803E-2</v>
      </c>
      <c r="BY860" s="124">
        <f t="shared" ref="BY860" si="16749">Q860/Q870</f>
        <v>7.9426826866259598E-2</v>
      </c>
      <c r="BZ860" s="125">
        <f t="shared" ref="BZ860" si="16750">R860/R870</f>
        <v>7.3075086953556564E-2</v>
      </c>
      <c r="CA860" s="126">
        <f t="shared" ref="CA860" si="16751">S860/S870</f>
        <v>9.2636094372382807E-2</v>
      </c>
      <c r="CB860" s="123">
        <f t="shared" ref="CB860" si="16752">T860/T870</f>
        <v>0.15225605690153368</v>
      </c>
      <c r="CC860" s="124">
        <f t="shared" ref="CC860" si="16753">U860/U870</f>
        <v>3.2739804709936815E-2</v>
      </c>
      <c r="CD860" s="125">
        <f t="shared" ref="CD860" si="16754">V860/V870</f>
        <v>0.10629584787408304</v>
      </c>
      <c r="CE860" s="126">
        <f t="shared" ref="CE860" si="16755">W860/W870</f>
        <v>6.4511388684790602E-2</v>
      </c>
      <c r="CF860" s="123">
        <f t="shared" ref="CF860" si="16756">X860/X870</f>
        <v>0.10071648830038092</v>
      </c>
      <c r="CG860" s="124">
        <f t="shared" ref="CG860" si="16757">Y860/Y870</f>
        <v>6.2563860724671849E-2</v>
      </c>
      <c r="CH860" s="125">
        <f t="shared" ref="CH860" si="16758">Z860/Z870</f>
        <v>6.7395264116575593E-2</v>
      </c>
      <c r="CI860" s="123">
        <f t="shared" ref="CI860" si="16759">AA860/AA870</f>
        <v>8.8706116140428351E-2</v>
      </c>
      <c r="CJ860" s="129">
        <f t="shared" ref="CJ860" si="16760">AB860/AB870</f>
        <v>8.3204642369440335E-2</v>
      </c>
      <c r="CK860" s="130">
        <f t="shared" ref="CK860" si="16761">AC860/AC870</f>
        <v>8.1532818100358423E-2</v>
      </c>
    </row>
    <row r="861" spans="1:89" x14ac:dyDescent="0.25">
      <c r="A861" s="131" t="s">
        <v>31</v>
      </c>
      <c r="B861" s="283">
        <v>1783</v>
      </c>
      <c r="C861" s="274">
        <v>3831</v>
      </c>
      <c r="D861" s="275">
        <v>1006</v>
      </c>
      <c r="E861" s="276">
        <v>1367</v>
      </c>
      <c r="F861" s="273">
        <v>1077</v>
      </c>
      <c r="G861" s="277">
        <v>2153</v>
      </c>
      <c r="H861" s="275">
        <v>2499</v>
      </c>
      <c r="I861" s="276">
        <v>4743</v>
      </c>
      <c r="J861" s="273">
        <v>784</v>
      </c>
      <c r="K861" s="274">
        <v>240</v>
      </c>
      <c r="L861" s="275">
        <v>3021</v>
      </c>
      <c r="M861" s="273">
        <v>964</v>
      </c>
      <c r="N861" s="278">
        <v>3801</v>
      </c>
      <c r="O861" s="284">
        <v>2369</v>
      </c>
      <c r="P861" s="273">
        <v>1662</v>
      </c>
      <c r="Q861" s="274">
        <v>1713</v>
      </c>
      <c r="R861" s="275">
        <v>1963</v>
      </c>
      <c r="S861" s="276">
        <v>2622</v>
      </c>
      <c r="T861" s="273">
        <v>1284</v>
      </c>
      <c r="U861" s="277">
        <v>255</v>
      </c>
      <c r="V861" s="275">
        <v>3315</v>
      </c>
      <c r="W861" s="285">
        <v>1953</v>
      </c>
      <c r="X861" s="273">
        <v>2194</v>
      </c>
      <c r="Y861" s="277">
        <v>684</v>
      </c>
      <c r="Z861" s="275">
        <v>3334</v>
      </c>
      <c r="AA861" s="273">
        <v>4958</v>
      </c>
      <c r="AB861" s="162">
        <f t="shared" si="16347"/>
        <v>27723</v>
      </c>
      <c r="AC861" s="163">
        <f t="shared" si="16378"/>
        <v>27852</v>
      </c>
      <c r="BI861" s="131" t="s">
        <v>31</v>
      </c>
      <c r="BJ861" s="123">
        <f>B861/B870</f>
        <v>4.735346453137864E-2</v>
      </c>
      <c r="BK861" s="124">
        <f t="shared" ref="BK861" si="16762">C861/C870</f>
        <v>0.10800981138458936</v>
      </c>
      <c r="BL861" s="125">
        <f t="shared" ref="BL861" si="16763">D861/D870</f>
        <v>5.0672442452022362E-2</v>
      </c>
      <c r="BM861" s="126">
        <f t="shared" ref="BM861" si="16764">E861/E870</f>
        <v>7.997425846837887E-2</v>
      </c>
      <c r="BN861" s="123">
        <f t="shared" ref="BN861" si="16765">F861/F870</f>
        <v>4.6686028869912001E-2</v>
      </c>
      <c r="BO861" s="124">
        <f t="shared" ref="BO861" si="16766">G861/G870</f>
        <v>9.8630262494846299E-2</v>
      </c>
      <c r="BP861" s="125">
        <f t="shared" ref="BP861" si="16767">H861/H870</f>
        <v>5.9430664225070748E-2</v>
      </c>
      <c r="BQ861" s="126">
        <f t="shared" ref="BQ861" si="16768">I861/I870</f>
        <v>0.10208342301235418</v>
      </c>
      <c r="BR861" s="123">
        <f t="shared" ref="BR861" si="16769">J861/J870</f>
        <v>0.10196384445311484</v>
      </c>
      <c r="BS861" s="124">
        <f t="shared" ref="BS861" si="16770">K861/K870</f>
        <v>3.0356691120667849E-2</v>
      </c>
      <c r="BT861" s="125">
        <f t="shared" ref="BT861" si="16771">L861/L870</f>
        <v>0.12618520529635355</v>
      </c>
      <c r="BU861" s="123">
        <f t="shared" ref="BU861" si="16772">M861/M870</f>
        <v>3.6017186624322808E-2</v>
      </c>
      <c r="BV861" s="127">
        <f t="shared" ref="BV861" si="16773">N861/N870</f>
        <v>8.9785987622242172E-2</v>
      </c>
      <c r="BW861" s="128">
        <f t="shared" ref="BW861" si="16774">O861/O870</f>
        <v>5.6252077693878522E-2</v>
      </c>
      <c r="BX861" s="123">
        <f t="shared" ref="BX861" si="16775">P861/P870</f>
        <v>7.751504127605989E-2</v>
      </c>
      <c r="BY861" s="124">
        <f t="shared" ref="BY861" si="16776">Q861/Q870</f>
        <v>8.4350994681898758E-2</v>
      </c>
      <c r="BZ861" s="125">
        <f t="shared" ref="BZ861" si="16777">R861/R870</f>
        <v>6.693718884266521E-2</v>
      </c>
      <c r="CA861" s="126">
        <f t="shared" ref="CA861" si="16778">S861/S870</f>
        <v>8.9265652129506684E-2</v>
      </c>
      <c r="CB861" s="123">
        <f t="shared" ref="CB861" si="16779">T861/T870</f>
        <v>0.14269837741720381</v>
      </c>
      <c r="CC861" s="124">
        <f t="shared" ref="CC861" si="16780">U861/U870</f>
        <v>2.929350947731189E-2</v>
      </c>
      <c r="CD861" s="125">
        <f t="shared" ref="CD861" si="16781">V861/V870</f>
        <v>0.11804714763905705</v>
      </c>
      <c r="CE861" s="126">
        <f t="shared" ref="CE861" si="16782">W861/W870</f>
        <v>5.7398971344599557E-2</v>
      </c>
      <c r="CF861" s="123">
        <f t="shared" ref="CF861" si="16783">X861/X870</f>
        <v>9.9492109559223649E-2</v>
      </c>
      <c r="CG861" s="124">
        <f t="shared" ref="CG861" si="16784">Y861/Y870</f>
        <v>5.3760905446828579E-2</v>
      </c>
      <c r="CH861" s="125">
        <f t="shared" ref="CH861" si="16785">Z861/Z870</f>
        <v>6.4604890904158427E-2</v>
      </c>
      <c r="CI861" s="123">
        <f t="shared" ref="CI861" si="16786">AA861/AA870</f>
        <v>9.1226908073894164E-2</v>
      </c>
      <c r="CJ861" s="129">
        <f t="shared" ref="CJ861" si="16787">AB861/AB870</f>
        <v>7.7418435992884532E-2</v>
      </c>
      <c r="CK861" s="130">
        <f t="shared" ref="CK861" si="16788">AC861/AC870</f>
        <v>7.799059139784946E-2</v>
      </c>
    </row>
    <row r="862" spans="1:89" x14ac:dyDescent="0.25">
      <c r="A862" s="139" t="s">
        <v>32</v>
      </c>
      <c r="B862" s="194">
        <v>2130</v>
      </c>
      <c r="C862" s="188">
        <v>3476</v>
      </c>
      <c r="D862" s="189">
        <v>884</v>
      </c>
      <c r="E862" s="190">
        <v>1442</v>
      </c>
      <c r="F862" s="187">
        <v>692</v>
      </c>
      <c r="G862" s="191">
        <v>2114</v>
      </c>
      <c r="H862" s="189">
        <v>2226</v>
      </c>
      <c r="I862" s="190">
        <v>4248</v>
      </c>
      <c r="J862" s="187">
        <v>554</v>
      </c>
      <c r="K862" s="188">
        <v>197</v>
      </c>
      <c r="L862" s="189">
        <v>2247</v>
      </c>
      <c r="M862" s="187">
        <v>942</v>
      </c>
      <c r="N862" s="192">
        <v>3000</v>
      </c>
      <c r="O862" s="195">
        <v>2319</v>
      </c>
      <c r="P862" s="187">
        <v>1054</v>
      </c>
      <c r="Q862" s="188">
        <v>1546</v>
      </c>
      <c r="R862" s="189">
        <v>1642</v>
      </c>
      <c r="S862" s="190">
        <v>2257</v>
      </c>
      <c r="T862" s="187">
        <v>695</v>
      </c>
      <c r="U862" s="191">
        <v>225</v>
      </c>
      <c r="V862" s="189">
        <v>2786</v>
      </c>
      <c r="W862" s="196">
        <v>1756</v>
      </c>
      <c r="X862" s="187">
        <v>1340</v>
      </c>
      <c r="Y862" s="191">
        <v>554</v>
      </c>
      <c r="Z862" s="189">
        <v>2988</v>
      </c>
      <c r="AA862" s="187">
        <v>3779</v>
      </c>
      <c r="AB862" s="162">
        <f t="shared" si="16347"/>
        <v>22238</v>
      </c>
      <c r="AC862" s="163">
        <f t="shared" si="16378"/>
        <v>24855</v>
      </c>
      <c r="BI862" s="139" t="s">
        <v>32</v>
      </c>
      <c r="BJ862" s="123">
        <f>B862/B870</f>
        <v>5.6569197673492153E-2</v>
      </c>
      <c r="BK862" s="124">
        <f t="shared" ref="BK862" si="16789">C862/C870</f>
        <v>9.8001071358087347E-2</v>
      </c>
      <c r="BL862" s="125">
        <f t="shared" ref="BL862" si="16790">D862/D870</f>
        <v>4.4527275474739336E-2</v>
      </c>
      <c r="BM862" s="126">
        <f t="shared" ref="BM862" si="16791">E862/E870</f>
        <v>8.4362019540162633E-2</v>
      </c>
      <c r="BN862" s="123">
        <f t="shared" ref="BN862" si="16792">F862/F870</f>
        <v>2.9996965624864536E-2</v>
      </c>
      <c r="BO862" s="124">
        <f t="shared" ref="BO862" si="16793">G862/G870</f>
        <v>9.6843648357689313E-2</v>
      </c>
      <c r="BP862" s="125">
        <f t="shared" ref="BP862" si="16794">H862/H870</f>
        <v>5.2938238721491594E-2</v>
      </c>
      <c r="BQ862" s="126">
        <f t="shared" ref="BQ862" si="16795">I862/I870</f>
        <v>9.142955533554302E-2</v>
      </c>
      <c r="BR862" s="123">
        <f t="shared" ref="BR862" si="16796">J862/J870</f>
        <v>7.2050981922226559E-2</v>
      </c>
      <c r="BS862" s="124">
        <f t="shared" ref="BS862" si="16797">K862/K870</f>
        <v>2.4917783961548191E-2</v>
      </c>
      <c r="BT862" s="125">
        <f t="shared" ref="BT862" si="16798">L862/L870</f>
        <v>9.3855728666304664E-2</v>
      </c>
      <c r="BU862" s="123">
        <f t="shared" ref="BU862" si="16799">M862/M870</f>
        <v>3.5195217634971042E-2</v>
      </c>
      <c r="BV862" s="127">
        <f t="shared" ref="BV862" si="16800">N862/N870</f>
        <v>7.0865025747626015E-2</v>
      </c>
      <c r="BW862" s="128">
        <f t="shared" ref="BW862" si="16801">O862/O870</f>
        <v>5.5064824049009829E-2</v>
      </c>
      <c r="BX862" s="123">
        <f t="shared" ref="BX862" si="16802">P862/P870</f>
        <v>4.9158154936803318E-2</v>
      </c>
      <c r="BY862" s="124">
        <f t="shared" ref="BY862" si="16803">Q862/Q870</f>
        <v>7.6127634429781363E-2</v>
      </c>
      <c r="BZ862" s="125">
        <f t="shared" ref="BZ862" si="16804">R862/R870</f>
        <v>5.5991270544908954E-2</v>
      </c>
      <c r="CA862" s="126">
        <f t="shared" ref="CA862" si="16805">S862/S870</f>
        <v>7.6839274163347293E-2</v>
      </c>
      <c r="CB862" s="123">
        <f t="shared" ref="CB862" si="16806">T862/T870</f>
        <v>7.7239386530340071E-2</v>
      </c>
      <c r="CC862" s="124">
        <f t="shared" ref="CC862" si="16807">U862/U870</f>
        <v>2.5847214244686962E-2</v>
      </c>
      <c r="CD862" s="125">
        <f t="shared" ref="CD862" si="16808">V862/V870</f>
        <v>9.9209458015810839E-2</v>
      </c>
      <c r="CE862" s="126">
        <f t="shared" ref="CE862" si="16809">W862/W870</f>
        <v>5.1609110947832479E-2</v>
      </c>
      <c r="CF862" s="123">
        <f t="shared" ref="CF862" si="16810">X862/X870</f>
        <v>6.0765463450027209E-2</v>
      </c>
      <c r="CG862" s="124">
        <f t="shared" ref="CG862" si="16811">Y862/Y870</f>
        <v>4.3543189499331919E-2</v>
      </c>
      <c r="CH862" s="125">
        <f t="shared" ref="CH862" si="16812">Z862/Z870</f>
        <v>5.7900244157656086E-2</v>
      </c>
      <c r="CI862" s="123">
        <f t="shared" ref="CI862" si="16813">AA862/AA870</f>
        <v>6.9533377493192022E-2</v>
      </c>
      <c r="CJ862" s="129">
        <f t="shared" ref="CJ862" si="16814">AB862/AB870</f>
        <v>6.2101186004752958E-2</v>
      </c>
      <c r="CK862" s="130">
        <f t="shared" ref="CK862" si="16815">AC862/AC870</f>
        <v>6.9598454301075266E-2</v>
      </c>
    </row>
    <row r="863" spans="1:89" x14ac:dyDescent="0.25">
      <c r="A863" s="131" t="s">
        <v>33</v>
      </c>
      <c r="B863" s="197">
        <v>2258</v>
      </c>
      <c r="C863" s="181">
        <v>2388</v>
      </c>
      <c r="D863" s="182">
        <v>841</v>
      </c>
      <c r="E863" s="183">
        <v>1136</v>
      </c>
      <c r="F863" s="180">
        <v>818</v>
      </c>
      <c r="G863" s="184">
        <v>1394</v>
      </c>
      <c r="H863" s="182">
        <v>2239</v>
      </c>
      <c r="I863" s="183">
        <v>2972</v>
      </c>
      <c r="J863" s="180">
        <v>474</v>
      </c>
      <c r="K863" s="181">
        <v>165</v>
      </c>
      <c r="L863" s="182">
        <v>1710</v>
      </c>
      <c r="M863" s="180">
        <v>1101</v>
      </c>
      <c r="N863" s="185">
        <v>2221</v>
      </c>
      <c r="O863" s="198">
        <v>2274</v>
      </c>
      <c r="P863" s="180">
        <v>902</v>
      </c>
      <c r="Q863" s="181">
        <v>1392</v>
      </c>
      <c r="R863" s="182">
        <v>1383</v>
      </c>
      <c r="S863" s="183">
        <v>1750</v>
      </c>
      <c r="T863" s="180">
        <v>471</v>
      </c>
      <c r="U863" s="184">
        <v>299</v>
      </c>
      <c r="V863" s="182">
        <v>2436</v>
      </c>
      <c r="W863" s="199">
        <v>1565</v>
      </c>
      <c r="X863" s="180">
        <v>910</v>
      </c>
      <c r="Y863" s="184">
        <v>559</v>
      </c>
      <c r="Z863" s="182">
        <v>2782</v>
      </c>
      <c r="AA863" s="180">
        <v>2938</v>
      </c>
      <c r="AB863" s="162">
        <f t="shared" si="16347"/>
        <v>19445</v>
      </c>
      <c r="AC863" s="163">
        <f t="shared" si="16378"/>
        <v>19933</v>
      </c>
      <c r="BI863" s="131" t="s">
        <v>33</v>
      </c>
      <c r="BJ863" s="123">
        <f>B863/B870</f>
        <v>5.9968661195655061E-2</v>
      </c>
      <c r="BK863" s="124">
        <f t="shared" ref="BK863" si="16816">C863/C870</f>
        <v>6.7326397699399479E-2</v>
      </c>
      <c r="BL863" s="125">
        <f t="shared" ref="BL863" si="16817">D863/D870</f>
        <v>4.2361355966352696E-2</v>
      </c>
      <c r="BM863" s="126">
        <f t="shared" ref="BM863" si="16818">E863/E870</f>
        <v>6.6459954367284857E-2</v>
      </c>
      <c r="BN863" s="123">
        <f t="shared" ref="BN863" si="16819">F863/F870</f>
        <v>3.5458840868698251E-2</v>
      </c>
      <c r="BO863" s="124">
        <f t="shared" ref="BO863" si="16820">G863/G870</f>
        <v>6.3860002748637137E-2</v>
      </c>
      <c r="BP863" s="125">
        <f t="shared" ref="BP863" si="16821">H863/H870</f>
        <v>5.3247401840709647E-2</v>
      </c>
      <c r="BQ863" s="126">
        <f t="shared" ref="BQ863" si="16822">I863/I870</f>
        <v>6.3966251990874259E-2</v>
      </c>
      <c r="BR863" s="123">
        <f t="shared" ref="BR863" si="16823">J863/J870</f>
        <v>6.1646507998439327E-2</v>
      </c>
      <c r="BS863" s="124">
        <f t="shared" ref="BS863" si="16824">K863/K870</f>
        <v>2.0870225145459144E-2</v>
      </c>
      <c r="BT863" s="125">
        <f t="shared" ref="BT863" si="16825">L863/L870</f>
        <v>7.1425587903596335E-2</v>
      </c>
      <c r="BU863" s="123">
        <f t="shared" ref="BU863" si="16826">M863/M870</f>
        <v>4.1135811694376988E-2</v>
      </c>
      <c r="BV863" s="127">
        <f t="shared" ref="BV863" si="16827">N863/N870</f>
        <v>5.2463740728492463E-2</v>
      </c>
      <c r="BW863" s="128">
        <f t="shared" ref="BW863" si="16828">O863/O870</f>
        <v>5.3996295768628008E-2</v>
      </c>
      <c r="BX863" s="123">
        <f t="shared" ref="BX863" si="16829">P863/P870</f>
        <v>4.2068933351989177E-2</v>
      </c>
      <c r="BY863" s="124">
        <f t="shared" ref="BY863" si="16830">Q863/Q870</f>
        <v>6.8544415993697067E-2</v>
      </c>
      <c r="BZ863" s="125">
        <f t="shared" ref="BZ863" si="16831">R863/R870</f>
        <v>4.7159517152015273E-2</v>
      </c>
      <c r="CA863" s="126">
        <f t="shared" ref="CA863" si="16832">S863/S870</f>
        <v>5.9578524495284786E-2</v>
      </c>
      <c r="CB863" s="123">
        <f t="shared" ref="CB863" si="16833">T863/T870</f>
        <v>5.2344965547899532E-2</v>
      </c>
      <c r="CC863" s="124">
        <f t="shared" ref="CC863" si="16834">U863/U870</f>
        <v>3.4348075818495118E-2</v>
      </c>
      <c r="CD863" s="125">
        <f t="shared" ref="CD863" si="16835">V863/V870</f>
        <v>8.674595826508083E-2</v>
      </c>
      <c r="CE863" s="126">
        <f t="shared" ref="CE863" si="16836">W863/W870</f>
        <v>4.5995591476855252E-2</v>
      </c>
      <c r="CF863" s="123">
        <f t="shared" ref="CF863" si="16837">X863/X870</f>
        <v>4.1266098313078176E-2</v>
      </c>
      <c r="CG863" s="124">
        <f t="shared" ref="CG863" si="16838">Y863/Y870</f>
        <v>4.3936178574235638E-2</v>
      </c>
      <c r="CH863" s="125">
        <f t="shared" ref="CH863" si="16839">Z863/Z870</f>
        <v>5.3908460256559314E-2</v>
      </c>
      <c r="CI863" s="123">
        <f t="shared" ref="CI863" si="16840">AA863/AA870</f>
        <v>5.4059027011113564E-2</v>
      </c>
      <c r="CJ863" s="129">
        <f t="shared" ref="CJ863" si="16841">AB863/AB870</f>
        <v>5.4301536193111843E-2</v>
      </c>
      <c r="CK863" s="130">
        <f t="shared" ref="CK863" si="16842">AC863/AC870</f>
        <v>5.5815972222222225E-2</v>
      </c>
    </row>
    <row r="864" spans="1:89" x14ac:dyDescent="0.25">
      <c r="A864" s="139" t="s">
        <v>34</v>
      </c>
      <c r="B864" s="194">
        <v>934</v>
      </c>
      <c r="C864" s="188">
        <v>1625</v>
      </c>
      <c r="D864" s="189">
        <v>407</v>
      </c>
      <c r="E864" s="190">
        <v>965</v>
      </c>
      <c r="F864" s="187">
        <v>398</v>
      </c>
      <c r="G864" s="191">
        <v>1303</v>
      </c>
      <c r="H864" s="189">
        <v>1213</v>
      </c>
      <c r="I864" s="190">
        <v>2462</v>
      </c>
      <c r="J864" s="187">
        <v>420</v>
      </c>
      <c r="K864" s="188">
        <v>91</v>
      </c>
      <c r="L864" s="189">
        <v>1284</v>
      </c>
      <c r="M864" s="187">
        <v>807</v>
      </c>
      <c r="N864" s="192">
        <v>1759</v>
      </c>
      <c r="O864" s="195">
        <v>1992</v>
      </c>
      <c r="P864" s="187">
        <v>656</v>
      </c>
      <c r="Q864" s="188">
        <v>1331</v>
      </c>
      <c r="R864" s="189">
        <v>1029</v>
      </c>
      <c r="S864" s="190">
        <v>1538</v>
      </c>
      <c r="T864" s="187">
        <v>344</v>
      </c>
      <c r="U864" s="191">
        <v>243</v>
      </c>
      <c r="V864" s="189">
        <v>2150</v>
      </c>
      <c r="W864" s="196">
        <v>1312</v>
      </c>
      <c r="X864" s="187">
        <v>625</v>
      </c>
      <c r="Y864" s="191">
        <v>566</v>
      </c>
      <c r="Z864" s="189">
        <v>2185</v>
      </c>
      <c r="AA864" s="187">
        <v>2404</v>
      </c>
      <c r="AB864" s="162">
        <f t="shared" si="16347"/>
        <v>13404</v>
      </c>
      <c r="AC864" s="163">
        <f t="shared" si="16378"/>
        <v>16639</v>
      </c>
      <c r="BI864" s="139" t="s">
        <v>34</v>
      </c>
      <c r="BJ864" s="123">
        <f>B864/B870</f>
        <v>2.4805460388282474E-2</v>
      </c>
      <c r="BK864" s="124">
        <f t="shared" ref="BK864" si="16843">C864/C870</f>
        <v>4.5814655050889511E-2</v>
      </c>
      <c r="BL864" s="125">
        <f t="shared" ref="BL864" si="16844">D864/D870</f>
        <v>2.0500679997985192E-2</v>
      </c>
      <c r="BM864" s="126">
        <f t="shared" ref="BM864" si="16845">E864/E870</f>
        <v>5.6455859123617856E-2</v>
      </c>
      <c r="BN864" s="123">
        <f t="shared" ref="BN864" si="16846">F864/F870</f>
        <v>1.7252590055919198E-2</v>
      </c>
      <c r="BO864" s="124">
        <f t="shared" ref="BO864" si="16847">G864/G870</f>
        <v>5.9691236428604154E-2</v>
      </c>
      <c r="BP864" s="125">
        <f t="shared" ref="BP864" si="16848">H864/H870</f>
        <v>2.8847297200884681E-2</v>
      </c>
      <c r="BQ864" s="126">
        <f t="shared" ref="BQ864" si="16849">I864/I870</f>
        <v>5.2989539839008219E-2</v>
      </c>
      <c r="BR864" s="123">
        <f t="shared" ref="BR864" si="16850">J864/J870</f>
        <v>5.4623488099882947E-2</v>
      </c>
      <c r="BS864" s="124">
        <f t="shared" ref="BS864" si="16851">K864/K870</f>
        <v>1.1510245383253225E-2</v>
      </c>
      <c r="BT864" s="125">
        <f t="shared" ref="BT864" si="16852">L864/L870</f>
        <v>5.3631844952174094E-2</v>
      </c>
      <c r="BU864" s="123">
        <f t="shared" ref="BU864" si="16853">M864/M870</f>
        <v>3.0151317018494304E-2</v>
      </c>
      <c r="BV864" s="127">
        <f t="shared" ref="BV864" si="16854">N864/N870</f>
        <v>4.1550526763358055E-2</v>
      </c>
      <c r="BW864" s="128">
        <f t="shared" ref="BW864" si="16855">O864/O870</f>
        <v>4.7300185211568598E-2</v>
      </c>
      <c r="BX864" s="123">
        <f t="shared" ref="BX864" si="16856">P864/P870</f>
        <v>3.0595587892355766E-2</v>
      </c>
      <c r="BY864" s="124">
        <f t="shared" ref="BY864" si="16857">Q864/Q870</f>
        <v>6.5540673626157175E-2</v>
      </c>
      <c r="BZ864" s="125">
        <f t="shared" ref="BZ864" si="16858">R864/R870</f>
        <v>3.5088317533928937E-2</v>
      </c>
      <c r="CA864" s="126">
        <f t="shared" ref="CA864" si="16859">S864/S870</f>
        <v>5.2361011813570286E-2</v>
      </c>
      <c r="CB864" s="123">
        <f t="shared" ref="CB864" si="16860">T864/T870</f>
        <v>3.8230717937319407E-2</v>
      </c>
      <c r="CC864" s="124">
        <f t="shared" ref="CC864" si="16861">U864/U870</f>
        <v>2.7914991384261918E-2</v>
      </c>
      <c r="CD864" s="125">
        <f t="shared" ref="CD864" si="16862">V864/V870</f>
        <v>7.6561498468770028E-2</v>
      </c>
      <c r="CE864" s="126">
        <f t="shared" ref="CE864" si="16863">W864/W870</f>
        <v>3.8559882439382805E-2</v>
      </c>
      <c r="CF864" s="123">
        <f t="shared" ref="CF864" si="16864">X864/X870</f>
        <v>2.8342100489751495E-2</v>
      </c>
      <c r="CG864" s="124">
        <f t="shared" ref="CG864" si="16865">Y864/Y870</f>
        <v>4.4486363279100841E-2</v>
      </c>
      <c r="CH864" s="125">
        <f t="shared" ref="CH864" si="16866">Z864/Z870</f>
        <v>4.2340037980079834E-2</v>
      </c>
      <c r="CI864" s="123">
        <f t="shared" ref="CI864" si="16867">AA864/AA870</f>
        <v>4.4233458452932951E-2</v>
      </c>
      <c r="CJ864" s="129">
        <f t="shared" ref="CJ864" si="16868">AB864/AB870</f>
        <v>3.7431616926329195E-2</v>
      </c>
      <c r="CK864" s="130">
        <f t="shared" ref="CK864" si="16869">AC864/AC870</f>
        <v>4.659218189964158E-2</v>
      </c>
    </row>
    <row r="865" spans="1:89" x14ac:dyDescent="0.25">
      <c r="A865" s="131" t="s">
        <v>35</v>
      </c>
      <c r="B865" s="197">
        <v>0</v>
      </c>
      <c r="C865" s="181">
        <v>891</v>
      </c>
      <c r="D865" s="182">
        <v>13</v>
      </c>
      <c r="E865" s="183">
        <v>570</v>
      </c>
      <c r="F865" s="180">
        <v>10</v>
      </c>
      <c r="G865" s="184">
        <v>641</v>
      </c>
      <c r="H865" s="182">
        <v>95</v>
      </c>
      <c r="I865" s="183">
        <v>944</v>
      </c>
      <c r="J865" s="180">
        <v>72</v>
      </c>
      <c r="K865" s="181">
        <v>35</v>
      </c>
      <c r="L865" s="182">
        <v>461</v>
      </c>
      <c r="M865" s="180">
        <v>170</v>
      </c>
      <c r="N865" s="185">
        <v>605</v>
      </c>
      <c r="O865" s="198">
        <v>311</v>
      </c>
      <c r="P865" s="180">
        <v>110</v>
      </c>
      <c r="Q865" s="181">
        <v>194</v>
      </c>
      <c r="R865" s="182">
        <v>182</v>
      </c>
      <c r="S865" s="183">
        <v>187</v>
      </c>
      <c r="T865" s="180">
        <v>53</v>
      </c>
      <c r="U865" s="184">
        <v>12</v>
      </c>
      <c r="V865" s="182">
        <v>396</v>
      </c>
      <c r="W865" s="199">
        <v>50</v>
      </c>
      <c r="X865" s="180">
        <v>74</v>
      </c>
      <c r="Y865" s="184">
        <v>29</v>
      </c>
      <c r="Z865" s="182">
        <v>91</v>
      </c>
      <c r="AA865" s="180">
        <v>148</v>
      </c>
      <c r="AB865" s="162">
        <f t="shared" si="16347"/>
        <v>2162</v>
      </c>
      <c r="AC865" s="163">
        <f t="shared" si="16378"/>
        <v>4182</v>
      </c>
      <c r="BI865" s="131" t="s">
        <v>35</v>
      </c>
      <c r="BJ865" s="123">
        <f>B865/B870</f>
        <v>0</v>
      </c>
      <c r="BK865" s="124">
        <f t="shared" ref="BK865" si="16870">C865/C870</f>
        <v>2.5120527784826187E-2</v>
      </c>
      <c r="BL865" s="125">
        <f t="shared" ref="BL865" si="16871">D865/D870</f>
        <v>6.5481287462851962E-4</v>
      </c>
      <c r="BM865" s="126">
        <f t="shared" ref="BM865" si="16872">E865/E870</f>
        <v>3.334698414555666E-2</v>
      </c>
      <c r="BN865" s="123">
        <f t="shared" ref="BN865" si="16873">F865/F870</f>
        <v>4.3348216220902508E-4</v>
      </c>
      <c r="BO865" s="124">
        <f t="shared" ref="BO865" si="16874">G865/G870</f>
        <v>2.9364606715836732E-2</v>
      </c>
      <c r="BP865" s="125">
        <f t="shared" ref="BP865" si="16875">H865/H870</f>
        <v>2.2592689481319415E-3</v>
      </c>
      <c r="BQ865" s="126">
        <f t="shared" ref="BQ865" si="16876">I865/I870</f>
        <v>2.0317678963454006E-2</v>
      </c>
      <c r="BR865" s="123">
        <f t="shared" ref="BR865" si="16877">J865/J870</f>
        <v>9.364026531408505E-3</v>
      </c>
      <c r="BS865" s="124">
        <f t="shared" ref="BS865" si="16878">K865/K870</f>
        <v>4.4270174550973948E-3</v>
      </c>
      <c r="BT865" s="125">
        <f t="shared" ref="BT865" si="16879">L865/L870</f>
        <v>1.9255670189215153E-2</v>
      </c>
      <c r="BU865" s="123">
        <f t="shared" ref="BU865" si="16880">M865/M870</f>
        <v>6.351578554081823E-3</v>
      </c>
      <c r="BV865" s="127">
        <f t="shared" ref="BV865" si="16881">N865/N870</f>
        <v>1.4291113525771247E-2</v>
      </c>
      <c r="BW865" s="128">
        <f t="shared" ref="BW865" si="16882">O865/O870</f>
        <v>7.3847176710832504E-3</v>
      </c>
      <c r="BX865" s="123">
        <f t="shared" ref="BX865" si="16883">P865/P870</f>
        <v>5.1303577258523386E-3</v>
      </c>
      <c r="BY865" s="124">
        <f t="shared" ref="BY865" si="16884">Q865/Q870</f>
        <v>9.5528855623399651E-3</v>
      </c>
      <c r="BZ865" s="125">
        <f t="shared" ref="BZ865" si="16885">R865/R870</f>
        <v>6.2060969787901517E-3</v>
      </c>
      <c r="CA865" s="126">
        <f t="shared" ref="CA865" si="16886">S865/S870</f>
        <v>6.3663909032104313E-3</v>
      </c>
      <c r="CB865" s="123">
        <f t="shared" ref="CB865" si="16887">T865/T870</f>
        <v>5.8901978217381643E-3</v>
      </c>
      <c r="CC865" s="124">
        <f t="shared" ref="CC865" si="16888">U865/U870</f>
        <v>1.3785180930499712E-3</v>
      </c>
      <c r="CD865" s="125">
        <f t="shared" ref="CD865" si="16889">V865/V870</f>
        <v>1.4101559717968806E-2</v>
      </c>
      <c r="CE865" s="126">
        <f t="shared" ref="CE865" si="16890">W865/W870</f>
        <v>1.4695077149155032E-3</v>
      </c>
      <c r="CF865" s="123">
        <f t="shared" ref="CF865" si="16891">X865/X870</f>
        <v>3.3557046979865771E-3</v>
      </c>
      <c r="CG865" s="124">
        <f t="shared" ref="CG865" si="16892">Y865/Y870</f>
        <v>2.2793366344415625E-3</v>
      </c>
      <c r="CH865" s="125">
        <f t="shared" ref="CH865" si="16893">Z865/Z870</f>
        <v>1.7633608495136225E-3</v>
      </c>
      <c r="CI865" s="123">
        <f t="shared" ref="CI865" si="16894">AA865/AA870</f>
        <v>2.7231912857878854E-3</v>
      </c>
      <c r="CJ865" s="129">
        <f t="shared" ref="CJ865" si="16895">AB865/AB870</f>
        <v>6.0375377346108417E-3</v>
      </c>
      <c r="CK865" s="130">
        <f t="shared" ref="CK865" si="16896">AC865/AC870</f>
        <v>1.1710349462365592E-2</v>
      </c>
    </row>
    <row r="866" spans="1:89" x14ac:dyDescent="0.25">
      <c r="A866" s="139" t="s">
        <v>36</v>
      </c>
      <c r="B866" s="194"/>
      <c r="C866" s="188"/>
      <c r="D866" s="189"/>
      <c r="E866" s="190"/>
      <c r="F866" s="187"/>
      <c r="G866" s="191"/>
      <c r="H866" s="189"/>
      <c r="I866" s="190"/>
      <c r="J866" s="187"/>
      <c r="K866" s="191"/>
      <c r="L866" s="189"/>
      <c r="M866" s="187"/>
      <c r="N866" s="192"/>
      <c r="O866" s="195"/>
      <c r="P866" s="187"/>
      <c r="Q866" s="191"/>
      <c r="R866" s="189"/>
      <c r="S866" s="190"/>
      <c r="T866" s="187"/>
      <c r="U866" s="191"/>
      <c r="V866" s="189"/>
      <c r="W866" s="190"/>
      <c r="X866" s="187"/>
      <c r="Y866" s="191"/>
      <c r="Z866" s="189"/>
      <c r="AA866" s="187"/>
      <c r="AB866" s="162">
        <f t="shared" si="16347"/>
        <v>0</v>
      </c>
      <c r="AC866" s="163">
        <f t="shared" si="16378"/>
        <v>0</v>
      </c>
      <c r="BI866" s="139" t="s">
        <v>36</v>
      </c>
      <c r="BJ866" s="123">
        <f>B866/B870</f>
        <v>0</v>
      </c>
      <c r="BK866" s="124">
        <f t="shared" ref="BK866" si="16897">C866/C870</f>
        <v>0</v>
      </c>
      <c r="BL866" s="125">
        <f t="shared" ref="BL866" si="16898">D866/D870</f>
        <v>0</v>
      </c>
      <c r="BM866" s="126">
        <f t="shared" ref="BM866" si="16899">E866/E870</f>
        <v>0</v>
      </c>
      <c r="BN866" s="123">
        <f t="shared" ref="BN866" si="16900">F866/F870</f>
        <v>0</v>
      </c>
      <c r="BO866" s="124">
        <f t="shared" ref="BO866" si="16901">G866/G870</f>
        <v>0</v>
      </c>
      <c r="BP866" s="125">
        <f t="shared" ref="BP866" si="16902">H866/H870</f>
        <v>0</v>
      </c>
      <c r="BQ866" s="126">
        <f t="shared" ref="BQ866" si="16903">I866/I870</f>
        <v>0</v>
      </c>
      <c r="BR866" s="123">
        <f t="shared" ref="BR866" si="16904">J866/J870</f>
        <v>0</v>
      </c>
      <c r="BS866" s="124">
        <f t="shared" ref="BS866" si="16905">K866/K870</f>
        <v>0</v>
      </c>
      <c r="BT866" s="125">
        <f t="shared" ref="BT866" si="16906">L866/L870</f>
        <v>0</v>
      </c>
      <c r="BU866" s="123">
        <f t="shared" ref="BU866" si="16907">M866/M870</f>
        <v>0</v>
      </c>
      <c r="BV866" s="127">
        <f t="shared" ref="BV866" si="16908">N866/N870</f>
        <v>0</v>
      </c>
      <c r="BW866" s="128">
        <f t="shared" ref="BW866" si="16909">O866/O870</f>
        <v>0</v>
      </c>
      <c r="BX866" s="123">
        <f t="shared" ref="BX866" si="16910">P866/P870</f>
        <v>0</v>
      </c>
      <c r="BY866" s="124">
        <f t="shared" ref="BY866" si="16911">Q866/Q870</f>
        <v>0</v>
      </c>
      <c r="BZ866" s="125">
        <f t="shared" ref="BZ866" si="16912">R866/R870</f>
        <v>0</v>
      </c>
      <c r="CA866" s="126">
        <f t="shared" ref="CA866" si="16913">S866/S870</f>
        <v>0</v>
      </c>
      <c r="CB866" s="123">
        <f t="shared" ref="CB866" si="16914">T866/T870</f>
        <v>0</v>
      </c>
      <c r="CC866" s="124">
        <f t="shared" ref="CC866" si="16915">U866/U870</f>
        <v>0</v>
      </c>
      <c r="CD866" s="125">
        <f t="shared" ref="CD866" si="16916">V866/V870</f>
        <v>0</v>
      </c>
      <c r="CE866" s="126">
        <f t="shared" ref="CE866" si="16917">W866/W870</f>
        <v>0</v>
      </c>
      <c r="CF866" s="123">
        <f t="shared" ref="CF866" si="16918">X866/X870</f>
        <v>0</v>
      </c>
      <c r="CG866" s="124">
        <f t="shared" ref="CG866" si="16919">Y866/Y870</f>
        <v>0</v>
      </c>
      <c r="CH866" s="125">
        <f t="shared" ref="CH866" si="16920">Z866/Z870</f>
        <v>0</v>
      </c>
      <c r="CI866" s="123">
        <f t="shared" ref="CI866" si="16921">AA866/AA870</f>
        <v>0</v>
      </c>
      <c r="CJ866" s="129">
        <f t="shared" ref="CJ866" si="16922">AB866/AB870</f>
        <v>0</v>
      </c>
      <c r="CK866" s="130">
        <f t="shared" ref="CK866" si="16923">AC866/AC870</f>
        <v>0</v>
      </c>
    </row>
    <row r="867" spans="1:89" x14ac:dyDescent="0.25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62">
        <f t="shared" si="16347"/>
        <v>0</v>
      </c>
      <c r="AC867" s="165">
        <f t="shared" ref="AC867:AC869" si="16924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25">C867/C870</f>
        <v>0</v>
      </c>
      <c r="BL867" s="125">
        <f t="shared" ref="BL867" si="16926">D867/D870</f>
        <v>0</v>
      </c>
      <c r="BM867" s="126">
        <f t="shared" ref="BM867" si="16927">E867/E870</f>
        <v>0</v>
      </c>
      <c r="BN867" s="123">
        <f t="shared" ref="BN867" si="16928">F867/F870</f>
        <v>0</v>
      </c>
      <c r="BO867" s="124">
        <f t="shared" ref="BO867" si="16929">G867/G870</f>
        <v>0</v>
      </c>
      <c r="BP867" s="125">
        <f t="shared" ref="BP867" si="16930">H867/H870</f>
        <v>0</v>
      </c>
      <c r="BQ867" s="126">
        <f t="shared" ref="BQ867" si="16931">I867/I870</f>
        <v>0</v>
      </c>
      <c r="BR867" s="123">
        <f t="shared" ref="BR867" si="16932">J867/J870</f>
        <v>0</v>
      </c>
      <c r="BS867" s="124">
        <f t="shared" ref="BS867" si="16933">K867/K870</f>
        <v>0</v>
      </c>
      <c r="BT867" s="125">
        <f t="shared" ref="BT867" si="16934">L867/L870</f>
        <v>0</v>
      </c>
      <c r="BU867" s="123">
        <f t="shared" ref="BU867" si="16935">M867/M870</f>
        <v>0</v>
      </c>
      <c r="BV867" s="127">
        <f t="shared" ref="BV867" si="16936">N867/N870</f>
        <v>0</v>
      </c>
      <c r="BW867" s="128">
        <f t="shared" ref="BW867" si="16937">O867/O870</f>
        <v>0</v>
      </c>
      <c r="BX867" s="123">
        <f t="shared" ref="BX867" si="16938">P867/P870</f>
        <v>0</v>
      </c>
      <c r="BY867" s="124">
        <f t="shared" ref="BY867" si="16939">Q867/Q870</f>
        <v>0</v>
      </c>
      <c r="BZ867" s="125">
        <f t="shared" ref="BZ867" si="16940">R867/R870</f>
        <v>0</v>
      </c>
      <c r="CA867" s="126">
        <f t="shared" ref="CA867" si="16941">S867/S870</f>
        <v>0</v>
      </c>
      <c r="CB867" s="123">
        <f t="shared" ref="CB867" si="16942">T867/T870</f>
        <v>0</v>
      </c>
      <c r="CC867" s="124">
        <f t="shared" ref="CC867" si="16943">U867/U870</f>
        <v>0</v>
      </c>
      <c r="CD867" s="125">
        <f t="shared" ref="CD867" si="16944">V867/V870</f>
        <v>0</v>
      </c>
      <c r="CE867" s="126">
        <f t="shared" ref="CE867" si="16945">W867/W870</f>
        <v>0</v>
      </c>
      <c r="CF867" s="123">
        <f t="shared" ref="CF867" si="16946">X867/X870</f>
        <v>0</v>
      </c>
      <c r="CG867" s="124">
        <f t="shared" ref="CG867" si="16947">Y867/Y870</f>
        <v>0</v>
      </c>
      <c r="CH867" s="125">
        <f t="shared" ref="CH867" si="16948">Z867/Z870</f>
        <v>0</v>
      </c>
      <c r="CI867" s="123">
        <f t="shared" ref="CI867" si="16949">AA867/AA870</f>
        <v>0</v>
      </c>
      <c r="CJ867" s="129">
        <f t="shared" ref="CJ867" si="16950">AB867/AB870</f>
        <v>0</v>
      </c>
      <c r="CK867" s="130">
        <f t="shared" ref="CK867" si="16951">AC867/AC870</f>
        <v>0</v>
      </c>
    </row>
    <row r="868" spans="1:89" x14ac:dyDescent="0.25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62">
        <f t="shared" si="16347"/>
        <v>0</v>
      </c>
      <c r="AC868" s="165">
        <f t="shared" si="16924"/>
        <v>0</v>
      </c>
      <c r="BI868" s="139" t="s">
        <v>38</v>
      </c>
      <c r="BJ868" s="123">
        <f>B868/B870</f>
        <v>0</v>
      </c>
      <c r="BK868" s="124">
        <f t="shared" ref="BK868" si="16952">C868/C870</f>
        <v>0</v>
      </c>
      <c r="BL868" s="125">
        <f t="shared" ref="BL868" si="16953">D868/D870</f>
        <v>0</v>
      </c>
      <c r="BM868" s="126">
        <f t="shared" ref="BM868" si="16954">E868/E870</f>
        <v>0</v>
      </c>
      <c r="BN868" s="123">
        <f t="shared" ref="BN868" si="16955">F868/F870</f>
        <v>0</v>
      </c>
      <c r="BO868" s="124">
        <f t="shared" ref="BO868" si="16956">G868/G870</f>
        <v>0</v>
      </c>
      <c r="BP868" s="125">
        <f t="shared" ref="BP868" si="16957">H868/H870</f>
        <v>0</v>
      </c>
      <c r="BQ868" s="126">
        <f t="shared" ref="BQ868" si="16958">I868/I870</f>
        <v>0</v>
      </c>
      <c r="BR868" s="123">
        <f t="shared" ref="BR868" si="16959">J868/J870</f>
        <v>0</v>
      </c>
      <c r="BS868" s="124">
        <f t="shared" ref="BS868" si="16960">K868/K870</f>
        <v>0</v>
      </c>
      <c r="BT868" s="125">
        <f t="shared" ref="BT868" si="16961">L868/L870</f>
        <v>0</v>
      </c>
      <c r="BU868" s="123">
        <f t="shared" ref="BU868" si="16962">M868/M870</f>
        <v>0</v>
      </c>
      <c r="BV868" s="127">
        <f t="shared" ref="BV868" si="16963">N868/N870</f>
        <v>0</v>
      </c>
      <c r="BW868" s="128">
        <f t="shared" ref="BW868" si="16964">O868/O870</f>
        <v>0</v>
      </c>
      <c r="BX868" s="123">
        <f t="shared" ref="BX868" si="16965">P868/P870</f>
        <v>0</v>
      </c>
      <c r="BY868" s="124">
        <f t="shared" ref="BY868" si="16966">Q868/Q870</f>
        <v>0</v>
      </c>
      <c r="BZ868" s="125">
        <f t="shared" ref="BZ868" si="16967">R868/R870</f>
        <v>0</v>
      </c>
      <c r="CA868" s="126">
        <f t="shared" ref="CA868" si="16968">S868/S870</f>
        <v>0</v>
      </c>
      <c r="CB868" s="123">
        <f t="shared" ref="CB868" si="16969">T868/T870</f>
        <v>0</v>
      </c>
      <c r="CC868" s="124">
        <f t="shared" ref="CC868" si="16970">U868/U870</f>
        <v>0</v>
      </c>
      <c r="CD868" s="125">
        <f t="shared" ref="CD868" si="16971">V868/V870</f>
        <v>0</v>
      </c>
      <c r="CE868" s="126">
        <f t="shared" ref="CE868" si="16972">W868/W870</f>
        <v>0</v>
      </c>
      <c r="CF868" s="123">
        <f t="shared" ref="CF868" si="16973">X868/X870</f>
        <v>0</v>
      </c>
      <c r="CG868" s="124">
        <f t="shared" ref="CG868" si="16974">Y868/Y870</f>
        <v>0</v>
      </c>
      <c r="CH868" s="125">
        <f t="shared" ref="CH868" si="16975">Z868/Z870</f>
        <v>0</v>
      </c>
      <c r="CI868" s="123">
        <f t="shared" ref="CI868" si="16976">AA868/AA870</f>
        <v>0</v>
      </c>
      <c r="CJ868" s="129">
        <f t="shared" ref="CJ868" si="16977">AB868/AB870</f>
        <v>0</v>
      </c>
      <c r="CK868" s="130">
        <f t="shared" ref="CK868" si="16978">AC868/AC870</f>
        <v>0</v>
      </c>
    </row>
    <row r="869" spans="1:89" ht="13.8" thickBot="1" x14ac:dyDescent="0.3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62">
        <f t="shared" si="16347"/>
        <v>0</v>
      </c>
      <c r="AC869" s="165">
        <f t="shared" si="16924"/>
        <v>0</v>
      </c>
      <c r="BI869" s="131" t="s">
        <v>39</v>
      </c>
      <c r="BJ869" s="123">
        <f>B869/B870</f>
        <v>0</v>
      </c>
      <c r="BK869" s="124">
        <f t="shared" ref="BK869" si="16979">C869/C870</f>
        <v>0</v>
      </c>
      <c r="BL869" s="125">
        <f t="shared" ref="BL869" si="16980">D869/D870</f>
        <v>0</v>
      </c>
      <c r="BM869" s="126">
        <f t="shared" ref="BM869" si="16981">E869/E870</f>
        <v>0</v>
      </c>
      <c r="BN869" s="123">
        <f t="shared" ref="BN869" si="16982">F869/F870</f>
        <v>0</v>
      </c>
      <c r="BO869" s="124">
        <f t="shared" ref="BO869" si="16983">G869/G870</f>
        <v>0</v>
      </c>
      <c r="BP869" s="125">
        <f t="shared" ref="BP869" si="16984">H869/H870</f>
        <v>0</v>
      </c>
      <c r="BQ869" s="126">
        <f t="shared" ref="BQ869" si="16985">I869/I870</f>
        <v>0</v>
      </c>
      <c r="BR869" s="123">
        <f t="shared" ref="BR869" si="16986">J869/J870</f>
        <v>0</v>
      </c>
      <c r="BS869" s="124">
        <f t="shared" ref="BS869" si="16987">K869/K870</f>
        <v>0</v>
      </c>
      <c r="BT869" s="125">
        <f t="shared" ref="BT869" si="16988">L869/L870</f>
        <v>0</v>
      </c>
      <c r="BU869" s="123">
        <f t="shared" ref="BU869" si="16989">M869/M870</f>
        <v>0</v>
      </c>
      <c r="BV869" s="127">
        <f t="shared" ref="BV869" si="16990">N869/N870</f>
        <v>0</v>
      </c>
      <c r="BW869" s="128">
        <f t="shared" ref="BW869" si="16991">O869/O870</f>
        <v>0</v>
      </c>
      <c r="BX869" s="123">
        <f t="shared" ref="BX869" si="16992">P869/P870</f>
        <v>0</v>
      </c>
      <c r="BY869" s="124">
        <f t="shared" ref="BY869" si="16993">Q869/Q870</f>
        <v>0</v>
      </c>
      <c r="BZ869" s="125">
        <f t="shared" ref="BZ869" si="16994">R869/R870</f>
        <v>0</v>
      </c>
      <c r="CA869" s="126">
        <f t="shared" ref="CA869" si="16995">S869/S870</f>
        <v>0</v>
      </c>
      <c r="CB869" s="123">
        <f t="shared" ref="CB869" si="16996">T869/T870</f>
        <v>0</v>
      </c>
      <c r="CC869" s="124">
        <f t="shared" ref="CC869" si="16997">U869/U870</f>
        <v>0</v>
      </c>
      <c r="CD869" s="125">
        <f t="shared" ref="CD869" si="16998">V869/V870</f>
        <v>0</v>
      </c>
      <c r="CE869" s="126">
        <f t="shared" ref="CE869" si="16999">W869/W870</f>
        <v>0</v>
      </c>
      <c r="CF869" s="123">
        <f t="shared" ref="CF869" si="17000">X869/X870</f>
        <v>0</v>
      </c>
      <c r="CG869" s="124">
        <f t="shared" ref="CG869" si="17001">Y869/Y870</f>
        <v>0</v>
      </c>
      <c r="CH869" s="125">
        <f t="shared" ref="CH869" si="17002">Z869/Z870</f>
        <v>0</v>
      </c>
      <c r="CI869" s="123">
        <f t="shared" ref="CI869" si="17003">AA869/AA870</f>
        <v>0</v>
      </c>
      <c r="CJ869" s="129">
        <f t="shared" ref="CJ869" si="17004">AB869/AB870</f>
        <v>0</v>
      </c>
      <c r="CK869" s="130">
        <f t="shared" ref="CK869" si="17005">AC869/AC870</f>
        <v>0</v>
      </c>
    </row>
    <row r="870" spans="1:89" ht="14.4" thickTop="1" thickBot="1" x14ac:dyDescent="0.3">
      <c r="A870" s="251" t="s">
        <v>13</v>
      </c>
      <c r="B870" s="14">
        <f t="shared" ref="B870:AA870" si="17006">SUM(B847:B869)</f>
        <v>37653</v>
      </c>
      <c r="C870" s="1">
        <f t="shared" si="17006"/>
        <v>35469</v>
      </c>
      <c r="D870" s="14">
        <f t="shared" si="17006"/>
        <v>19853</v>
      </c>
      <c r="E870" s="1">
        <f t="shared" si="17006"/>
        <v>17093</v>
      </c>
      <c r="F870" s="14">
        <f t="shared" si="17006"/>
        <v>23069</v>
      </c>
      <c r="G870" s="1">
        <f t="shared" si="17006"/>
        <v>21829</v>
      </c>
      <c r="H870" s="14">
        <f t="shared" si="17006"/>
        <v>42049</v>
      </c>
      <c r="I870" s="1">
        <f t="shared" si="17006"/>
        <v>46462</v>
      </c>
      <c r="J870" s="14">
        <f t="shared" si="17006"/>
        <v>7689</v>
      </c>
      <c r="K870" s="1">
        <f t="shared" si="17006"/>
        <v>7906</v>
      </c>
      <c r="L870" s="14">
        <f t="shared" si="17006"/>
        <v>23941</v>
      </c>
      <c r="M870" s="1">
        <f t="shared" si="17006"/>
        <v>26765</v>
      </c>
      <c r="N870" s="14">
        <f t="shared" si="17006"/>
        <v>42334</v>
      </c>
      <c r="O870" s="1">
        <f t="shared" si="17006"/>
        <v>42114</v>
      </c>
      <c r="P870" s="14">
        <f t="shared" si="17006"/>
        <v>21441</v>
      </c>
      <c r="Q870" s="1">
        <f t="shared" si="17006"/>
        <v>20308</v>
      </c>
      <c r="R870" s="14">
        <f t="shared" si="17006"/>
        <v>29326</v>
      </c>
      <c r="S870" s="1">
        <f t="shared" si="17006"/>
        <v>29373</v>
      </c>
      <c r="T870" s="14">
        <f t="shared" si="17006"/>
        <v>8998</v>
      </c>
      <c r="U870" s="1">
        <f t="shared" si="17006"/>
        <v>8705</v>
      </c>
      <c r="V870" s="14">
        <f t="shared" si="17006"/>
        <v>28082</v>
      </c>
      <c r="W870" s="1">
        <f t="shared" si="17006"/>
        <v>34025</v>
      </c>
      <c r="X870" s="14">
        <f t="shared" si="17006"/>
        <v>22052</v>
      </c>
      <c r="Y870" s="1">
        <f t="shared" si="17006"/>
        <v>12723</v>
      </c>
      <c r="Z870" s="14">
        <f t="shared" si="17006"/>
        <v>51606</v>
      </c>
      <c r="AA870" s="1">
        <f t="shared" si="17006"/>
        <v>54348</v>
      </c>
      <c r="AB870" s="166">
        <f t="shared" ref="AB870:AC870" si="17007">SUM(AB846:AB869)</f>
        <v>358093</v>
      </c>
      <c r="AC870" s="167">
        <f t="shared" si="17007"/>
        <v>357120</v>
      </c>
      <c r="BI870" s="251" t="s">
        <v>13</v>
      </c>
      <c r="BJ870" s="147">
        <f>SUM(BJ846:BJ869)</f>
        <v>0.99999999999999978</v>
      </c>
      <c r="BK870" s="148">
        <f t="shared" ref="BK870:CK870" si="17008">SUM(BK846:BK869)</f>
        <v>1</v>
      </c>
      <c r="BL870" s="147">
        <f t="shared" si="17008"/>
        <v>1</v>
      </c>
      <c r="BM870" s="148">
        <f t="shared" si="17008"/>
        <v>1</v>
      </c>
      <c r="BN870" s="147">
        <f t="shared" si="17008"/>
        <v>1</v>
      </c>
      <c r="BO870" s="148">
        <f t="shared" si="17008"/>
        <v>1</v>
      </c>
      <c r="BP870" s="147">
        <f t="shared" si="17008"/>
        <v>1</v>
      </c>
      <c r="BQ870" s="148">
        <f t="shared" si="17008"/>
        <v>1</v>
      </c>
      <c r="BR870" s="147">
        <f t="shared" si="17008"/>
        <v>1</v>
      </c>
      <c r="BS870" s="148">
        <f t="shared" si="17008"/>
        <v>1</v>
      </c>
      <c r="BT870" s="147">
        <f t="shared" si="17008"/>
        <v>1.0000000000000002</v>
      </c>
      <c r="BU870" s="148">
        <f t="shared" si="17008"/>
        <v>0.99999999999999989</v>
      </c>
      <c r="BV870" s="147">
        <f t="shared" si="17008"/>
        <v>1</v>
      </c>
      <c r="BW870" s="148">
        <f t="shared" si="17008"/>
        <v>1</v>
      </c>
      <c r="BX870" s="147">
        <f t="shared" si="17008"/>
        <v>1</v>
      </c>
      <c r="BY870" s="148">
        <f t="shared" si="17008"/>
        <v>1</v>
      </c>
      <c r="BZ870" s="147">
        <f t="shared" si="17008"/>
        <v>1</v>
      </c>
      <c r="CA870" s="148">
        <f t="shared" si="17008"/>
        <v>1</v>
      </c>
      <c r="CB870" s="147">
        <f t="shared" si="17008"/>
        <v>0.99999999999999989</v>
      </c>
      <c r="CC870" s="148">
        <f t="shared" si="17008"/>
        <v>1</v>
      </c>
      <c r="CD870" s="147">
        <f t="shared" si="17008"/>
        <v>0.99999999999999989</v>
      </c>
      <c r="CE870" s="148">
        <f t="shared" si="17008"/>
        <v>0.99999999999999989</v>
      </c>
      <c r="CF870" s="147">
        <f t="shared" si="17008"/>
        <v>1</v>
      </c>
      <c r="CG870" s="148">
        <f t="shared" si="17008"/>
        <v>0.99999999999999989</v>
      </c>
      <c r="CH870" s="147">
        <f t="shared" si="17008"/>
        <v>0.99999999999999989</v>
      </c>
      <c r="CI870" s="148">
        <f t="shared" si="17008"/>
        <v>1</v>
      </c>
      <c r="CJ870" s="147">
        <f t="shared" si="17008"/>
        <v>1.0000000000000002</v>
      </c>
      <c r="CK870" s="148">
        <f t="shared" si="17008"/>
        <v>0.99999999999999989</v>
      </c>
    </row>
    <row r="871" spans="1:89" ht="13.8" thickTop="1" x14ac:dyDescent="0.25">
      <c r="A871" s="178"/>
    </row>
    <row r="873" spans="1:89" x14ac:dyDescent="0.25">
      <c r="A873" s="299">
        <f>+A842+1</f>
        <v>45289</v>
      </c>
      <c r="B873" s="299"/>
      <c r="C873" s="299"/>
      <c r="D873" s="299"/>
      <c r="BI873" s="298">
        <f>+BI811+2</f>
        <v>45289</v>
      </c>
      <c r="BJ873" s="298"/>
      <c r="BK873" s="298"/>
      <c r="BL873" s="298"/>
    </row>
    <row r="874" spans="1:89" ht="13.8" thickBot="1" x14ac:dyDescent="0.3">
      <c r="AE874" t="s">
        <v>84</v>
      </c>
    </row>
    <row r="875" spans="1:89" ht="14.4" thickTop="1" thickBot="1" x14ac:dyDescent="0.3">
      <c r="A875" s="290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0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0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35">
      <c r="A876" s="291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68" t="s">
        <v>14</v>
      </c>
      <c r="AC876" s="169" t="s">
        <v>15</v>
      </c>
      <c r="AE876" s="291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68" t="s">
        <v>14</v>
      </c>
      <c r="BG876" s="169" t="s">
        <v>15</v>
      </c>
      <c r="BI876" s="291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8" thickTop="1" x14ac:dyDescent="0.25">
      <c r="A877" s="119" t="s">
        <v>16</v>
      </c>
      <c r="B877" s="120"/>
      <c r="C877" s="177"/>
      <c r="D877" s="121"/>
      <c r="E877" s="172"/>
      <c r="F877" s="120"/>
      <c r="G877" s="122"/>
      <c r="H877" s="121"/>
      <c r="I877" s="172"/>
      <c r="J877" s="120"/>
      <c r="K877" s="122"/>
      <c r="L877" s="121"/>
      <c r="M877" s="120"/>
      <c r="N877" s="171"/>
      <c r="O877" s="173"/>
      <c r="P877" s="120"/>
      <c r="Q877" s="122"/>
      <c r="R877" s="121"/>
      <c r="S877" s="172"/>
      <c r="T877" s="120"/>
      <c r="U877" s="122"/>
      <c r="V877" s="121"/>
      <c r="W877" s="172"/>
      <c r="X877" s="120"/>
      <c r="Y877" s="122"/>
      <c r="Z877" s="21"/>
      <c r="AA877" s="176"/>
      <c r="AB877" s="162">
        <f t="shared" ref="AB877:AB900" si="17009">B877+D877+F877+H877+J877+L877+N877+P877+R877+T877+V877+X877+Z877</f>
        <v>0</v>
      </c>
      <c r="AC877" s="163">
        <f>C877+E877+G877+I877+K877+M877+O877+Q877+S877+U877+W877+Y877+AA877</f>
        <v>0</v>
      </c>
      <c r="AE877" s="254" t="str">
        <f>$AE$9</f>
        <v>07:00 - 07:59</v>
      </c>
      <c r="AF877" s="120">
        <f t="shared" ref="AF877:AO879" si="17010">SUMIF($A$9:$A$32,$AE877,B$877:B$900)</f>
        <v>3660</v>
      </c>
      <c r="AG877" s="177">
        <f t="shared" si="17010"/>
        <v>1567</v>
      </c>
      <c r="AH877" s="121">
        <f t="shared" si="17010"/>
        <v>1650</v>
      </c>
      <c r="AI877" s="172">
        <f t="shared" si="17010"/>
        <v>1237</v>
      </c>
      <c r="AJ877" s="120">
        <f t="shared" si="17010"/>
        <v>2176</v>
      </c>
      <c r="AK877" s="122">
        <f t="shared" si="17010"/>
        <v>1159</v>
      </c>
      <c r="AL877" s="121">
        <f t="shared" si="17010"/>
        <v>3109</v>
      </c>
      <c r="AM877" s="172">
        <f t="shared" si="17010"/>
        <v>2263</v>
      </c>
      <c r="AN877" s="120">
        <f t="shared" si="17010"/>
        <v>241</v>
      </c>
      <c r="AO877" s="122">
        <f t="shared" si="17010"/>
        <v>933</v>
      </c>
      <c r="AP877" s="121">
        <f t="shared" ref="AP877:AY879" si="17011">SUMIF($A$9:$A$32,$AE877,L$877:L$900)</f>
        <v>1108</v>
      </c>
      <c r="AQ877" s="120">
        <f t="shared" si="17011"/>
        <v>3124</v>
      </c>
      <c r="AR877" s="171">
        <f t="shared" si="17011"/>
        <v>2784</v>
      </c>
      <c r="AS877" s="173">
        <f t="shared" si="17011"/>
        <v>3712</v>
      </c>
      <c r="AT877" s="120">
        <f t="shared" si="17011"/>
        <v>1777</v>
      </c>
      <c r="AU877" s="122">
        <f t="shared" si="17011"/>
        <v>1663</v>
      </c>
      <c r="AV877" s="121">
        <f t="shared" si="17011"/>
        <v>2438</v>
      </c>
      <c r="AW877" s="172">
        <f t="shared" si="17011"/>
        <v>1802</v>
      </c>
      <c r="AX877" s="120">
        <f t="shared" si="17011"/>
        <v>406</v>
      </c>
      <c r="AY877" s="122">
        <f t="shared" si="17011"/>
        <v>1335</v>
      </c>
      <c r="AZ877" s="121">
        <f t="shared" ref="AZ877:BE879" si="17012">SUMIF($A$9:$A$32,$AE877,V$877:V$900)</f>
        <v>1299</v>
      </c>
      <c r="BA877" s="172">
        <f t="shared" si="17012"/>
        <v>2686</v>
      </c>
      <c r="BB877" s="120">
        <f t="shared" si="17012"/>
        <v>1595</v>
      </c>
      <c r="BC877" s="122">
        <f t="shared" si="17012"/>
        <v>1493</v>
      </c>
      <c r="BD877" s="21">
        <f t="shared" si="17012"/>
        <v>3815</v>
      </c>
      <c r="BE877" s="176">
        <f t="shared" si="17012"/>
        <v>2961</v>
      </c>
      <c r="BF877" s="162">
        <f>AF877+AH877+AJ877+AL877+AN877+AP877+AR877+AT877+AV877+AX877+AZ877+BB877+BD877</f>
        <v>26058</v>
      </c>
      <c r="BG877" s="163">
        <f>AG877+AI877+AK877+AM877+AO877+AQ877+AS877+AU877+AW877+AY877+BA877+BC877+BE877</f>
        <v>25935</v>
      </c>
      <c r="BI877" s="119" t="s">
        <v>16</v>
      </c>
      <c r="BJ877" s="123">
        <f>B877/B901</f>
        <v>0</v>
      </c>
      <c r="BK877" s="124">
        <f t="shared" ref="BK877" si="17013">C877/C901</f>
        <v>0</v>
      </c>
      <c r="BL877" s="125">
        <f t="shared" ref="BL877" si="17014">D877/D901</f>
        <v>0</v>
      </c>
      <c r="BM877" s="126">
        <f t="shared" ref="BM877" si="17015">E877/E901</f>
        <v>0</v>
      </c>
      <c r="BN877" s="123">
        <f t="shared" ref="BN877" si="17016">F877/F901</f>
        <v>0</v>
      </c>
      <c r="BO877" s="124">
        <f t="shared" ref="BO877" si="17017">G877/G901</f>
        <v>0</v>
      </c>
      <c r="BP877" s="125">
        <f t="shared" ref="BP877" si="17018">H877/H901</f>
        <v>0</v>
      </c>
      <c r="BQ877" s="126">
        <f t="shared" ref="BQ877" si="17019">I877/I901</f>
        <v>0</v>
      </c>
      <c r="BR877" s="123">
        <f t="shared" ref="BR877" si="17020">J877/J901</f>
        <v>0</v>
      </c>
      <c r="BS877" s="124">
        <f t="shared" ref="BS877" si="17021">K877/K901</f>
        <v>0</v>
      </c>
      <c r="BT877" s="125">
        <f t="shared" ref="BT877" si="17022">L877/L901</f>
        <v>0</v>
      </c>
      <c r="BU877" s="123">
        <f t="shared" ref="BU877" si="17023">M877/M901</f>
        <v>0</v>
      </c>
      <c r="BV877" s="127">
        <f t="shared" ref="BV877" si="17024">N877/N901</f>
        <v>0</v>
      </c>
      <c r="BW877" s="128">
        <f t="shared" ref="BW877" si="17025">O877/O901</f>
        <v>0</v>
      </c>
      <c r="BX877" s="123">
        <f t="shared" ref="BX877" si="17026">P877/P901</f>
        <v>0</v>
      </c>
      <c r="BY877" s="124">
        <f t="shared" ref="BY877" si="17027">Q877/Q901</f>
        <v>0</v>
      </c>
      <c r="BZ877" s="125">
        <f t="shared" ref="BZ877" si="17028">R877/R901</f>
        <v>0</v>
      </c>
      <c r="CA877" s="126">
        <f t="shared" ref="CA877" si="17029">S877/S901</f>
        <v>0</v>
      </c>
      <c r="CB877" s="123">
        <f t="shared" ref="CB877" si="17030">T877/T901</f>
        <v>0</v>
      </c>
      <c r="CC877" s="124">
        <f t="shared" ref="CC877" si="17031">U877/U901</f>
        <v>0</v>
      </c>
      <c r="CD877" s="125">
        <f t="shared" ref="CD877" si="17032">V877/V901</f>
        <v>0</v>
      </c>
      <c r="CE877" s="126">
        <f t="shared" ref="CE877" si="17033">W877/W901</f>
        <v>0</v>
      </c>
      <c r="CF877" s="123">
        <f t="shared" ref="CF877" si="17034">X877/X901</f>
        <v>0</v>
      </c>
      <c r="CG877" s="124">
        <f t="shared" ref="CG877" si="17035">Y877/Y901</f>
        <v>0</v>
      </c>
      <c r="CH877" s="125">
        <f t="shared" ref="CH877" si="17036">Z877/Z901</f>
        <v>0</v>
      </c>
      <c r="CI877" s="123">
        <f t="shared" ref="CI877" si="17037">AA877/AA901</f>
        <v>0</v>
      </c>
      <c r="CJ877" s="129">
        <f t="shared" ref="CJ877" si="17038">AB877/AB901</f>
        <v>0</v>
      </c>
      <c r="CK877" s="130">
        <f t="shared" ref="CK877" si="17039">AC877/AC901</f>
        <v>0</v>
      </c>
    </row>
    <row r="878" spans="1:89" x14ac:dyDescent="0.25">
      <c r="A878" s="131" t="s">
        <v>17</v>
      </c>
      <c r="B878" s="180">
        <v>407</v>
      </c>
      <c r="C878" s="181">
        <v>0</v>
      </c>
      <c r="D878" s="182">
        <v>377</v>
      </c>
      <c r="E878" s="183">
        <v>0</v>
      </c>
      <c r="F878" s="180">
        <v>572</v>
      </c>
      <c r="G878" s="184">
        <v>5</v>
      </c>
      <c r="H878" s="182">
        <v>551</v>
      </c>
      <c r="I878" s="183">
        <v>27</v>
      </c>
      <c r="J878" s="180">
        <v>15</v>
      </c>
      <c r="K878" s="184">
        <v>32</v>
      </c>
      <c r="L878" s="182">
        <v>33</v>
      </c>
      <c r="M878" s="180">
        <v>104</v>
      </c>
      <c r="N878" s="185">
        <v>211</v>
      </c>
      <c r="O878" s="186">
        <v>186</v>
      </c>
      <c r="P878" s="180">
        <v>82</v>
      </c>
      <c r="Q878" s="184">
        <v>70</v>
      </c>
      <c r="R878" s="182">
        <v>54</v>
      </c>
      <c r="S878" s="183">
        <v>84</v>
      </c>
      <c r="T878" s="180">
        <v>2</v>
      </c>
      <c r="U878" s="184">
        <v>45</v>
      </c>
      <c r="V878" s="182">
        <v>14</v>
      </c>
      <c r="W878" s="183">
        <v>116</v>
      </c>
      <c r="X878" s="180">
        <v>4</v>
      </c>
      <c r="Y878" s="184">
        <v>62</v>
      </c>
      <c r="Z878" s="182">
        <v>0</v>
      </c>
      <c r="AA878" s="180">
        <v>148</v>
      </c>
      <c r="AB878" s="162">
        <f t="shared" si="17009"/>
        <v>2322</v>
      </c>
      <c r="AC878" s="165">
        <f t="shared" ref="AC878:AC900" si="17040">SUM(C878,E878,G878,I878,K878,M878,O878,Q878,S878,U878,W878,Y878,AA878)</f>
        <v>879</v>
      </c>
      <c r="AE878" s="256" t="str">
        <f>$AE$10</f>
        <v>08:00 - 08:59</v>
      </c>
      <c r="AF878" s="120">
        <f t="shared" si="17010"/>
        <v>2845</v>
      </c>
      <c r="AG878" s="181">
        <f t="shared" si="17010"/>
        <v>1393</v>
      </c>
      <c r="AH878" s="182">
        <f t="shared" si="17010"/>
        <v>1501</v>
      </c>
      <c r="AI878" s="183">
        <f t="shared" si="17010"/>
        <v>940</v>
      </c>
      <c r="AJ878" s="180">
        <f t="shared" si="17010"/>
        <v>1658</v>
      </c>
      <c r="AK878" s="184">
        <f t="shared" si="17010"/>
        <v>1019</v>
      </c>
      <c r="AL878" s="182">
        <f t="shared" si="17010"/>
        <v>2825</v>
      </c>
      <c r="AM878" s="183">
        <f t="shared" si="17010"/>
        <v>2257</v>
      </c>
      <c r="AN878" s="180">
        <f t="shared" si="17010"/>
        <v>231</v>
      </c>
      <c r="AO878" s="184">
        <f t="shared" si="17010"/>
        <v>826</v>
      </c>
      <c r="AP878" s="182">
        <f t="shared" si="17011"/>
        <v>920</v>
      </c>
      <c r="AQ878" s="180">
        <f t="shared" si="17011"/>
        <v>2902</v>
      </c>
      <c r="AR878" s="185">
        <f t="shared" si="17011"/>
        <v>2058</v>
      </c>
      <c r="AS878" s="186">
        <f t="shared" si="17011"/>
        <v>3326</v>
      </c>
      <c r="AT878" s="180">
        <f t="shared" si="17011"/>
        <v>1476</v>
      </c>
      <c r="AU878" s="184">
        <f t="shared" si="17011"/>
        <v>1319</v>
      </c>
      <c r="AV878" s="182">
        <f t="shared" si="17011"/>
        <v>2106</v>
      </c>
      <c r="AW878" s="183">
        <f t="shared" si="17011"/>
        <v>1596</v>
      </c>
      <c r="AX878" s="180">
        <f t="shared" si="17011"/>
        <v>335</v>
      </c>
      <c r="AY878" s="184">
        <f t="shared" si="17011"/>
        <v>1018</v>
      </c>
      <c r="AZ878" s="182">
        <f t="shared" si="17012"/>
        <v>1014</v>
      </c>
      <c r="BA878" s="183">
        <f t="shared" si="17012"/>
        <v>2295</v>
      </c>
      <c r="BB878" s="180">
        <f t="shared" si="17012"/>
        <v>1320</v>
      </c>
      <c r="BC878" s="184">
        <f t="shared" si="17012"/>
        <v>1268</v>
      </c>
      <c r="BD878" s="182">
        <f t="shared" si="17012"/>
        <v>3479</v>
      </c>
      <c r="BE878" s="180">
        <f t="shared" si="17012"/>
        <v>2503</v>
      </c>
      <c r="BF878" s="164">
        <f>SUM(AF878,AH878,AJ878,AL878,AN878,AP878,AR878,AT878,AV878,AX878,AZ878,BB878,BD878)</f>
        <v>21768</v>
      </c>
      <c r="BG878" s="165">
        <f>SUM(AG878,AI878,AK878,AM878,AO878,AQ878,AS878,AU878,AW878,AY878,BA878,BC878,BE878)</f>
        <v>22662</v>
      </c>
      <c r="BI878" s="131" t="s">
        <v>17</v>
      </c>
      <c r="BJ878" s="123">
        <f>B878/B901</f>
        <v>1.1156798245614035E-2</v>
      </c>
      <c r="BK878" s="124">
        <f t="shared" ref="BK878" si="17041">C878/C901</f>
        <v>0</v>
      </c>
      <c r="BL878" s="125">
        <f t="shared" ref="BL878" si="17042">D878/D901</f>
        <v>1.9579330044144378E-2</v>
      </c>
      <c r="BM878" s="126">
        <f t="shared" ref="BM878" si="17043">E878/E901</f>
        <v>0</v>
      </c>
      <c r="BN878" s="123">
        <f t="shared" ref="BN878" si="17044">F878/F901</f>
        <v>2.4732996065205171E-2</v>
      </c>
      <c r="BO878" s="124">
        <f t="shared" ref="BO878" si="17045">G878/G901</f>
        <v>2.0652622883106156E-4</v>
      </c>
      <c r="BP878" s="125">
        <f t="shared" ref="BP878" si="17046">H878/H901</f>
        <v>1.3033399564764878E-2</v>
      </c>
      <c r="BQ878" s="126">
        <f t="shared" ref="BQ878" si="17047">I878/I901</f>
        <v>5.421251305116055E-4</v>
      </c>
      <c r="BR878" s="123">
        <f t="shared" ref="BR878" si="17048">J878/J901</f>
        <v>1.979414093428345E-3</v>
      </c>
      <c r="BS878" s="124">
        <f t="shared" ref="BS878" si="17049">K878/K901</f>
        <v>4.2649606823937092E-3</v>
      </c>
      <c r="BT878" s="125">
        <f t="shared" ref="BT878" si="17050">L878/L901</f>
        <v>1.401928714049025E-3</v>
      </c>
      <c r="BU878" s="123">
        <f t="shared" ref="BU878" si="17051">M878/M901</f>
        <v>3.9699202198725048E-3</v>
      </c>
      <c r="BV878" s="127">
        <f t="shared" ref="BV878" si="17052">N878/N901</f>
        <v>4.8235186539868323E-3</v>
      </c>
      <c r="BW878" s="128">
        <f t="shared" ref="BW878" si="17053">O878/O901</f>
        <v>4.4608595548733688E-3</v>
      </c>
      <c r="BX878" s="123">
        <f t="shared" ref="BX878" si="17054">P878/P901</f>
        <v>3.6935273185892529E-3</v>
      </c>
      <c r="BY878" s="124">
        <f t="shared" ref="BY878" si="17055">Q878/Q901</f>
        <v>3.6849863129079807E-3</v>
      </c>
      <c r="BZ878" s="125">
        <f t="shared" ref="BZ878" si="17056">R878/R901</f>
        <v>1.7756732761171944E-3</v>
      </c>
      <c r="CA878" s="126">
        <f t="shared" ref="CA878" si="17057">S878/S901</f>
        <v>3.0653578075393205E-3</v>
      </c>
      <c r="CB878" s="123">
        <f t="shared" ref="CB878" si="17058">T878/T901</f>
        <v>2.304147465437788E-4</v>
      </c>
      <c r="CC878" s="124">
        <f t="shared" ref="CC878" si="17059">U878/U901</f>
        <v>5.6419257773319964E-3</v>
      </c>
      <c r="CD878" s="125">
        <f t="shared" ref="CD878" si="17060">V878/V901</f>
        <v>5.0334363989357873E-4</v>
      </c>
      <c r="CE878" s="126">
        <f t="shared" ref="CE878" si="17061">W878/W901</f>
        <v>3.3784767729721859E-3</v>
      </c>
      <c r="CF878" s="123">
        <f t="shared" ref="CF878" si="17062">X878/X901</f>
        <v>1.6996685646298971E-4</v>
      </c>
      <c r="CG878" s="124">
        <f t="shared" ref="CG878" si="17063">Y878/Y901</f>
        <v>5.2298608182201603E-3</v>
      </c>
      <c r="CH878" s="125">
        <f t="shared" ref="CH878" si="17064">Z878/Z901</f>
        <v>0</v>
      </c>
      <c r="CI878" s="123">
        <f t="shared" ref="CI878" si="17065">AA878/AA901</f>
        <v>2.647916554845866E-3</v>
      </c>
      <c r="CJ878" s="129">
        <f t="shared" ref="CJ878" si="17066">AB878/AB901</f>
        <v>6.4505017056882205E-3</v>
      </c>
      <c r="CK878" s="130">
        <f t="shared" ref="CK878" si="17067">AC878/AC901</f>
        <v>2.4530529206399703E-3</v>
      </c>
    </row>
    <row r="879" spans="1:89" ht="13.8" thickBot="1" x14ac:dyDescent="0.3">
      <c r="A879" s="139" t="s">
        <v>18</v>
      </c>
      <c r="B879" s="187">
        <v>1707</v>
      </c>
      <c r="C879" s="188">
        <v>504</v>
      </c>
      <c r="D879" s="189">
        <v>1216</v>
      </c>
      <c r="E879" s="190">
        <v>343</v>
      </c>
      <c r="F879" s="187">
        <v>1748</v>
      </c>
      <c r="G879" s="191">
        <v>363</v>
      </c>
      <c r="H879" s="189">
        <v>1863</v>
      </c>
      <c r="I879" s="190">
        <v>799</v>
      </c>
      <c r="J879" s="187">
        <v>76</v>
      </c>
      <c r="K879" s="191">
        <v>265</v>
      </c>
      <c r="L879" s="189">
        <v>414</v>
      </c>
      <c r="M879" s="187">
        <v>1199</v>
      </c>
      <c r="N879" s="192">
        <v>1454</v>
      </c>
      <c r="O879" s="193">
        <v>1686</v>
      </c>
      <c r="P879" s="187">
        <v>671</v>
      </c>
      <c r="Q879" s="191">
        <v>805</v>
      </c>
      <c r="R879" s="189">
        <v>1114</v>
      </c>
      <c r="S879" s="190">
        <v>908</v>
      </c>
      <c r="T879" s="187">
        <v>103</v>
      </c>
      <c r="U879" s="191">
        <v>527</v>
      </c>
      <c r="V879" s="189">
        <v>487</v>
      </c>
      <c r="W879" s="190">
        <v>1147</v>
      </c>
      <c r="X879" s="187">
        <v>700</v>
      </c>
      <c r="Y879" s="191">
        <v>658</v>
      </c>
      <c r="Z879" s="189">
        <v>2045</v>
      </c>
      <c r="AA879" s="187">
        <v>1272</v>
      </c>
      <c r="AB879" s="162">
        <f t="shared" si="17009"/>
        <v>13598</v>
      </c>
      <c r="AC879" s="165">
        <f t="shared" si="17040"/>
        <v>10476</v>
      </c>
      <c r="AE879" s="254">
        <f>$AE$11</f>
        <v>0</v>
      </c>
      <c r="AF879" s="120">
        <f t="shared" si="17010"/>
        <v>0</v>
      </c>
      <c r="AG879" s="188">
        <f t="shared" si="17010"/>
        <v>0</v>
      </c>
      <c r="AH879" s="189">
        <f t="shared" si="17010"/>
        <v>0</v>
      </c>
      <c r="AI879" s="190">
        <f t="shared" si="17010"/>
        <v>0</v>
      </c>
      <c r="AJ879" s="187">
        <f t="shared" si="17010"/>
        <v>0</v>
      </c>
      <c r="AK879" s="191">
        <f t="shared" si="17010"/>
        <v>0</v>
      </c>
      <c r="AL879" s="189">
        <f t="shared" si="17010"/>
        <v>0</v>
      </c>
      <c r="AM879" s="190">
        <f t="shared" si="17010"/>
        <v>0</v>
      </c>
      <c r="AN879" s="187">
        <f t="shared" si="17010"/>
        <v>0</v>
      </c>
      <c r="AO879" s="191">
        <f t="shared" si="17010"/>
        <v>0</v>
      </c>
      <c r="AP879" s="189">
        <f t="shared" si="17011"/>
        <v>0</v>
      </c>
      <c r="AQ879" s="187">
        <f t="shared" si="17011"/>
        <v>0</v>
      </c>
      <c r="AR879" s="192">
        <f t="shared" si="17011"/>
        <v>0</v>
      </c>
      <c r="AS879" s="193">
        <f t="shared" si="17011"/>
        <v>0</v>
      </c>
      <c r="AT879" s="187">
        <f t="shared" si="17011"/>
        <v>0</v>
      </c>
      <c r="AU879" s="191">
        <f t="shared" si="17011"/>
        <v>0</v>
      </c>
      <c r="AV879" s="189">
        <f t="shared" si="17011"/>
        <v>0</v>
      </c>
      <c r="AW879" s="190">
        <f t="shared" si="17011"/>
        <v>0</v>
      </c>
      <c r="AX879" s="187">
        <f t="shared" si="17011"/>
        <v>0</v>
      </c>
      <c r="AY879" s="191">
        <f t="shared" si="17011"/>
        <v>0</v>
      </c>
      <c r="AZ879" s="189">
        <f t="shared" si="17012"/>
        <v>0</v>
      </c>
      <c r="BA879" s="190">
        <f t="shared" si="17012"/>
        <v>0</v>
      </c>
      <c r="BB879" s="187">
        <f t="shared" si="17012"/>
        <v>0</v>
      </c>
      <c r="BC879" s="191">
        <f t="shared" si="17012"/>
        <v>0</v>
      </c>
      <c r="BD879" s="189">
        <f t="shared" si="17012"/>
        <v>0</v>
      </c>
      <c r="BE879" s="187">
        <f t="shared" si="17012"/>
        <v>0</v>
      </c>
      <c r="BF879" s="164">
        <f>SUM(AF879,AH879,AJ879,AL879,AN879,AP879,AR879,AT879,AV879,AX879,AZ879,BB879,BD879)</f>
        <v>0</v>
      </c>
      <c r="BG879" s="165">
        <f>SUM(AG879,AI879,AK879,AM879,AO879,AQ879,AS879,AU879,AW879,AY879,BA879,BC879,BE879)</f>
        <v>0</v>
      </c>
      <c r="BI879" s="139" t="s">
        <v>18</v>
      </c>
      <c r="BJ879" s="123">
        <f>B879/B901</f>
        <v>4.679276315789474E-2</v>
      </c>
      <c r="BK879" s="124">
        <f t="shared" ref="BK879" si="17068">C879/C901</f>
        <v>1.3954647395963121E-2</v>
      </c>
      <c r="BL879" s="125">
        <f t="shared" ref="BL879" si="17069">D879/D901</f>
        <v>6.3152427940794592E-2</v>
      </c>
      <c r="BM879" s="126">
        <f t="shared" ref="BM879" si="17070">E879/E901</f>
        <v>2.0986294664708763E-2</v>
      </c>
      <c r="BN879" s="123">
        <f t="shared" ref="BN879" si="17071">F879/F901</f>
        <v>7.5582652311151466E-2</v>
      </c>
      <c r="BO879" s="124">
        <f t="shared" ref="BO879" si="17072">G879/G901</f>
        <v>1.4993804213135068E-2</v>
      </c>
      <c r="BP879" s="125">
        <f t="shared" ref="BP879" si="17073">H879/H901</f>
        <v>4.4067556060175983E-2</v>
      </c>
      <c r="BQ879" s="126">
        <f t="shared" ref="BQ879" si="17074">I879/I901</f>
        <v>1.604288812143603E-2</v>
      </c>
      <c r="BR879" s="123">
        <f t="shared" ref="BR879" si="17075">J879/J901</f>
        <v>1.0029031406703616E-2</v>
      </c>
      <c r="BS879" s="124">
        <f t="shared" ref="BS879" si="17076">K879/K901</f>
        <v>3.5319205651072903E-2</v>
      </c>
      <c r="BT879" s="125">
        <f t="shared" ref="BT879" si="17077">L879/L901</f>
        <v>1.7587832958069587E-2</v>
      </c>
      <c r="BU879" s="123">
        <f t="shared" ref="BU879" si="17078">M879/M901</f>
        <v>4.5768599457953203E-2</v>
      </c>
      <c r="BV879" s="127">
        <f t="shared" ref="BV879" si="17079">N879/N901</f>
        <v>3.3238844184345279E-2</v>
      </c>
      <c r="BW879" s="128">
        <f t="shared" ref="BW879" si="17080">O879/O901</f>
        <v>4.0435533384497312E-2</v>
      </c>
      <c r="BX879" s="123">
        <f t="shared" ref="BX879" si="17081">P879/P901</f>
        <v>3.0223863789919373E-2</v>
      </c>
      <c r="BY879" s="124">
        <f t="shared" ref="BY879" si="17082">Q879/Q901</f>
        <v>4.2377342598441781E-2</v>
      </c>
      <c r="BZ879" s="125">
        <f t="shared" ref="BZ879" si="17083">R879/R901</f>
        <v>3.6631482029528789E-2</v>
      </c>
      <c r="CA879" s="126">
        <f t="shared" ref="CA879" si="17084">S879/S901</f>
        <v>3.3135058205305989E-2</v>
      </c>
      <c r="CB879" s="123">
        <f t="shared" ref="CB879" si="17085">T879/T901</f>
        <v>1.1866359447004609E-2</v>
      </c>
      <c r="CC879" s="124">
        <f t="shared" ref="CC879" si="17086">U879/U901</f>
        <v>6.6073219658976931E-2</v>
      </c>
      <c r="CD879" s="125">
        <f t="shared" ref="CD879" si="17087">V879/V901</f>
        <v>1.7509168044869489E-2</v>
      </c>
      <c r="CE879" s="126">
        <f t="shared" ref="CE879" si="17088">W879/W901</f>
        <v>3.3406145332750839E-2</v>
      </c>
      <c r="CF879" s="123">
        <f t="shared" ref="CF879" si="17089">X879/X901</f>
        <v>2.9744199881023201E-2</v>
      </c>
      <c r="CG879" s="124">
        <f t="shared" ref="CG879" si="17090">Y879/Y901</f>
        <v>5.5504006748207504E-2</v>
      </c>
      <c r="CH879" s="125">
        <f t="shared" ref="CH879" si="17091">Z879/Z901</f>
        <v>3.9837921025461201E-2</v>
      </c>
      <c r="CI879" s="123">
        <f t="shared" ref="CI879" si="17092">AA879/AA901</f>
        <v>2.2757769309215824E-2</v>
      </c>
      <c r="CJ879" s="129">
        <f t="shared" ref="CJ879" si="17093">AB879/AB901</f>
        <v>3.7775160290244796E-2</v>
      </c>
      <c r="CK879" s="130">
        <f t="shared" ref="CK879" si="17094">AC879/AC901</f>
        <v>2.9235702385238146E-2</v>
      </c>
    </row>
    <row r="880" spans="1:89" ht="14.4" thickTop="1" thickBot="1" x14ac:dyDescent="0.3">
      <c r="A880" s="131" t="s">
        <v>19</v>
      </c>
      <c r="B880" s="180">
        <v>2924</v>
      </c>
      <c r="C880" s="181">
        <v>1375</v>
      </c>
      <c r="D880" s="182">
        <v>1567</v>
      </c>
      <c r="E880" s="183">
        <v>983</v>
      </c>
      <c r="F880" s="180">
        <v>2355</v>
      </c>
      <c r="G880" s="184">
        <v>1046</v>
      </c>
      <c r="H880" s="182">
        <v>2833</v>
      </c>
      <c r="I880" s="183">
        <v>1790</v>
      </c>
      <c r="J880" s="180">
        <v>166</v>
      </c>
      <c r="K880" s="184">
        <v>588</v>
      </c>
      <c r="L880" s="182">
        <v>875</v>
      </c>
      <c r="M880" s="180">
        <v>2176</v>
      </c>
      <c r="N880" s="185">
        <v>2469</v>
      </c>
      <c r="O880" s="186">
        <v>2811</v>
      </c>
      <c r="P880" s="180">
        <v>1453</v>
      </c>
      <c r="Q880" s="184">
        <v>1352</v>
      </c>
      <c r="R880" s="182">
        <v>1896</v>
      </c>
      <c r="S880" s="183">
        <v>1479</v>
      </c>
      <c r="T880" s="180">
        <v>306</v>
      </c>
      <c r="U880" s="184">
        <v>1105</v>
      </c>
      <c r="V880" s="182">
        <v>1079</v>
      </c>
      <c r="W880" s="183">
        <v>2211</v>
      </c>
      <c r="X880" s="180">
        <v>1418</v>
      </c>
      <c r="Y880" s="184">
        <v>1041</v>
      </c>
      <c r="Z880" s="182">
        <v>3068</v>
      </c>
      <c r="AA880" s="180">
        <v>2609</v>
      </c>
      <c r="AB880" s="162">
        <f t="shared" si="17009"/>
        <v>22409</v>
      </c>
      <c r="AC880" s="165">
        <f t="shared" si="17040"/>
        <v>20566</v>
      </c>
      <c r="AE880" s="251" t="s">
        <v>13</v>
      </c>
      <c r="AF880" s="14">
        <f t="shared" ref="AF880:BG880" si="17095">SUM(AF877:AF879)</f>
        <v>6505</v>
      </c>
      <c r="AG880" s="1">
        <f t="shared" si="17095"/>
        <v>2960</v>
      </c>
      <c r="AH880" s="14">
        <f t="shared" si="17095"/>
        <v>3151</v>
      </c>
      <c r="AI880" s="1">
        <f t="shared" si="17095"/>
        <v>2177</v>
      </c>
      <c r="AJ880" s="14">
        <f t="shared" si="17095"/>
        <v>3834</v>
      </c>
      <c r="AK880" s="1">
        <f t="shared" si="17095"/>
        <v>2178</v>
      </c>
      <c r="AL880" s="14">
        <f t="shared" si="17095"/>
        <v>5934</v>
      </c>
      <c r="AM880" s="1">
        <f t="shared" si="17095"/>
        <v>4520</v>
      </c>
      <c r="AN880" s="14">
        <f t="shared" si="17095"/>
        <v>472</v>
      </c>
      <c r="AO880" s="1">
        <f t="shared" si="17095"/>
        <v>1759</v>
      </c>
      <c r="AP880" s="14">
        <f t="shared" si="17095"/>
        <v>2028</v>
      </c>
      <c r="AQ880" s="1">
        <f t="shared" si="17095"/>
        <v>6026</v>
      </c>
      <c r="AR880" s="14">
        <f t="shared" si="17095"/>
        <v>4842</v>
      </c>
      <c r="AS880" s="1">
        <f t="shared" si="17095"/>
        <v>7038</v>
      </c>
      <c r="AT880" s="14">
        <f t="shared" si="17095"/>
        <v>3253</v>
      </c>
      <c r="AU880" s="1">
        <f t="shared" si="17095"/>
        <v>2982</v>
      </c>
      <c r="AV880" s="14">
        <f t="shared" si="17095"/>
        <v>4544</v>
      </c>
      <c r="AW880" s="1">
        <f t="shared" si="17095"/>
        <v>3398</v>
      </c>
      <c r="AX880" s="14">
        <f t="shared" si="17095"/>
        <v>741</v>
      </c>
      <c r="AY880" s="1">
        <f t="shared" si="17095"/>
        <v>2353</v>
      </c>
      <c r="AZ880" s="14">
        <f t="shared" si="17095"/>
        <v>2313</v>
      </c>
      <c r="BA880" s="1">
        <f t="shared" si="17095"/>
        <v>4981</v>
      </c>
      <c r="BB880" s="14">
        <f t="shared" si="17095"/>
        <v>2915</v>
      </c>
      <c r="BC880" s="1">
        <f t="shared" si="17095"/>
        <v>2761</v>
      </c>
      <c r="BD880" s="14">
        <f t="shared" si="17095"/>
        <v>7294</v>
      </c>
      <c r="BE880" s="1">
        <f t="shared" si="17095"/>
        <v>5464</v>
      </c>
      <c r="BF880" s="166">
        <f t="shared" si="17095"/>
        <v>47826</v>
      </c>
      <c r="BG880" s="167">
        <f t="shared" si="17095"/>
        <v>48597</v>
      </c>
      <c r="BI880" s="131" t="s">
        <v>19</v>
      </c>
      <c r="BJ880" s="123">
        <f>B880/B901</f>
        <v>8.0153508771929824E-2</v>
      </c>
      <c r="BK880" s="124">
        <f t="shared" ref="BK880" si="17096">C880/C901</f>
        <v>3.8070714621923192E-2</v>
      </c>
      <c r="BL880" s="125">
        <f t="shared" ref="BL880" si="17097">D880/D901</f>
        <v>8.1381459361204889E-2</v>
      </c>
      <c r="BM880" s="126">
        <f t="shared" ref="BM880" si="17098">E880/E901</f>
        <v>6.0144395496818402E-2</v>
      </c>
      <c r="BN880" s="123">
        <f t="shared" ref="BN880" si="17099">F880/F901</f>
        <v>0.10182903100272409</v>
      </c>
      <c r="BO880" s="124">
        <f t="shared" ref="BO880" si="17100">G880/G901</f>
        <v>4.3205287071458078E-2</v>
      </c>
      <c r="BP880" s="125">
        <f t="shared" ref="BP880" si="17101">H880/H901</f>
        <v>6.7012016274008893E-2</v>
      </c>
      <c r="BQ880" s="126">
        <f t="shared" ref="BQ880" si="17102">I880/I901</f>
        <v>3.5940888282065694E-2</v>
      </c>
      <c r="BR880" s="123">
        <f t="shared" ref="BR880" si="17103">J880/J901</f>
        <v>2.1905515967273689E-2</v>
      </c>
      <c r="BS880" s="124">
        <f t="shared" ref="BS880" si="17104">K880/K901</f>
        <v>7.836865253898441E-2</v>
      </c>
      <c r="BT880" s="125">
        <f t="shared" ref="BT880" si="17105">L880/L901</f>
        <v>3.7172352266451422E-2</v>
      </c>
      <c r="BU880" s="123">
        <f t="shared" ref="BU880" si="17106">M880/M901</f>
        <v>8.3062946138870858E-2</v>
      </c>
      <c r="BV880" s="127">
        <f t="shared" ref="BV880" si="17107">N880/N901</f>
        <v>5.6442026335040231E-2</v>
      </c>
      <c r="BW880" s="128">
        <f t="shared" ref="BW880" si="17108">O880/O901</f>
        <v>6.7416538756715272E-2</v>
      </c>
      <c r="BX880" s="123">
        <f t="shared" ref="BX880" si="17109">P880/P901</f>
        <v>6.5447502364758339E-2</v>
      </c>
      <c r="BY880" s="124">
        <f t="shared" ref="BY880" si="17110">Q880/Q901</f>
        <v>7.1172878500737002E-2</v>
      </c>
      <c r="BZ880" s="125">
        <f t="shared" ref="BZ880" si="17111">R880/R901</f>
        <v>6.2345861694781492E-2</v>
      </c>
      <c r="CA880" s="126">
        <f t="shared" ref="CA880" si="17112">S880/S901</f>
        <v>5.3972192825603039E-2</v>
      </c>
      <c r="CB880" s="123">
        <f t="shared" ref="CB880" si="17113">T880/T901</f>
        <v>3.5253456221198159E-2</v>
      </c>
      <c r="CC880" s="124">
        <f t="shared" ref="CC880" si="17114">U880/U901</f>
        <v>0.13854062186559679</v>
      </c>
      <c r="CD880" s="125">
        <f t="shared" ref="CD880" si="17115">V880/V901</f>
        <v>3.8793413388940823E-2</v>
      </c>
      <c r="CE880" s="126">
        <f t="shared" ref="CE880" si="17116">W880/W901</f>
        <v>6.4394932284840542E-2</v>
      </c>
      <c r="CF880" s="123">
        <f t="shared" ref="CF880" si="17117">X880/X901</f>
        <v>6.0253250616129857E-2</v>
      </c>
      <c r="CG880" s="124">
        <f t="shared" ref="CG880" si="17118">Y880/Y901</f>
        <v>8.7811050189793335E-2</v>
      </c>
      <c r="CH880" s="125">
        <f t="shared" ref="CH880" si="17119">Z880/Z901</f>
        <v>5.9766621861180917E-2</v>
      </c>
      <c r="CI880" s="123">
        <f t="shared" ref="CI880" si="17120">AA880/AA901</f>
        <v>4.6678474943195034E-2</v>
      </c>
      <c r="CJ880" s="129">
        <f t="shared" ref="CJ880" si="17121">AB880/AB901</f>
        <v>6.2252064049426063E-2</v>
      </c>
      <c r="CK880" s="130">
        <f t="shared" ref="CK880" si="17122">AC880/AC901</f>
        <v>5.7394182441276032E-2</v>
      </c>
    </row>
    <row r="881" spans="1:89" ht="13.8" thickTop="1" x14ac:dyDescent="0.25">
      <c r="A881" s="139" t="s">
        <v>20</v>
      </c>
      <c r="B881" s="266">
        <v>3660</v>
      </c>
      <c r="C881" s="267">
        <v>1567</v>
      </c>
      <c r="D881" s="268">
        <v>1650</v>
      </c>
      <c r="E881" s="269">
        <v>1237</v>
      </c>
      <c r="F881" s="266">
        <v>2176</v>
      </c>
      <c r="G881" s="270">
        <v>1159</v>
      </c>
      <c r="H881" s="268">
        <v>3109</v>
      </c>
      <c r="I881" s="269">
        <v>2263</v>
      </c>
      <c r="J881" s="266">
        <v>241</v>
      </c>
      <c r="K881" s="270">
        <v>933</v>
      </c>
      <c r="L881" s="268">
        <v>1108</v>
      </c>
      <c r="M881" s="266">
        <v>3124</v>
      </c>
      <c r="N881" s="271">
        <v>2784</v>
      </c>
      <c r="O881" s="272">
        <v>3712</v>
      </c>
      <c r="P881" s="266">
        <v>1777</v>
      </c>
      <c r="Q881" s="270">
        <v>1663</v>
      </c>
      <c r="R881" s="268">
        <v>2438</v>
      </c>
      <c r="S881" s="269">
        <v>1802</v>
      </c>
      <c r="T881" s="266">
        <v>406</v>
      </c>
      <c r="U881" s="270">
        <v>1335</v>
      </c>
      <c r="V881" s="268">
        <v>1299</v>
      </c>
      <c r="W881" s="269">
        <v>2686</v>
      </c>
      <c r="X881" s="266">
        <v>1595</v>
      </c>
      <c r="Y881" s="270">
        <v>1493</v>
      </c>
      <c r="Z881" s="268">
        <v>3815</v>
      </c>
      <c r="AA881" s="266">
        <v>2961</v>
      </c>
      <c r="AB881" s="162">
        <f t="shared" si="17009"/>
        <v>26058</v>
      </c>
      <c r="AC881" s="165">
        <f t="shared" si="17040"/>
        <v>25935</v>
      </c>
      <c r="BI881" s="139" t="s">
        <v>20</v>
      </c>
      <c r="BJ881" s="123">
        <f>B881/B901</f>
        <v>0.10032894736842106</v>
      </c>
      <c r="BK881" s="124">
        <f t="shared" ref="BK881" si="17123">C881/C901</f>
        <v>4.3386770772766287E-2</v>
      </c>
      <c r="BL881" s="125">
        <f t="shared" ref="BL881" si="17124">D881/D901</f>
        <v>8.5692028044663721E-2</v>
      </c>
      <c r="BM881" s="126">
        <f t="shared" ref="BM881" si="17125">E881/E901</f>
        <v>7.5685266764561915E-2</v>
      </c>
      <c r="BN881" s="123">
        <f t="shared" ref="BN881" si="17126">F881/F901</f>
        <v>9.4089159856444851E-2</v>
      </c>
      <c r="BO881" s="124">
        <f t="shared" ref="BO881" si="17127">G881/G901</f>
        <v>4.7872779843040066E-2</v>
      </c>
      <c r="BP881" s="125">
        <f t="shared" ref="BP881" si="17128">H881/H901</f>
        <v>7.3540543097738664E-2</v>
      </c>
      <c r="BQ881" s="126">
        <f t="shared" ref="BQ881" si="17129">I881/I901</f>
        <v>4.5438117420287527E-2</v>
      </c>
      <c r="BR881" s="123">
        <f t="shared" ref="BR881" si="17130">J881/J901</f>
        <v>3.1802586434415414E-2</v>
      </c>
      <c r="BS881" s="124">
        <f t="shared" ref="BS881" si="17131">K881/K901</f>
        <v>0.12435025989604158</v>
      </c>
      <c r="BT881" s="125">
        <f t="shared" ref="BT881" si="17132">L881/L901</f>
        <v>4.7070818641403625E-2</v>
      </c>
      <c r="BU881" s="123">
        <f t="shared" ref="BU881" si="17133">M881/M901</f>
        <v>0.119250295835401</v>
      </c>
      <c r="BV881" s="127">
        <f t="shared" ref="BV881" si="17134">N881/N901</f>
        <v>6.3643013899049014E-2</v>
      </c>
      <c r="BW881" s="128">
        <f t="shared" ref="BW881" si="17135">O881/O901</f>
        <v>8.9025326170376048E-2</v>
      </c>
      <c r="BX881" s="123">
        <f t="shared" ref="BX881" si="17136">P881/P901</f>
        <v>8.0041439574793927E-2</v>
      </c>
      <c r="BY881" s="124">
        <f t="shared" ref="BY881" si="17137">Q881/Q901</f>
        <v>8.754474626237102E-2</v>
      </c>
      <c r="BZ881" s="125">
        <f t="shared" ref="BZ881" si="17138">R881/R901</f>
        <v>8.0168360132846672E-2</v>
      </c>
      <c r="CA881" s="126">
        <f t="shared" ref="CA881" si="17139">S881/S901</f>
        <v>6.5759223442688752E-2</v>
      </c>
      <c r="CB881" s="123">
        <f t="shared" ref="CB881" si="17140">T881/T901</f>
        <v>4.6774193548387098E-2</v>
      </c>
      <c r="CC881" s="124">
        <f t="shared" ref="CC881" si="17141">U881/U901</f>
        <v>0.16737713139418256</v>
      </c>
      <c r="CD881" s="125">
        <f t="shared" ref="CD881" si="17142">V881/V901</f>
        <v>4.670309915869706E-2</v>
      </c>
      <c r="CE881" s="126">
        <f t="shared" ref="CE881" si="17143">W881/W901</f>
        <v>7.8229212174166299E-2</v>
      </c>
      <c r="CF881" s="123">
        <f t="shared" ref="CF881" si="17144">X881/X901</f>
        <v>6.7774284014617145E-2</v>
      </c>
      <c r="CG881" s="124">
        <f t="shared" ref="CG881" si="17145">Y881/Y901</f>
        <v>0.12593842260649515</v>
      </c>
      <c r="CH881" s="125">
        <f t="shared" ref="CH881" si="17146">Z881/Z901</f>
        <v>7.4318664406911733E-2</v>
      </c>
      <c r="CI881" s="123">
        <f t="shared" ref="CI881" si="17147">AA881/AA901</f>
        <v>5.2976222424990609E-2</v>
      </c>
      <c r="CJ881" s="129">
        <f t="shared" ref="CJ881" si="17148">AB881/AB901</f>
        <v>7.238896358605669E-2</v>
      </c>
      <c r="CK881" s="130">
        <f t="shared" ref="CK881" si="17149">AC881/AC901</f>
        <v>7.2377619450281719E-2</v>
      </c>
    </row>
    <row r="882" spans="1:89" ht="13.8" thickBot="1" x14ac:dyDescent="0.3">
      <c r="A882" s="131" t="s">
        <v>21</v>
      </c>
      <c r="B882" s="273">
        <v>2845</v>
      </c>
      <c r="C882" s="274">
        <v>1393</v>
      </c>
      <c r="D882" s="275">
        <v>1501</v>
      </c>
      <c r="E882" s="276">
        <v>940</v>
      </c>
      <c r="F882" s="273">
        <v>1658</v>
      </c>
      <c r="G882" s="277">
        <v>1019</v>
      </c>
      <c r="H882" s="275">
        <v>2825</v>
      </c>
      <c r="I882" s="276">
        <v>2257</v>
      </c>
      <c r="J882" s="273">
        <v>231</v>
      </c>
      <c r="K882" s="277">
        <v>826</v>
      </c>
      <c r="L882" s="275">
        <v>920</v>
      </c>
      <c r="M882" s="273">
        <v>2902</v>
      </c>
      <c r="N882" s="278">
        <v>2058</v>
      </c>
      <c r="O882" s="279">
        <v>3326</v>
      </c>
      <c r="P882" s="273">
        <v>1476</v>
      </c>
      <c r="Q882" s="277">
        <v>1319</v>
      </c>
      <c r="R882" s="275">
        <v>2106</v>
      </c>
      <c r="S882" s="276">
        <v>1596</v>
      </c>
      <c r="T882" s="273">
        <v>335</v>
      </c>
      <c r="U882" s="277">
        <v>1018</v>
      </c>
      <c r="V882" s="275">
        <v>1014</v>
      </c>
      <c r="W882" s="276">
        <v>2295</v>
      </c>
      <c r="X882" s="273">
        <v>1320</v>
      </c>
      <c r="Y882" s="277">
        <v>1268</v>
      </c>
      <c r="Z882" s="275">
        <v>3479</v>
      </c>
      <c r="AA882" s="273">
        <v>2503</v>
      </c>
      <c r="AB882" s="162">
        <f t="shared" si="17009"/>
        <v>21768</v>
      </c>
      <c r="AC882" s="165">
        <f t="shared" si="17040"/>
        <v>22662</v>
      </c>
      <c r="AE882" t="s">
        <v>85</v>
      </c>
      <c r="BI882" s="131" t="s">
        <v>21</v>
      </c>
      <c r="BJ882" s="123">
        <f>B882/B901</f>
        <v>7.7987938596491224E-2</v>
      </c>
      <c r="BK882" s="124">
        <f t="shared" ref="BK882" si="17150">C882/C901</f>
        <v>3.8569094886064734E-2</v>
      </c>
      <c r="BL882" s="125">
        <f t="shared" ref="BL882" si="17151">D882/D901</f>
        <v>7.7953778239418334E-2</v>
      </c>
      <c r="BM882" s="126">
        <f t="shared" ref="BM882" si="17152">E882/E901</f>
        <v>5.7513460597161038E-2</v>
      </c>
      <c r="BN882" s="123">
        <f t="shared" ref="BN882" si="17153">F882/F901</f>
        <v>7.1691096986206598E-2</v>
      </c>
      <c r="BO882" s="124">
        <f t="shared" ref="BO882" si="17154">G882/G901</f>
        <v>4.2090045435770343E-2</v>
      </c>
      <c r="BP882" s="125">
        <f t="shared" ref="BP882" si="17155">H882/H901</f>
        <v>6.6822783612451503E-2</v>
      </c>
      <c r="BQ882" s="126">
        <f t="shared" ref="BQ882" si="17156">I882/I901</f>
        <v>4.5317645169062726E-2</v>
      </c>
      <c r="BR882" s="123">
        <f t="shared" ref="BR882" si="17157">J882/J901</f>
        <v>3.0482977038796516E-2</v>
      </c>
      <c r="BS882" s="124">
        <f t="shared" ref="BS882" si="17158">K882/K901</f>
        <v>0.11008929761428762</v>
      </c>
      <c r="BT882" s="125">
        <f t="shared" ref="BT882" si="17159">L882/L901</f>
        <v>3.9084073240154636E-2</v>
      </c>
      <c r="BU882" s="123">
        <f t="shared" ref="BU882" si="17160">M882/M901</f>
        <v>0.11077604305836546</v>
      </c>
      <c r="BV882" s="127">
        <f t="shared" ref="BV882" si="17161">N882/N901</f>
        <v>4.7046452084857353E-2</v>
      </c>
      <c r="BW882" s="128">
        <f t="shared" ref="BW882" si="17162">O882/O901</f>
        <v>7.9767843438219493E-2</v>
      </c>
      <c r="BX882" s="123">
        <f t="shared" ref="BX882" si="17163">P882/P901</f>
        <v>6.6483491734606548E-2</v>
      </c>
      <c r="BY882" s="124">
        <f t="shared" ref="BY882" si="17164">Q882/Q901</f>
        <v>6.9435670667508956E-2</v>
      </c>
      <c r="BZ882" s="125">
        <f t="shared" ref="BZ882" si="17165">R882/R901</f>
        <v>6.9251257768570579E-2</v>
      </c>
      <c r="CA882" s="126">
        <f t="shared" ref="CA882" si="17166">S882/S901</f>
        <v>5.8241798343247088E-2</v>
      </c>
      <c r="CB882" s="123">
        <f t="shared" ref="CB882" si="17167">T882/T901</f>
        <v>3.8594470046082949E-2</v>
      </c>
      <c r="CC882" s="124">
        <f t="shared" ref="CC882" si="17168">U882/U901</f>
        <v>0.12763289869608826</v>
      </c>
      <c r="CD882" s="125">
        <f t="shared" ref="CD882" si="17169">V882/V901</f>
        <v>3.6456460775149205E-2</v>
      </c>
      <c r="CE882" s="126">
        <f t="shared" ref="CE882" si="17170">W882/W901</f>
        <v>6.6841415465268672E-2</v>
      </c>
      <c r="CF882" s="123">
        <f t="shared" ref="CF882" si="17171">X882/X901</f>
        <v>5.608906263278661E-2</v>
      </c>
      <c r="CG882" s="124">
        <f t="shared" ref="CG882" si="17172">Y882/Y901</f>
        <v>0.1069590889919865</v>
      </c>
      <c r="CH882" s="125">
        <f t="shared" ref="CH882" si="17173">Z882/Z901</f>
        <v>6.7773167358229594E-2</v>
      </c>
      <c r="CI882" s="123">
        <f t="shared" ref="CI882" si="17174">AA882/AA901</f>
        <v>4.478199416742705E-2</v>
      </c>
      <c r="CJ882" s="129">
        <f t="shared" ref="CJ882" si="17175">AB882/AB901</f>
        <v>6.0471369995444092E-2</v>
      </c>
      <c r="CK882" s="130">
        <f t="shared" ref="CK882" si="17176">AC882/AC901</f>
        <v>6.3243555503461904E-2</v>
      </c>
    </row>
    <row r="883" spans="1:89" ht="14.4" thickTop="1" thickBot="1" x14ac:dyDescent="0.3">
      <c r="A883" s="139" t="s">
        <v>22</v>
      </c>
      <c r="B883" s="187">
        <v>2290</v>
      </c>
      <c r="C883" s="188">
        <v>1353</v>
      </c>
      <c r="D883" s="189">
        <v>1186</v>
      </c>
      <c r="E883" s="190">
        <v>790</v>
      </c>
      <c r="F883" s="187">
        <v>1439</v>
      </c>
      <c r="G883" s="191">
        <v>839</v>
      </c>
      <c r="H883" s="189">
        <v>2642</v>
      </c>
      <c r="I883" s="190">
        <v>1894</v>
      </c>
      <c r="J883" s="187">
        <v>261</v>
      </c>
      <c r="K883" s="191">
        <v>617</v>
      </c>
      <c r="L883" s="189">
        <v>766</v>
      </c>
      <c r="M883" s="187">
        <v>2055</v>
      </c>
      <c r="N883" s="192">
        <v>1993</v>
      </c>
      <c r="O883" s="193">
        <v>2871</v>
      </c>
      <c r="P883" s="187">
        <v>1138</v>
      </c>
      <c r="Q883" s="191">
        <v>954</v>
      </c>
      <c r="R883" s="189">
        <v>1811</v>
      </c>
      <c r="S883" s="190">
        <v>1295</v>
      </c>
      <c r="T883" s="187">
        <v>261</v>
      </c>
      <c r="U883" s="191">
        <v>585</v>
      </c>
      <c r="V883" s="189">
        <v>820</v>
      </c>
      <c r="W883" s="190">
        <v>2328</v>
      </c>
      <c r="X883" s="187">
        <v>1162</v>
      </c>
      <c r="Y883" s="191">
        <v>875</v>
      </c>
      <c r="Z883" s="189">
        <v>3049</v>
      </c>
      <c r="AA883" s="187">
        <v>2768</v>
      </c>
      <c r="AB883" s="162">
        <f t="shared" si="17009"/>
        <v>18818</v>
      </c>
      <c r="AC883" s="165">
        <f t="shared" si="17040"/>
        <v>19224</v>
      </c>
      <c r="AE883" s="290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39" t="s">
        <v>22</v>
      </c>
      <c r="BJ883" s="123">
        <f>B883/B901</f>
        <v>6.2774122807017538E-2</v>
      </c>
      <c r="BK883" s="124">
        <f t="shared" ref="BK883" si="17177">C883/C901</f>
        <v>3.7461583187972422E-2</v>
      </c>
      <c r="BL883" s="125">
        <f t="shared" ref="BL883" si="17178">D883/D901</f>
        <v>6.1594391067255255E-2</v>
      </c>
      <c r="BM883" s="126">
        <f t="shared" ref="BM883" si="17179">E883/E901</f>
        <v>4.8335780714635339E-2</v>
      </c>
      <c r="BN883" s="123">
        <f t="shared" ref="BN883" si="17180">F883/F901</f>
        <v>6.2221645695507415E-2</v>
      </c>
      <c r="BO883" s="124">
        <f t="shared" ref="BO883" si="17181">G883/G901</f>
        <v>3.4655101197852124E-2</v>
      </c>
      <c r="BP883" s="125">
        <f t="shared" ref="BP883" si="17182">H883/H901</f>
        <v>6.2494086479326333E-2</v>
      </c>
      <c r="BQ883" s="126">
        <f t="shared" ref="BQ883" si="17183">I883/I901</f>
        <v>3.8029073969962253E-2</v>
      </c>
      <c r="BR883" s="123">
        <f t="shared" ref="BR883" si="17184">J883/J901</f>
        <v>3.4441805225653203E-2</v>
      </c>
      <c r="BS883" s="124">
        <f t="shared" ref="BS883" si="17185">K883/K901</f>
        <v>8.2233773157403711E-2</v>
      </c>
      <c r="BT883" s="125">
        <f t="shared" ref="BT883" si="17186">L883/L901</f>
        <v>3.2541739241259186E-2</v>
      </c>
      <c r="BU883" s="123">
        <f t="shared" ref="BU883" si="17187">M883/M901</f>
        <v>7.8444096652288436E-2</v>
      </c>
      <c r="BV883" s="127">
        <f t="shared" ref="BV883" si="17188">N883/N901</f>
        <v>4.5560534016093633E-2</v>
      </c>
      <c r="BW883" s="128">
        <f t="shared" ref="BW883" si="17189">O883/O901</f>
        <v>6.8855525709900237E-2</v>
      </c>
      <c r="BX883" s="123">
        <f t="shared" ref="BX883" si="17190">P883/P901</f>
        <v>5.1258952299445971E-2</v>
      </c>
      <c r="BY883" s="124">
        <f t="shared" ref="BY883" si="17191">Q883/Q901</f>
        <v>5.022109917877448E-2</v>
      </c>
      <c r="BZ883" s="125">
        <f t="shared" ref="BZ883" si="17192">R883/R901</f>
        <v>5.9550820426819244E-2</v>
      </c>
      <c r="CA883" s="126">
        <f t="shared" ref="CA883" si="17193">S883/S901</f>
        <v>4.7257599532897855E-2</v>
      </c>
      <c r="CB883" s="123">
        <f t="shared" ref="CB883" si="17194">T883/T901</f>
        <v>3.0069124423963135E-2</v>
      </c>
      <c r="CC883" s="124">
        <f t="shared" ref="CC883" si="17195">U883/U901</f>
        <v>7.3345035105315953E-2</v>
      </c>
      <c r="CD883" s="125">
        <f t="shared" ref="CD883" si="17196">V883/V901</f>
        <v>2.9481556050909612E-2</v>
      </c>
      <c r="CE883" s="126">
        <f t="shared" ref="CE883" si="17197">W883/W901</f>
        <v>6.7802533857579728E-2</v>
      </c>
      <c r="CF883" s="123">
        <f t="shared" ref="CF883" si="17198">X883/X901</f>
        <v>4.9375371802498513E-2</v>
      </c>
      <c r="CG883" s="124">
        <f t="shared" ref="CG883" si="17199">Y883/Y901</f>
        <v>7.3808519611978068E-2</v>
      </c>
      <c r="CH883" s="125">
        <f t="shared" ref="CH883" si="17200">Z883/Z901</f>
        <v>5.9396489587594727E-2</v>
      </c>
      <c r="CI883" s="123">
        <f t="shared" ref="CI883" si="17201">AA883/AA901</f>
        <v>4.9523196106847009E-2</v>
      </c>
      <c r="CJ883" s="129">
        <f t="shared" ref="CJ883" si="17202">AB883/AB901</f>
        <v>5.2276288155745448E-2</v>
      </c>
      <c r="CK883" s="130">
        <f t="shared" ref="CK883" si="17203">AC883/AC901</f>
        <v>5.364902087188031E-2</v>
      </c>
    </row>
    <row r="884" spans="1:89" ht="15" thickTop="1" thickBot="1" x14ac:dyDescent="0.35">
      <c r="A884" s="131" t="s">
        <v>23</v>
      </c>
      <c r="B884" s="180">
        <v>2000</v>
      </c>
      <c r="C884" s="181">
        <v>1474</v>
      </c>
      <c r="D884" s="182">
        <v>1108</v>
      </c>
      <c r="E884" s="183">
        <v>660</v>
      </c>
      <c r="F884" s="180">
        <v>1381</v>
      </c>
      <c r="G884" s="184">
        <v>722</v>
      </c>
      <c r="H884" s="182">
        <v>2595</v>
      </c>
      <c r="I884" s="183">
        <v>1954</v>
      </c>
      <c r="J884" s="180">
        <v>279</v>
      </c>
      <c r="K884" s="184">
        <v>710</v>
      </c>
      <c r="L884" s="182">
        <v>660</v>
      </c>
      <c r="M884" s="180">
        <v>1526</v>
      </c>
      <c r="N884" s="185">
        <v>1813</v>
      </c>
      <c r="O884" s="186">
        <v>2219</v>
      </c>
      <c r="P884" s="180">
        <v>1095</v>
      </c>
      <c r="Q884" s="184">
        <v>801</v>
      </c>
      <c r="R884" s="182">
        <v>1759</v>
      </c>
      <c r="S884" s="183">
        <v>1216</v>
      </c>
      <c r="T884" s="180">
        <v>265</v>
      </c>
      <c r="U884" s="184">
        <v>367</v>
      </c>
      <c r="V884" s="182">
        <v>822</v>
      </c>
      <c r="W884" s="183">
        <v>2558</v>
      </c>
      <c r="X884" s="180">
        <v>1146</v>
      </c>
      <c r="Y884" s="184">
        <v>567</v>
      </c>
      <c r="Z884" s="182">
        <v>2710</v>
      </c>
      <c r="AA884" s="180">
        <v>2763</v>
      </c>
      <c r="AB884" s="162">
        <f t="shared" si="17009"/>
        <v>17633</v>
      </c>
      <c r="AC884" s="165">
        <f t="shared" si="17040"/>
        <v>17537</v>
      </c>
      <c r="AE884" s="291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68" t="s">
        <v>14</v>
      </c>
      <c r="BG884" s="169" t="s">
        <v>15</v>
      </c>
      <c r="BI884" s="131" t="s">
        <v>23</v>
      </c>
      <c r="BJ884" s="123">
        <f>B884/B901</f>
        <v>5.4824561403508769E-2</v>
      </c>
      <c r="BK884" s="124">
        <f t="shared" ref="BK884" si="17204">C884/C901</f>
        <v>4.0811806074701661E-2</v>
      </c>
      <c r="BL884" s="125">
        <f t="shared" ref="BL884" si="17205">D884/D901</f>
        <v>5.7543495196052973E-2</v>
      </c>
      <c r="BM884" s="126">
        <f t="shared" ref="BM884" si="17206">E884/E901</f>
        <v>4.0381791483113071E-2</v>
      </c>
      <c r="BN884" s="123">
        <f t="shared" ref="BN884" si="17207">F884/F901</f>
        <v>5.9713754486098503E-2</v>
      </c>
      <c r="BO884" s="124">
        <f t="shared" ref="BO884" si="17208">G884/G901</f>
        <v>2.9822387443205287E-2</v>
      </c>
      <c r="BP884" s="125">
        <f t="shared" ref="BP884" si="17209">H884/H901</f>
        <v>6.1382344592676698E-2</v>
      </c>
      <c r="BQ884" s="126">
        <f t="shared" ref="BQ884" si="17210">I884/I901</f>
        <v>3.9233796482210266E-2</v>
      </c>
      <c r="BR884" s="123">
        <f t="shared" ref="BR884" si="17211">J884/J901</f>
        <v>3.6817102137767219E-2</v>
      </c>
      <c r="BS884" s="124">
        <f t="shared" ref="BS884" si="17212">K884/K901</f>
        <v>9.4628815140610417E-2</v>
      </c>
      <c r="BT884" s="125">
        <f t="shared" ref="BT884" si="17213">L884/L901</f>
        <v>2.8038574280980499E-2</v>
      </c>
      <c r="BU884" s="123">
        <f t="shared" ref="BU884" si="17214">M884/M901</f>
        <v>5.825094476466771E-2</v>
      </c>
      <c r="BV884" s="127">
        <f t="shared" ref="BV884" si="17215">N884/N901</f>
        <v>4.1445683979517194E-2</v>
      </c>
      <c r="BW884" s="128">
        <f t="shared" ref="BW884" si="17216">O884/O901</f>
        <v>5.3218534151957021E-2</v>
      </c>
      <c r="BX884" s="123">
        <f t="shared" ref="BX884" si="17217">P884/P901</f>
        <v>4.932210260799063E-2</v>
      </c>
      <c r="BY884" s="124">
        <f t="shared" ref="BY884" si="17218">Q884/Q901</f>
        <v>4.2166771951989895E-2</v>
      </c>
      <c r="BZ884" s="125">
        <f t="shared" ref="BZ884" si="17219">R884/R901</f>
        <v>5.7840912827595278E-2</v>
      </c>
      <c r="CA884" s="126">
        <f t="shared" ref="CA884" si="17220">S884/S901</f>
        <v>4.4374703499616829E-2</v>
      </c>
      <c r="CB884" s="123">
        <f t="shared" ref="CB884" si="17221">T884/T901</f>
        <v>3.0529953917050691E-2</v>
      </c>
      <c r="CC884" s="124">
        <f t="shared" ref="CC884" si="17222">U884/U901</f>
        <v>4.6013039117352057E-2</v>
      </c>
      <c r="CD884" s="125">
        <f t="shared" ref="CD884" si="17223">V884/V901</f>
        <v>2.9553462285180125E-2</v>
      </c>
      <c r="CE884" s="126">
        <f t="shared" ref="CE884" si="17224">W884/W901</f>
        <v>7.4501237803990095E-2</v>
      </c>
      <c r="CF884" s="123">
        <f t="shared" ref="CF884" si="17225">X884/X901</f>
        <v>4.8695504376646555E-2</v>
      </c>
      <c r="CG884" s="124">
        <f t="shared" ref="CG884" si="17226">Y884/Y901</f>
        <v>4.7827920708561789E-2</v>
      </c>
      <c r="CH884" s="125">
        <f t="shared" ref="CH884" si="17227">Z884/Z901</f>
        <v>5.2792550600977928E-2</v>
      </c>
      <c r="CI884" s="123">
        <f t="shared" ref="CI884" si="17228">AA884/AA901</f>
        <v>4.9433739466480595E-2</v>
      </c>
      <c r="CJ884" s="129">
        <f t="shared" ref="CJ884" si="17229">AB884/AB901</f>
        <v>4.8984365450646161E-2</v>
      </c>
      <c r="CK884" s="130">
        <f t="shared" ref="CK884" si="17230">AC884/AC901</f>
        <v>4.8941056961619073E-2</v>
      </c>
    </row>
    <row r="885" spans="1:89" ht="13.8" thickTop="1" x14ac:dyDescent="0.25">
      <c r="A885" s="139" t="s">
        <v>24</v>
      </c>
      <c r="B885" s="194">
        <v>2086</v>
      </c>
      <c r="C885" s="188">
        <v>1630</v>
      </c>
      <c r="D885" s="189">
        <v>1030</v>
      </c>
      <c r="E885" s="190">
        <v>602</v>
      </c>
      <c r="F885" s="187">
        <v>1335</v>
      </c>
      <c r="G885" s="191">
        <v>696</v>
      </c>
      <c r="H885" s="189">
        <v>2433</v>
      </c>
      <c r="I885" s="190">
        <v>2069</v>
      </c>
      <c r="J885" s="187">
        <v>240</v>
      </c>
      <c r="K885" s="191">
        <v>637</v>
      </c>
      <c r="L885" s="189">
        <v>781</v>
      </c>
      <c r="M885" s="187">
        <v>1579</v>
      </c>
      <c r="N885" s="192">
        <v>1785</v>
      </c>
      <c r="O885" s="195">
        <v>2314</v>
      </c>
      <c r="P885" s="187">
        <v>1037</v>
      </c>
      <c r="Q885" s="191">
        <v>702</v>
      </c>
      <c r="R885" s="189">
        <v>1798</v>
      </c>
      <c r="S885" s="190">
        <v>1243</v>
      </c>
      <c r="T885" s="187">
        <v>358</v>
      </c>
      <c r="U885" s="191">
        <v>333</v>
      </c>
      <c r="V885" s="189">
        <v>912</v>
      </c>
      <c r="W885" s="196">
        <v>2326</v>
      </c>
      <c r="X885" s="187">
        <v>1144</v>
      </c>
      <c r="Y885" s="191">
        <v>553</v>
      </c>
      <c r="Z885" s="189">
        <v>2738</v>
      </c>
      <c r="AA885" s="187">
        <v>2802</v>
      </c>
      <c r="AB885" s="162">
        <f t="shared" si="17009"/>
        <v>17677</v>
      </c>
      <c r="AC885" s="165">
        <f t="shared" si="17040"/>
        <v>17486</v>
      </c>
      <c r="AE885" s="254" t="str">
        <f>$AE$17</f>
        <v>17:00 - 17:59</v>
      </c>
      <c r="AF885" s="120">
        <f t="shared" ref="AF885:AO887" si="17231">SUMIF($A$9:$A$32,$AE885,B$877:B$900)</f>
        <v>2024</v>
      </c>
      <c r="AG885" s="177">
        <f t="shared" si="17231"/>
        <v>3826</v>
      </c>
      <c r="AH885" s="121">
        <f t="shared" si="17231"/>
        <v>1309</v>
      </c>
      <c r="AI885" s="172">
        <f t="shared" si="17231"/>
        <v>1514</v>
      </c>
      <c r="AJ885" s="120">
        <f t="shared" si="17231"/>
        <v>1366</v>
      </c>
      <c r="AK885" s="122">
        <f t="shared" si="17231"/>
        <v>3006</v>
      </c>
      <c r="AL885" s="121">
        <f t="shared" si="17231"/>
        <v>2818</v>
      </c>
      <c r="AM885" s="172">
        <f t="shared" si="17231"/>
        <v>5071</v>
      </c>
      <c r="AN885" s="120">
        <f t="shared" si="17231"/>
        <v>993</v>
      </c>
      <c r="AO885" s="122">
        <f t="shared" si="17231"/>
        <v>343</v>
      </c>
      <c r="AP885" s="121">
        <f t="shared" ref="AP885:AY887" si="17232">SUMIF($A$9:$A$32,$AE885,L$877:L$900)</f>
        <v>2677</v>
      </c>
      <c r="AQ885" s="120">
        <f t="shared" si="17232"/>
        <v>1100</v>
      </c>
      <c r="AR885" s="171">
        <f t="shared" si="17232"/>
        <v>4052</v>
      </c>
      <c r="AS885" s="173">
        <f t="shared" si="17232"/>
        <v>2574</v>
      </c>
      <c r="AT885" s="120">
        <f t="shared" si="17232"/>
        <v>1896</v>
      </c>
      <c r="AU885" s="122">
        <f t="shared" si="17232"/>
        <v>1367</v>
      </c>
      <c r="AV885" s="121">
        <f t="shared" si="17232"/>
        <v>2335</v>
      </c>
      <c r="AW885" s="172">
        <f t="shared" si="17232"/>
        <v>2346</v>
      </c>
      <c r="AX885" s="120">
        <f t="shared" si="17232"/>
        <v>1113</v>
      </c>
      <c r="AY885" s="122">
        <f t="shared" si="17232"/>
        <v>306</v>
      </c>
      <c r="AZ885" s="121">
        <f t="shared" ref="AZ885:BE887" si="17233">SUMIF($A$9:$A$32,$AE885,V$877:V$900)</f>
        <v>2784</v>
      </c>
      <c r="BA885" s="172">
        <f t="shared" si="17233"/>
        <v>2201</v>
      </c>
      <c r="BB885" s="120">
        <f t="shared" si="17233"/>
        <v>2210</v>
      </c>
      <c r="BC885" s="122">
        <f t="shared" si="17233"/>
        <v>591</v>
      </c>
      <c r="BD885" s="21">
        <f t="shared" si="17233"/>
        <v>3604</v>
      </c>
      <c r="BE885" s="176">
        <f t="shared" si="17233"/>
        <v>5108</v>
      </c>
      <c r="BF885" s="162">
        <f>AF885+AH885+AJ885+AL885+AN885+AP885+AR885+AT885+AV885+AX885+AZ885+BB885+BD885</f>
        <v>29181</v>
      </c>
      <c r="BG885" s="163">
        <f>AG885+AI885+AK885+AM885+AO885+AQ885+AS885+AU885+AW885+AY885+BA885+BC885+BE885</f>
        <v>29353</v>
      </c>
      <c r="BI885" s="139" t="s">
        <v>24</v>
      </c>
      <c r="BJ885" s="123">
        <f>B885/B901</f>
        <v>5.7182017543859646E-2</v>
      </c>
      <c r="BK885" s="124">
        <f t="shared" ref="BK885" si="17234">C885/C901</f>
        <v>4.5131101697261679E-2</v>
      </c>
      <c r="BL885" s="125">
        <f t="shared" ref="BL885" si="17235">D885/D901</f>
        <v>5.349259932485069E-2</v>
      </c>
      <c r="BM885" s="126">
        <f t="shared" ref="BM885" si="17236">E885/E901</f>
        <v>3.683308859520313E-2</v>
      </c>
      <c r="BN885" s="123">
        <f t="shared" ref="BN885" si="17237">F885/F901</f>
        <v>5.7724737320015568E-2</v>
      </c>
      <c r="BO885" s="124">
        <f t="shared" ref="BO885" si="17238">G885/G901</f>
        <v>2.8748451053283768E-2</v>
      </c>
      <c r="BP885" s="125">
        <f t="shared" ref="BP885" si="17239">H885/H901</f>
        <v>5.7550383196139657E-2</v>
      </c>
      <c r="BQ885" s="126">
        <f t="shared" ref="BQ885" si="17240">I885/I901</f>
        <v>4.1542847964018956E-2</v>
      </c>
      <c r="BR885" s="123">
        <f t="shared" ref="BR885" si="17241">J885/J901</f>
        <v>3.167062549485352E-2</v>
      </c>
      <c r="BS885" s="124">
        <f t="shared" ref="BS885" si="17242">K885/K901</f>
        <v>8.4899373583899776E-2</v>
      </c>
      <c r="BT885" s="125">
        <f t="shared" ref="BT885" si="17243">L885/L901</f>
        <v>3.3178979565826924E-2</v>
      </c>
      <c r="BU885" s="123">
        <f t="shared" ref="BU885" si="17244">M885/M901</f>
        <v>6.0274077184410427E-2</v>
      </c>
      <c r="BV885" s="127">
        <f t="shared" ref="BV885" si="17245">N885/N901</f>
        <v>4.0805596196049745E-2</v>
      </c>
      <c r="BW885" s="128">
        <f t="shared" ref="BW885" si="17246">O885/O901</f>
        <v>5.5496930161166538E-2</v>
      </c>
      <c r="BX885" s="123">
        <f t="shared" ref="BX885" si="17247">P885/P901</f>
        <v>4.6709607675329938E-2</v>
      </c>
      <c r="BY885" s="124">
        <f t="shared" ref="BY885" si="17248">Q885/Q901</f>
        <v>3.6955148452305749E-2</v>
      </c>
      <c r="BZ885" s="125">
        <f t="shared" ref="BZ885" si="17249">R885/R901</f>
        <v>5.9123343527013254E-2</v>
      </c>
      <c r="CA885" s="126">
        <f t="shared" ref="CA885" si="17250">S885/S901</f>
        <v>4.5359997080611614E-2</v>
      </c>
      <c r="CB885" s="123">
        <f t="shared" ref="CB885" si="17251">T885/T901</f>
        <v>4.1244239631336409E-2</v>
      </c>
      <c r="CC885" s="124">
        <f t="shared" ref="CC885" si="17252">U885/U901</f>
        <v>4.1750250752256773E-2</v>
      </c>
      <c r="CD885" s="125">
        <f t="shared" ref="CD885" si="17253">V885/V901</f>
        <v>3.2789242827353134E-2</v>
      </c>
      <c r="CE885" s="126">
        <f t="shared" ref="CE885" si="17254">W885/W901</f>
        <v>6.7744284258045726E-2</v>
      </c>
      <c r="CF885" s="123">
        <f t="shared" ref="CF885" si="17255">X885/X901</f>
        <v>4.8610520948415059E-2</v>
      </c>
      <c r="CG885" s="124">
        <f t="shared" ref="CG885" si="17256">Y885/Y901</f>
        <v>4.6646984394770143E-2</v>
      </c>
      <c r="CH885" s="125">
        <f t="shared" ref="CH885" si="17257">Z885/Z901</f>
        <v>5.3338008688368105E-2</v>
      </c>
      <c r="CI885" s="123">
        <f t="shared" ref="CI885" si="17258">AA885/AA901</f>
        <v>5.0131501261338626E-2</v>
      </c>
      <c r="CJ885" s="129">
        <f t="shared" ref="CJ885" si="17259">AB885/AB901</f>
        <v>4.9106597179780651E-2</v>
      </c>
      <c r="CK885" s="130">
        <f t="shared" ref="CK885" si="17260">AC885/AC901</f>
        <v>4.8798729659056343E-2</v>
      </c>
    </row>
    <row r="886" spans="1:89" x14ac:dyDescent="0.25">
      <c r="A886" s="131" t="s">
        <v>25</v>
      </c>
      <c r="B886" s="197">
        <v>2055</v>
      </c>
      <c r="C886" s="181">
        <v>1869</v>
      </c>
      <c r="D886" s="182">
        <v>1101</v>
      </c>
      <c r="E886" s="183">
        <v>650</v>
      </c>
      <c r="F886" s="180">
        <v>1240</v>
      </c>
      <c r="G886" s="184">
        <v>870</v>
      </c>
      <c r="H886" s="182">
        <v>2459</v>
      </c>
      <c r="I886" s="183">
        <v>2476</v>
      </c>
      <c r="J886" s="180">
        <v>340</v>
      </c>
      <c r="K886" s="181">
        <v>400</v>
      </c>
      <c r="L886" s="182">
        <v>931</v>
      </c>
      <c r="M886" s="180">
        <v>1499</v>
      </c>
      <c r="N886" s="185">
        <v>2043</v>
      </c>
      <c r="O886" s="198">
        <v>2324</v>
      </c>
      <c r="P886" s="180">
        <v>1115</v>
      </c>
      <c r="Q886" s="181">
        <v>787</v>
      </c>
      <c r="R886" s="182">
        <v>1828</v>
      </c>
      <c r="S886" s="183">
        <v>1296</v>
      </c>
      <c r="T886" s="189">
        <v>353</v>
      </c>
      <c r="U886" s="180">
        <v>331</v>
      </c>
      <c r="V886" s="182">
        <v>1040</v>
      </c>
      <c r="W886" s="199">
        <v>2331</v>
      </c>
      <c r="X886" s="180">
        <v>1342</v>
      </c>
      <c r="Y886" s="184">
        <v>455</v>
      </c>
      <c r="Z886" s="182">
        <v>2843</v>
      </c>
      <c r="AA886" s="180">
        <v>3131</v>
      </c>
      <c r="AB886" s="162">
        <f t="shared" si="17009"/>
        <v>18690</v>
      </c>
      <c r="AC886" s="165">
        <f t="shared" si="17040"/>
        <v>18419</v>
      </c>
      <c r="AE886" s="256" t="str">
        <f>$AE$18</f>
        <v>18:00 - 18:59</v>
      </c>
      <c r="AF886" s="120">
        <f t="shared" si="17231"/>
        <v>1841</v>
      </c>
      <c r="AG886" s="181">
        <f t="shared" si="17231"/>
        <v>3702</v>
      </c>
      <c r="AH886" s="182">
        <f t="shared" si="17231"/>
        <v>1051</v>
      </c>
      <c r="AI886" s="183">
        <f t="shared" si="17231"/>
        <v>1342</v>
      </c>
      <c r="AJ886" s="180">
        <f t="shared" si="17231"/>
        <v>1076</v>
      </c>
      <c r="AK886" s="184">
        <f t="shared" si="17231"/>
        <v>2476</v>
      </c>
      <c r="AL886" s="182">
        <f t="shared" si="17231"/>
        <v>2581</v>
      </c>
      <c r="AM886" s="183">
        <f t="shared" si="17231"/>
        <v>5113</v>
      </c>
      <c r="AN886" s="180">
        <f t="shared" si="17231"/>
        <v>800</v>
      </c>
      <c r="AO886" s="184">
        <f t="shared" si="17231"/>
        <v>239</v>
      </c>
      <c r="AP886" s="182">
        <f t="shared" si="17232"/>
        <v>2930</v>
      </c>
      <c r="AQ886" s="180">
        <f t="shared" si="17232"/>
        <v>953</v>
      </c>
      <c r="AR886" s="185">
        <f t="shared" si="17232"/>
        <v>3756</v>
      </c>
      <c r="AS886" s="186">
        <f t="shared" si="17232"/>
        <v>2473</v>
      </c>
      <c r="AT886" s="180">
        <f t="shared" si="17232"/>
        <v>1629</v>
      </c>
      <c r="AU886" s="184">
        <f t="shared" si="17232"/>
        <v>1351</v>
      </c>
      <c r="AV886" s="182">
        <f t="shared" si="17232"/>
        <v>2077</v>
      </c>
      <c r="AW886" s="183">
        <f t="shared" si="17232"/>
        <v>2368</v>
      </c>
      <c r="AX886" s="180">
        <f t="shared" si="17232"/>
        <v>1031</v>
      </c>
      <c r="AY886" s="184">
        <f t="shared" si="17232"/>
        <v>244</v>
      </c>
      <c r="AZ886" s="182">
        <f t="shared" si="17233"/>
        <v>2984</v>
      </c>
      <c r="BA886" s="183">
        <f t="shared" si="17233"/>
        <v>2071</v>
      </c>
      <c r="BB886" s="180">
        <f t="shared" si="17233"/>
        <v>1797</v>
      </c>
      <c r="BC886" s="184">
        <f t="shared" si="17233"/>
        <v>640</v>
      </c>
      <c r="BD886" s="182">
        <f t="shared" si="17233"/>
        <v>3522</v>
      </c>
      <c r="BE886" s="180">
        <f t="shared" si="17233"/>
        <v>4900</v>
      </c>
      <c r="BF886" s="164">
        <f>SUM(AF886,AH886,AJ886,AL886,AN886,AP886,AR886,AT886,AV886,AX886,AZ886,BB886,BD886)</f>
        <v>27075</v>
      </c>
      <c r="BG886" s="165">
        <f>SUM(AG886,AI886,AK886,AM886,AO886,AQ886,AS886,AU886,AW886,AY886,BA886,BC886,BE886)</f>
        <v>27872</v>
      </c>
      <c r="BI886" s="131" t="s">
        <v>25</v>
      </c>
      <c r="BJ886" s="123">
        <f>B886/B901</f>
        <v>5.6332236842105261E-2</v>
      </c>
      <c r="BK886" s="124">
        <f t="shared" ref="BK886" si="17261">C886/C901</f>
        <v>5.1748484093363238E-2</v>
      </c>
      <c r="BL886" s="125">
        <f t="shared" ref="BL886" si="17262">D886/D901</f>
        <v>5.7179953258893794E-2</v>
      </c>
      <c r="BM886" s="126">
        <f t="shared" ref="BM886" si="17263">E886/E901</f>
        <v>3.9769946157611355E-2</v>
      </c>
      <c r="BN886" s="123">
        <f t="shared" ref="BN886" si="17264">F886/F901</f>
        <v>5.3616984477018202E-2</v>
      </c>
      <c r="BO886" s="124">
        <f t="shared" ref="BO886" si="17265">G886/G901</f>
        <v>3.5935563816604711E-2</v>
      </c>
      <c r="BP886" s="125">
        <f t="shared" ref="BP886" si="17266">H886/H901</f>
        <v>5.8165389346201156E-2</v>
      </c>
      <c r="BQ886" s="126">
        <f t="shared" ref="BQ886" si="17267">I886/I901</f>
        <v>4.9714882338767974E-2</v>
      </c>
      <c r="BR886" s="123">
        <f t="shared" ref="BR886" si="17268">J886/J901</f>
        <v>4.4866719451042494E-2</v>
      </c>
      <c r="BS886" s="124">
        <f t="shared" ref="BS886" si="17269">K886/K901</f>
        <v>5.3312008529921365E-2</v>
      </c>
      <c r="BT886" s="125">
        <f t="shared" ref="BT886" si="17270">L886/L901</f>
        <v>3.9551382811504311E-2</v>
      </c>
      <c r="BU886" s="123">
        <f t="shared" ref="BU886" si="17271">M886/M901</f>
        <v>5.7220292399893118E-2</v>
      </c>
      <c r="BV886" s="127">
        <f t="shared" ref="BV886" si="17272">N886/N901</f>
        <v>4.6703547915142647E-2</v>
      </c>
      <c r="BW886" s="128">
        <f t="shared" ref="BW886" si="17273">O886/O901</f>
        <v>5.5736761320030699E-2</v>
      </c>
      <c r="BX886" s="123">
        <f t="shared" ref="BX886" si="17274">P886/P901</f>
        <v>5.0222962929597763E-2</v>
      </c>
      <c r="BY886" s="124">
        <f t="shared" ref="BY886" si="17275">Q886/Q901</f>
        <v>4.1429774689408297E-2</v>
      </c>
      <c r="BZ886" s="125">
        <f t="shared" ref="BZ886" si="17276">R886/R901</f>
        <v>6.0109828680411696E-2</v>
      </c>
      <c r="CA886" s="126">
        <f t="shared" ref="CA886" si="17277">S886/S901</f>
        <v>4.7294091887749516E-2</v>
      </c>
      <c r="CB886" s="123">
        <f t="shared" ref="CB886" si="17278">T886/T901</f>
        <v>4.0668202764976957E-2</v>
      </c>
      <c r="CC886" s="124">
        <f t="shared" ref="CC886" si="17279">U886/U901</f>
        <v>4.149949849548646E-2</v>
      </c>
      <c r="CD886" s="125">
        <f t="shared" ref="CD886" si="17280">V886/V901</f>
        <v>3.7391241820665853E-2</v>
      </c>
      <c r="CE886" s="126">
        <f t="shared" ref="CE886" si="17281">W886/W901</f>
        <v>6.7889908256880738E-2</v>
      </c>
      <c r="CF886" s="123">
        <f t="shared" ref="CF886" si="17282">X886/X901</f>
        <v>5.7023880343333049E-2</v>
      </c>
      <c r="CG886" s="124">
        <f t="shared" ref="CG886" si="17283">Y886/Y901</f>
        <v>3.8380430198228593E-2</v>
      </c>
      <c r="CH886" s="125">
        <f t="shared" ref="CH886" si="17284">Z886/Z901</f>
        <v>5.5383476516081276E-2</v>
      </c>
      <c r="CI886" s="123">
        <f t="shared" ref="CI886" si="17285">AA886/AA901</f>
        <v>5.6017748197448695E-2</v>
      </c>
      <c r="CJ886" s="129">
        <f t="shared" ref="CJ886" si="17286">AB886/AB901</f>
        <v>5.1920704943717845E-2</v>
      </c>
      <c r="CK886" s="130">
        <f t="shared" ref="CK886" si="17287">AC886/AC901</f>
        <v>5.1402482076527437E-2</v>
      </c>
    </row>
    <row r="887" spans="1:89" ht="13.8" thickBot="1" x14ac:dyDescent="0.3">
      <c r="A887" s="139" t="s">
        <v>26</v>
      </c>
      <c r="B887" s="194">
        <v>1883</v>
      </c>
      <c r="C887" s="188">
        <v>1980</v>
      </c>
      <c r="D887" s="189">
        <v>1100</v>
      </c>
      <c r="E887" s="190">
        <v>766</v>
      </c>
      <c r="F887" s="187">
        <v>1301</v>
      </c>
      <c r="G887" s="191">
        <v>970</v>
      </c>
      <c r="H887" s="189">
        <v>2499</v>
      </c>
      <c r="I887" s="190">
        <v>2510</v>
      </c>
      <c r="J887" s="187">
        <v>426</v>
      </c>
      <c r="K887" s="188">
        <v>377</v>
      </c>
      <c r="L887" s="189">
        <v>948</v>
      </c>
      <c r="M887" s="187">
        <v>1615</v>
      </c>
      <c r="N887" s="192">
        <v>2091</v>
      </c>
      <c r="O887" s="195">
        <v>2112</v>
      </c>
      <c r="P887" s="187">
        <v>1147</v>
      </c>
      <c r="Q887" s="188">
        <v>811</v>
      </c>
      <c r="R887" s="189">
        <v>1780</v>
      </c>
      <c r="S887" s="190">
        <v>1299</v>
      </c>
      <c r="T887" s="187">
        <v>340</v>
      </c>
      <c r="U887" s="191">
        <v>299</v>
      </c>
      <c r="V887" s="189">
        <v>1160</v>
      </c>
      <c r="W887" s="196">
        <v>1919</v>
      </c>
      <c r="X887" s="187">
        <v>1321</v>
      </c>
      <c r="Y887" s="191">
        <v>513</v>
      </c>
      <c r="Z887" s="189">
        <v>2731</v>
      </c>
      <c r="AA887" s="187">
        <v>3386</v>
      </c>
      <c r="AB887" s="162">
        <f t="shared" si="17009"/>
        <v>18727</v>
      </c>
      <c r="AC887" s="165">
        <f t="shared" si="17040"/>
        <v>18557</v>
      </c>
      <c r="AE887" s="254">
        <f>$AE$19</f>
        <v>0</v>
      </c>
      <c r="AF887" s="120">
        <f t="shared" si="17231"/>
        <v>0</v>
      </c>
      <c r="AG887" s="188">
        <f t="shared" si="17231"/>
        <v>0</v>
      </c>
      <c r="AH887" s="189">
        <f t="shared" si="17231"/>
        <v>0</v>
      </c>
      <c r="AI887" s="190">
        <f t="shared" si="17231"/>
        <v>0</v>
      </c>
      <c r="AJ887" s="187">
        <f t="shared" si="17231"/>
        <v>0</v>
      </c>
      <c r="AK887" s="191">
        <f t="shared" si="17231"/>
        <v>0</v>
      </c>
      <c r="AL887" s="189">
        <f t="shared" si="17231"/>
        <v>0</v>
      </c>
      <c r="AM887" s="190">
        <f t="shared" si="17231"/>
        <v>0</v>
      </c>
      <c r="AN887" s="187">
        <f t="shared" si="17231"/>
        <v>0</v>
      </c>
      <c r="AO887" s="191">
        <f t="shared" si="17231"/>
        <v>0</v>
      </c>
      <c r="AP887" s="189">
        <f t="shared" si="17232"/>
        <v>0</v>
      </c>
      <c r="AQ887" s="187">
        <f t="shared" si="17232"/>
        <v>0</v>
      </c>
      <c r="AR887" s="192">
        <f t="shared" si="17232"/>
        <v>0</v>
      </c>
      <c r="AS887" s="193">
        <f t="shared" si="17232"/>
        <v>0</v>
      </c>
      <c r="AT887" s="187">
        <f t="shared" si="17232"/>
        <v>0</v>
      </c>
      <c r="AU887" s="191">
        <f t="shared" si="17232"/>
        <v>0</v>
      </c>
      <c r="AV887" s="189">
        <f t="shared" si="17232"/>
        <v>0</v>
      </c>
      <c r="AW887" s="190">
        <f t="shared" si="17232"/>
        <v>0</v>
      </c>
      <c r="AX887" s="187">
        <f t="shared" si="17232"/>
        <v>0</v>
      </c>
      <c r="AY887" s="191">
        <f t="shared" si="17232"/>
        <v>0</v>
      </c>
      <c r="AZ887" s="189">
        <f t="shared" si="17233"/>
        <v>0</v>
      </c>
      <c r="BA887" s="190">
        <f t="shared" si="17233"/>
        <v>0</v>
      </c>
      <c r="BB887" s="187">
        <f t="shared" si="17233"/>
        <v>0</v>
      </c>
      <c r="BC887" s="191">
        <f t="shared" si="17233"/>
        <v>0</v>
      </c>
      <c r="BD887" s="189">
        <f t="shared" si="17233"/>
        <v>0</v>
      </c>
      <c r="BE887" s="187">
        <f t="shared" si="17233"/>
        <v>0</v>
      </c>
      <c r="BF887" s="164">
        <f>SUM(AF887,AH887,AJ887,AL887,AN887,AP887,AR887,AT887,AV887,AX887,AZ887,BB887,BD887)</f>
        <v>0</v>
      </c>
      <c r="BG887" s="165">
        <f>SUM(AG887,AI887,AK887,AM887,AO887,AQ887,AS887,AU887,AW887,AY887,BA887,BC887,BE887)</f>
        <v>0</v>
      </c>
      <c r="BI887" s="139" t="s">
        <v>26</v>
      </c>
      <c r="BJ887" s="123">
        <f>B887/B901</f>
        <v>5.1617324561403506E-2</v>
      </c>
      <c r="BK887" s="124">
        <f t="shared" ref="BK887" si="17288">C887/C901</f>
        <v>5.4821829055569399E-2</v>
      </c>
      <c r="BL887" s="125">
        <f t="shared" ref="BL887" si="17289">D887/D901</f>
        <v>5.7128018696442483E-2</v>
      </c>
      <c r="BM887" s="126">
        <f t="shared" ref="BM887" si="17290">E887/E901</f>
        <v>4.686735193343123E-2</v>
      </c>
      <c r="BN887" s="123">
        <f t="shared" ref="BN887" si="17291">F887/F901</f>
        <v>5.6254594197258617E-2</v>
      </c>
      <c r="BO887" s="124">
        <f t="shared" ref="BO887" si="17292">G887/G901</f>
        <v>4.0066088393225938E-2</v>
      </c>
      <c r="BP887" s="125">
        <f t="shared" ref="BP887" si="17293">H887/H901</f>
        <v>5.9111552653988077E-2</v>
      </c>
      <c r="BQ887" s="126">
        <f t="shared" ref="BQ887" si="17294">I887/I901</f>
        <v>5.0397558429041846E-2</v>
      </c>
      <c r="BR887" s="123">
        <f t="shared" ref="BR887" si="17295">J887/J901</f>
        <v>5.6215360253365002E-2</v>
      </c>
      <c r="BS887" s="124">
        <f t="shared" ref="BS887" si="17296">K887/K901</f>
        <v>5.0246568039450885E-2</v>
      </c>
      <c r="BT887" s="125">
        <f t="shared" ref="BT887" si="17297">L887/L901</f>
        <v>4.0273588512681084E-2</v>
      </c>
      <c r="BU887" s="123">
        <f t="shared" ref="BU887" si="17298">M887/M901</f>
        <v>6.1648280337443219E-2</v>
      </c>
      <c r="BV887" s="127">
        <f t="shared" ref="BV887" si="17299">N887/N901</f>
        <v>4.7800841258229698E-2</v>
      </c>
      <c r="BW887" s="128">
        <f t="shared" ref="BW887" si="17300">O887/O901</f>
        <v>5.0652340752110517E-2</v>
      </c>
      <c r="BX887" s="123">
        <f t="shared" ref="BX887" si="17301">P887/P901</f>
        <v>5.1664339444169184E-2</v>
      </c>
      <c r="BY887" s="124">
        <f t="shared" ref="BY887" si="17302">Q887/Q901</f>
        <v>4.2693198568119602E-2</v>
      </c>
      <c r="BZ887" s="125">
        <f t="shared" ref="BZ887" si="17303">R887/R901</f>
        <v>5.8531452434974186E-2</v>
      </c>
      <c r="CA887" s="126">
        <f t="shared" ref="CA887" si="17304">S887/S901</f>
        <v>4.7403568952304492E-2</v>
      </c>
      <c r="CB887" s="123">
        <f t="shared" ref="CB887" si="17305">T887/T901</f>
        <v>3.9170506912442393E-2</v>
      </c>
      <c r="CC887" s="124">
        <f t="shared" ref="CC887" si="17306">U887/U901</f>
        <v>3.7487462387161483E-2</v>
      </c>
      <c r="CD887" s="125">
        <f t="shared" ref="CD887" si="17307">V887/V901</f>
        <v>4.1705615876896529E-2</v>
      </c>
      <c r="CE887" s="126">
        <f t="shared" ref="CE887" si="17308">W887/W901</f>
        <v>5.5890490752876075E-2</v>
      </c>
      <c r="CF887" s="123">
        <f t="shared" ref="CF887" si="17309">X887/X901</f>
        <v>5.6131554346902354E-2</v>
      </c>
      <c r="CG887" s="124">
        <f t="shared" ref="CG887" si="17310">Y887/Y901</f>
        <v>4.327288064107971E-2</v>
      </c>
      <c r="CH887" s="125">
        <f t="shared" ref="CH887" si="17311">Z887/Z901</f>
        <v>5.3201644166520561E-2</v>
      </c>
      <c r="CI887" s="123">
        <f t="shared" ref="CI887" si="17312">AA887/AA901</f>
        <v>6.0580036856135833E-2</v>
      </c>
      <c r="CJ887" s="129">
        <f t="shared" ref="CJ887" si="17313">AB887/AB901</f>
        <v>5.2023490715944573E-2</v>
      </c>
      <c r="CK887" s="130">
        <f t="shared" ref="CK887" si="17314">AC887/AC901</f>
        <v>5.1787603012873641E-2</v>
      </c>
    </row>
    <row r="888" spans="1:89" ht="14.4" thickTop="1" thickBot="1" x14ac:dyDescent="0.3">
      <c r="A888" s="131" t="s">
        <v>27</v>
      </c>
      <c r="B888" s="197">
        <v>1682</v>
      </c>
      <c r="C888" s="181">
        <v>1968</v>
      </c>
      <c r="D888" s="182">
        <v>933</v>
      </c>
      <c r="E888" s="183">
        <v>797</v>
      </c>
      <c r="F888" s="180">
        <v>1083</v>
      </c>
      <c r="G888" s="184">
        <v>1205</v>
      </c>
      <c r="H888" s="182">
        <v>2276</v>
      </c>
      <c r="I888" s="183">
        <v>2872</v>
      </c>
      <c r="J888" s="180">
        <v>475</v>
      </c>
      <c r="K888" s="181">
        <v>405</v>
      </c>
      <c r="L888" s="182">
        <v>1308</v>
      </c>
      <c r="M888" s="180">
        <v>1179</v>
      </c>
      <c r="N888" s="185">
        <v>2272</v>
      </c>
      <c r="O888" s="198">
        <v>1946</v>
      </c>
      <c r="P888" s="180">
        <v>1280</v>
      </c>
      <c r="Q888" s="181">
        <v>819</v>
      </c>
      <c r="R888" s="182">
        <v>1586</v>
      </c>
      <c r="S888" s="183">
        <v>1320</v>
      </c>
      <c r="T888" s="180">
        <v>481</v>
      </c>
      <c r="U888" s="184">
        <v>300</v>
      </c>
      <c r="V888" s="182">
        <v>1349</v>
      </c>
      <c r="W888" s="199">
        <v>1832</v>
      </c>
      <c r="X888" s="180">
        <v>1293</v>
      </c>
      <c r="Y888" s="184">
        <v>466</v>
      </c>
      <c r="Z888" s="182">
        <v>2648</v>
      </c>
      <c r="AA888" s="180">
        <v>3572</v>
      </c>
      <c r="AB888" s="162">
        <f t="shared" si="17009"/>
        <v>18666</v>
      </c>
      <c r="AC888" s="165">
        <f t="shared" si="17040"/>
        <v>18681</v>
      </c>
      <c r="AE888" s="251" t="s">
        <v>13</v>
      </c>
      <c r="AF888" s="14">
        <f t="shared" ref="AF888:BG888" si="17315">SUM(AF885:AF887)</f>
        <v>3865</v>
      </c>
      <c r="AG888" s="1">
        <f t="shared" si="17315"/>
        <v>7528</v>
      </c>
      <c r="AH888" s="14">
        <f t="shared" si="17315"/>
        <v>2360</v>
      </c>
      <c r="AI888" s="1">
        <f t="shared" si="17315"/>
        <v>2856</v>
      </c>
      <c r="AJ888" s="14">
        <f t="shared" si="17315"/>
        <v>2442</v>
      </c>
      <c r="AK888" s="1">
        <f t="shared" si="17315"/>
        <v>5482</v>
      </c>
      <c r="AL888" s="14">
        <f t="shared" si="17315"/>
        <v>5399</v>
      </c>
      <c r="AM888" s="1">
        <f t="shared" si="17315"/>
        <v>10184</v>
      </c>
      <c r="AN888" s="14">
        <f t="shared" si="17315"/>
        <v>1793</v>
      </c>
      <c r="AO888" s="1">
        <f t="shared" si="17315"/>
        <v>582</v>
      </c>
      <c r="AP888" s="14">
        <f t="shared" si="17315"/>
        <v>5607</v>
      </c>
      <c r="AQ888" s="1">
        <f t="shared" si="17315"/>
        <v>2053</v>
      </c>
      <c r="AR888" s="14">
        <f t="shared" si="17315"/>
        <v>7808</v>
      </c>
      <c r="AS888" s="1">
        <f t="shared" si="17315"/>
        <v>5047</v>
      </c>
      <c r="AT888" s="14">
        <f t="shared" si="17315"/>
        <v>3525</v>
      </c>
      <c r="AU888" s="1">
        <f t="shared" si="17315"/>
        <v>2718</v>
      </c>
      <c r="AV888" s="14">
        <f t="shared" si="17315"/>
        <v>4412</v>
      </c>
      <c r="AW888" s="1">
        <f t="shared" si="17315"/>
        <v>4714</v>
      </c>
      <c r="AX888" s="14">
        <f t="shared" si="17315"/>
        <v>2144</v>
      </c>
      <c r="AY888" s="1">
        <f t="shared" si="17315"/>
        <v>550</v>
      </c>
      <c r="AZ888" s="14">
        <f t="shared" si="17315"/>
        <v>5768</v>
      </c>
      <c r="BA888" s="1">
        <f t="shared" si="17315"/>
        <v>4272</v>
      </c>
      <c r="BB888" s="14">
        <f t="shared" si="17315"/>
        <v>4007</v>
      </c>
      <c r="BC888" s="1">
        <f t="shared" si="17315"/>
        <v>1231</v>
      </c>
      <c r="BD888" s="14">
        <f t="shared" si="17315"/>
        <v>7126</v>
      </c>
      <c r="BE888" s="1">
        <f t="shared" si="17315"/>
        <v>10008</v>
      </c>
      <c r="BF888" s="166">
        <f t="shared" si="17315"/>
        <v>56256</v>
      </c>
      <c r="BG888" s="167">
        <f t="shared" si="17315"/>
        <v>57225</v>
      </c>
      <c r="BI888" s="131" t="s">
        <v>27</v>
      </c>
      <c r="BJ888" s="123">
        <f>B888/B901</f>
        <v>4.6107456140350875E-2</v>
      </c>
      <c r="BK888" s="124">
        <f t="shared" ref="BK888" si="17316">C888/C901</f>
        <v>5.4489575546141707E-2</v>
      </c>
      <c r="BL888" s="125">
        <f t="shared" ref="BL888" si="17317">D888/D901</f>
        <v>4.8454946767073487E-2</v>
      </c>
      <c r="BM888" s="126">
        <f t="shared" ref="BM888" si="17318">E888/E901</f>
        <v>4.8764072442486539E-2</v>
      </c>
      <c r="BN888" s="123">
        <f t="shared" ref="BN888" si="17319">F888/F901</f>
        <v>4.6828382410169934E-2</v>
      </c>
      <c r="BO888" s="124">
        <f t="shared" ref="BO888" si="17320">G888/G901</f>
        <v>4.977282114828583E-2</v>
      </c>
      <c r="BP888" s="125">
        <f t="shared" ref="BP888" si="17321">H888/H901</f>
        <v>5.3836692213075979E-2</v>
      </c>
      <c r="BQ888" s="126">
        <f t="shared" ref="BQ888" si="17322">I888/I901</f>
        <v>5.7666050919604854E-2</v>
      </c>
      <c r="BR888" s="123">
        <f t="shared" ref="BR888" si="17323">J888/J901</f>
        <v>6.2681446291897605E-2</v>
      </c>
      <c r="BS888" s="124">
        <f t="shared" ref="BS888" si="17324">K888/K901</f>
        <v>5.3978408636545384E-2</v>
      </c>
      <c r="BT888" s="125">
        <f t="shared" ref="BT888" si="17325">L888/L901</f>
        <v>5.556735630230681E-2</v>
      </c>
      <c r="BU888" s="123">
        <f t="shared" ref="BU888" si="17326">M888/M901</f>
        <v>4.5005153261823874E-2</v>
      </c>
      <c r="BV888" s="127">
        <f t="shared" ref="BV888" si="17327">N888/N901</f>
        <v>5.1938551572787123E-2</v>
      </c>
      <c r="BW888" s="128">
        <f t="shared" ref="BW888" si="17328">O888/O901</f>
        <v>4.6671143514965464E-2</v>
      </c>
      <c r="BX888" s="123">
        <f t="shared" ref="BX888" si="17329">P888/P901</f>
        <v>5.7655060582856625E-2</v>
      </c>
      <c r="BY888" s="124">
        <f t="shared" ref="BY888" si="17330">Q888/Q901</f>
        <v>4.3114339861023372E-2</v>
      </c>
      <c r="BZ888" s="125">
        <f t="shared" ref="BZ888" si="17331">R888/R901</f>
        <v>5.2152181776330936E-2</v>
      </c>
      <c r="CA888" s="126">
        <f t="shared" ref="CA888" si="17332">S888/S901</f>
        <v>4.8169908404189325E-2</v>
      </c>
      <c r="CB888" s="123">
        <f t="shared" ref="CB888" si="17333">T888/T901</f>
        <v>5.5414746543778801E-2</v>
      </c>
      <c r="CC888" s="124">
        <f t="shared" ref="CC888" si="17334">U888/U901</f>
        <v>3.7612838515546643E-2</v>
      </c>
      <c r="CD888" s="125">
        <f t="shared" ref="CD888" si="17335">V888/V901</f>
        <v>4.8500755015459841E-2</v>
      </c>
      <c r="CE888" s="126">
        <f t="shared" ref="CE888" si="17336">W888/W901</f>
        <v>5.3356633173146935E-2</v>
      </c>
      <c r="CF888" s="123">
        <f t="shared" ref="CF888" si="17337">X888/X901</f>
        <v>5.4941786351661429E-2</v>
      </c>
      <c r="CG888" s="124">
        <f t="shared" ref="CG888" si="17338">Y888/Y901</f>
        <v>3.9308308730493464E-2</v>
      </c>
      <c r="CH888" s="125">
        <f t="shared" ref="CH888" si="17339">Z888/Z901</f>
        <v>5.1584750550328247E-2</v>
      </c>
      <c r="CI888" s="123">
        <f t="shared" ref="CI888" si="17340">AA888/AA901</f>
        <v>6.3907823877766445E-2</v>
      </c>
      <c r="CJ888" s="129">
        <f t="shared" ref="CJ888" si="17341">AB888/AB901</f>
        <v>5.1854033091462672E-2</v>
      </c>
      <c r="CK888" s="130">
        <f t="shared" ref="CK888" si="17342">AC888/AC901</f>
        <v>5.2133653709300669E-2</v>
      </c>
    </row>
    <row r="889" spans="1:89" ht="13.8" thickTop="1" x14ac:dyDescent="0.25">
      <c r="A889" s="139" t="s">
        <v>28</v>
      </c>
      <c r="B889" s="194">
        <v>2024</v>
      </c>
      <c r="C889" s="188">
        <v>2570</v>
      </c>
      <c r="D889" s="189">
        <v>1000</v>
      </c>
      <c r="E889" s="190">
        <v>942</v>
      </c>
      <c r="F889" s="187">
        <v>1171</v>
      </c>
      <c r="G889" s="191">
        <v>1451</v>
      </c>
      <c r="H889" s="189">
        <v>2408</v>
      </c>
      <c r="I889" s="190">
        <v>3099</v>
      </c>
      <c r="J889" s="187">
        <v>660</v>
      </c>
      <c r="K889" s="188">
        <v>368</v>
      </c>
      <c r="L889" s="189">
        <v>1830</v>
      </c>
      <c r="M889" s="187">
        <v>1130</v>
      </c>
      <c r="N889" s="192">
        <v>2950</v>
      </c>
      <c r="O889" s="195">
        <v>1886</v>
      </c>
      <c r="P889" s="187">
        <v>1667</v>
      </c>
      <c r="Q889" s="188">
        <v>939</v>
      </c>
      <c r="R889" s="189">
        <v>1273</v>
      </c>
      <c r="S889" s="190">
        <v>1674</v>
      </c>
      <c r="T889" s="187">
        <v>706</v>
      </c>
      <c r="U889" s="191">
        <v>234</v>
      </c>
      <c r="V889" s="189">
        <v>1944</v>
      </c>
      <c r="W889" s="196">
        <v>1769</v>
      </c>
      <c r="X889" s="187">
        <v>1581</v>
      </c>
      <c r="Y889" s="191">
        <v>495</v>
      </c>
      <c r="Z889" s="189">
        <v>3043</v>
      </c>
      <c r="AA889" s="187">
        <v>3734</v>
      </c>
      <c r="AB889" s="162">
        <f t="shared" si="17009"/>
        <v>22257</v>
      </c>
      <c r="AC889" s="165">
        <f t="shared" si="17040"/>
        <v>20291</v>
      </c>
      <c r="BI889" s="139" t="s">
        <v>28</v>
      </c>
      <c r="BJ889" s="123">
        <f>B889/B901</f>
        <v>5.5482456140350876E-2</v>
      </c>
      <c r="BK889" s="124">
        <f t="shared" ref="BK889" si="17343">C889/C901</f>
        <v>7.1157626602430982E-2</v>
      </c>
      <c r="BL889" s="125">
        <f t="shared" ref="BL889" si="17344">D889/D901</f>
        <v>5.1934562451311346E-2</v>
      </c>
      <c r="BM889" s="126">
        <f t="shared" ref="BM889" si="17345">E889/E901</f>
        <v>5.7635829662261377E-2</v>
      </c>
      <c r="BN889" s="123">
        <f t="shared" ref="BN889" si="17346">F889/F901</f>
        <v>5.0633458727893807E-2</v>
      </c>
      <c r="BO889" s="124">
        <f t="shared" ref="BO889" si="17347">G889/G901</f>
        <v>5.9933911606774061E-2</v>
      </c>
      <c r="BP889" s="125">
        <f t="shared" ref="BP889" si="17348">H889/H901</f>
        <v>5.6959031128772826E-2</v>
      </c>
      <c r="BQ889" s="126">
        <f t="shared" ref="BQ889" si="17349">I889/I901</f>
        <v>6.2223917757609833E-2</v>
      </c>
      <c r="BR889" s="123">
        <f t="shared" ref="BR889" si="17350">J889/J901</f>
        <v>8.7094220110847193E-2</v>
      </c>
      <c r="BS889" s="124">
        <f t="shared" ref="BS889" si="17351">K889/K901</f>
        <v>4.9047047847527656E-2</v>
      </c>
      <c r="BT889" s="125">
        <f t="shared" ref="BT889" si="17352">L889/L901</f>
        <v>7.7743319597264118E-2</v>
      </c>
      <c r="BU889" s="123">
        <f t="shared" ref="BU889" si="17353">M889/M901</f>
        <v>4.3134710081307023E-2</v>
      </c>
      <c r="BV889" s="127">
        <f t="shared" ref="BV889" si="17354">N889/N901</f>
        <v>6.7437820043891733E-2</v>
      </c>
      <c r="BW889" s="128">
        <f t="shared" ref="BW889" si="17355">O889/O901</f>
        <v>4.5232156561780507E-2</v>
      </c>
      <c r="BX889" s="123">
        <f t="shared" ref="BX889" si="17356">P889/P901</f>
        <v>7.5086707805954681E-2</v>
      </c>
      <c r="BY889" s="124">
        <f t="shared" ref="BY889" si="17357">Q889/Q901</f>
        <v>4.943145925457991E-2</v>
      </c>
      <c r="BZ889" s="125">
        <f t="shared" ref="BZ889" si="17358">R889/R901</f>
        <v>4.1859853342540526E-2</v>
      </c>
      <c r="CA889" s="126">
        <f t="shared" ref="CA889" si="17359">S889/S901</f>
        <v>6.108820202167646E-2</v>
      </c>
      <c r="CB889" s="123">
        <f t="shared" ref="CB889" si="17360">T889/T901</f>
        <v>8.1336405529953915E-2</v>
      </c>
      <c r="CC889" s="124">
        <f t="shared" ref="CC889" si="17361">U889/U901</f>
        <v>2.9338014042126378E-2</v>
      </c>
      <c r="CD889" s="125">
        <f t="shared" ref="CD889" si="17362">V889/V901</f>
        <v>6.9892859710936936E-2</v>
      </c>
      <c r="CE889" s="126">
        <f t="shared" ref="CE889" si="17363">W889/W901</f>
        <v>5.1521770787825834E-2</v>
      </c>
      <c r="CF889" s="123">
        <f t="shared" ref="CF889" si="17364">X889/X901</f>
        <v>6.7179400016996682E-2</v>
      </c>
      <c r="CG889" s="124">
        <f t="shared" ref="CG889" si="17365">Y889/Y901</f>
        <v>4.1754533951919019E-2</v>
      </c>
      <c r="CH889" s="125">
        <f t="shared" ref="CH889" si="17366">Z889/Z901</f>
        <v>5.92796057117254E-2</v>
      </c>
      <c r="CI889" s="123">
        <f t="shared" ref="CI889" si="17367">AA889/AA901</f>
        <v>6.6806219025638269E-2</v>
      </c>
      <c r="CJ889" s="129">
        <f t="shared" ref="CJ889" si="17368">AB889/AB901</f>
        <v>6.1829808985143286E-2</v>
      </c>
      <c r="CK889" s="130">
        <f t="shared" ref="CK889" si="17369">AC889/AC901</f>
        <v>5.6626731300006422E-2</v>
      </c>
    </row>
    <row r="890" spans="1:89" x14ac:dyDescent="0.25">
      <c r="A890" s="131" t="s">
        <v>29</v>
      </c>
      <c r="B890" s="197">
        <v>2236</v>
      </c>
      <c r="C890" s="181">
        <v>3078</v>
      </c>
      <c r="D890" s="182">
        <v>1288</v>
      </c>
      <c r="E890" s="183">
        <v>1246</v>
      </c>
      <c r="F890" s="180">
        <v>1315</v>
      </c>
      <c r="G890" s="184">
        <v>2427</v>
      </c>
      <c r="H890" s="182">
        <v>2610</v>
      </c>
      <c r="I890" s="183">
        <v>4306</v>
      </c>
      <c r="J890" s="180">
        <v>774</v>
      </c>
      <c r="K890" s="181">
        <v>305</v>
      </c>
      <c r="L890" s="182">
        <v>2221</v>
      </c>
      <c r="M890" s="180">
        <v>1103</v>
      </c>
      <c r="N890" s="185">
        <v>3941</v>
      </c>
      <c r="O890" s="198">
        <v>2483</v>
      </c>
      <c r="P890" s="180">
        <v>1967</v>
      </c>
      <c r="Q890" s="181">
        <v>1109</v>
      </c>
      <c r="R890" s="182">
        <v>2161</v>
      </c>
      <c r="S890" s="183">
        <v>2232</v>
      </c>
      <c r="T890" s="180">
        <v>1264</v>
      </c>
      <c r="U890" s="184">
        <v>210</v>
      </c>
      <c r="V890" s="182">
        <v>2396</v>
      </c>
      <c r="W890" s="199">
        <v>2017</v>
      </c>
      <c r="X890" s="180">
        <v>1984</v>
      </c>
      <c r="Y890" s="184">
        <v>598</v>
      </c>
      <c r="Z890" s="182">
        <v>3412</v>
      </c>
      <c r="AA890" s="180">
        <v>4838</v>
      </c>
      <c r="AB890" s="162">
        <f t="shared" si="17009"/>
        <v>27569</v>
      </c>
      <c r="AC890" s="165">
        <f t="shared" si="17040"/>
        <v>25952</v>
      </c>
      <c r="BI890" s="131" t="s">
        <v>29</v>
      </c>
      <c r="BJ890" s="123">
        <f>B890/B901</f>
        <v>6.129385964912281E-2</v>
      </c>
      <c r="BK890" s="124">
        <f t="shared" ref="BK890" si="17370">C890/C901</f>
        <v>8.5223025168203334E-2</v>
      </c>
      <c r="BL890" s="125">
        <f t="shared" ref="BL890" si="17371">D890/D901</f>
        <v>6.6891716437289014E-2</v>
      </c>
      <c r="BM890" s="126">
        <f t="shared" ref="BM890" si="17372">E890/E901</f>
        <v>7.6235927557513461E-2</v>
      </c>
      <c r="BN890" s="123">
        <f t="shared" ref="BN890" si="17373">F890/F901</f>
        <v>5.6859947247805596E-2</v>
      </c>
      <c r="BO890" s="124">
        <f t="shared" ref="BO890" si="17374">G890/G901</f>
        <v>0.10024783147459727</v>
      </c>
      <c r="BP890" s="125">
        <f t="shared" ref="BP890" si="17375">H890/H901</f>
        <v>6.1737155833096795E-2</v>
      </c>
      <c r="BQ890" s="126">
        <f t="shared" ref="BQ890" si="17376">I890/I901</f>
        <v>8.6458918962332348E-2</v>
      </c>
      <c r="BR890" s="123">
        <f t="shared" ref="BR890" si="17377">J890/J901</f>
        <v>0.10213776722090261</v>
      </c>
      <c r="BS890" s="124">
        <f t="shared" ref="BS890" si="17378">K890/K901</f>
        <v>4.065040650406504E-2</v>
      </c>
      <c r="BT890" s="125">
        <f t="shared" ref="BT890" si="17379">L890/L901</f>
        <v>9.4354050724329841E-2</v>
      </c>
      <c r="BU890" s="123">
        <f t="shared" ref="BU890" si="17380">M890/M901</f>
        <v>4.2104057716532424E-2</v>
      </c>
      <c r="BV890" s="127">
        <f t="shared" ref="BV890" si="17381">N890/N901</f>
        <v>9.0092355523043163E-2</v>
      </c>
      <c r="BW890" s="128">
        <f t="shared" ref="BW890" si="17382">O890/O901</f>
        <v>5.9550076745970834E-2</v>
      </c>
      <c r="BX890" s="123">
        <f t="shared" ref="BX890" si="17383">P890/P901</f>
        <v>8.8599612630061705E-2</v>
      </c>
      <c r="BY890" s="124">
        <f t="shared" ref="BY890" si="17384">Q890/Q901</f>
        <v>5.8380711728785006E-2</v>
      </c>
      <c r="BZ890" s="125">
        <f t="shared" ref="BZ890" si="17385">R890/R901</f>
        <v>7.1059813883134398E-2</v>
      </c>
      <c r="CA890" s="126">
        <f t="shared" ref="CA890" si="17386">S890/S901</f>
        <v>8.1450936028901952E-2</v>
      </c>
      <c r="CB890" s="123">
        <f t="shared" ref="CB890" si="17387">T890/T901</f>
        <v>0.14562211981566819</v>
      </c>
      <c r="CC890" s="124">
        <f t="shared" ref="CC890" si="17388">U890/U901</f>
        <v>2.6328986960882646E-2</v>
      </c>
      <c r="CD890" s="125">
        <f t="shared" ref="CD890" si="17389">V890/V901</f>
        <v>8.6143668656072481E-2</v>
      </c>
      <c r="CE890" s="126">
        <f t="shared" ref="CE890" si="17390">W890/W901</f>
        <v>5.8744721130042234E-2</v>
      </c>
      <c r="CF890" s="123">
        <f t="shared" ref="CF890" si="17391">X890/X901</f>
        <v>8.4303560805642899E-2</v>
      </c>
      <c r="CG890" s="124">
        <f t="shared" ref="CG890" si="17392">Y890/Y901</f>
        <v>5.0442851117671869E-2</v>
      </c>
      <c r="CH890" s="125">
        <f t="shared" ref="CH890" si="17393">Z890/Z901</f>
        <v>6.6467964077688818E-2</v>
      </c>
      <c r="CI890" s="123">
        <f t="shared" ref="CI890" si="17394">AA890/AA901</f>
        <v>8.6558245218542579E-2</v>
      </c>
      <c r="CJ890" s="129">
        <f t="shared" ref="CJ890" si="17395">AB890/AB901</f>
        <v>7.6586512284288782E-2</v>
      </c>
      <c r="CK890" s="130">
        <f t="shared" ref="CK890" si="17396">AC890/AC901</f>
        <v>7.2425061884469302E-2</v>
      </c>
    </row>
    <row r="891" spans="1:89" x14ac:dyDescent="0.25">
      <c r="A891" s="139" t="s">
        <v>30</v>
      </c>
      <c r="B891" s="280">
        <v>2024</v>
      </c>
      <c r="C891" s="267">
        <v>3826</v>
      </c>
      <c r="D891" s="268">
        <v>1309</v>
      </c>
      <c r="E891" s="269">
        <v>1514</v>
      </c>
      <c r="F891" s="266">
        <v>1366</v>
      </c>
      <c r="G891" s="270">
        <v>3006</v>
      </c>
      <c r="H891" s="268">
        <v>2818</v>
      </c>
      <c r="I891" s="269">
        <v>5071</v>
      </c>
      <c r="J891" s="266">
        <v>993</v>
      </c>
      <c r="K891" s="267">
        <v>343</v>
      </c>
      <c r="L891" s="268">
        <v>2677</v>
      </c>
      <c r="M891" s="266">
        <v>1100</v>
      </c>
      <c r="N891" s="271">
        <v>4052</v>
      </c>
      <c r="O891" s="281">
        <v>2574</v>
      </c>
      <c r="P891" s="266">
        <v>1896</v>
      </c>
      <c r="Q891" s="267">
        <v>1367</v>
      </c>
      <c r="R891" s="268">
        <v>2335</v>
      </c>
      <c r="S891" s="269">
        <v>2346</v>
      </c>
      <c r="T891" s="266">
        <v>1113</v>
      </c>
      <c r="U891" s="270">
        <v>306</v>
      </c>
      <c r="V891" s="268">
        <v>2784</v>
      </c>
      <c r="W891" s="282">
        <v>2201</v>
      </c>
      <c r="X891" s="266">
        <v>2210</v>
      </c>
      <c r="Y891" s="270">
        <v>591</v>
      </c>
      <c r="Z891" s="268">
        <v>3604</v>
      </c>
      <c r="AA891" s="266">
        <v>5108</v>
      </c>
      <c r="AB891" s="162">
        <f t="shared" si="17009"/>
        <v>29181</v>
      </c>
      <c r="AC891" s="165">
        <f t="shared" si="17040"/>
        <v>29353</v>
      </c>
      <c r="BI891" s="139" t="s">
        <v>30</v>
      </c>
      <c r="BJ891" s="123">
        <f>B891/B901</f>
        <v>5.5482456140350876E-2</v>
      </c>
      <c r="BK891" s="124">
        <f t="shared" ref="BK891" si="17397">C891/C901</f>
        <v>0.10593349392252956</v>
      </c>
      <c r="BL891" s="125">
        <f t="shared" ref="BL891" si="17398">D891/D901</f>
        <v>6.798234224876655E-2</v>
      </c>
      <c r="BM891" s="126">
        <f t="shared" ref="BM891" si="17399">E891/E901</f>
        <v>9.2633382280959367E-2</v>
      </c>
      <c r="BN891" s="123">
        <f t="shared" ref="BN891" si="17400">F891/F901</f>
        <v>5.9065161931941022E-2</v>
      </c>
      <c r="BO891" s="124">
        <f t="shared" ref="BO891" si="17401">G891/G901</f>
        <v>0.1241635687732342</v>
      </c>
      <c r="BP891" s="125">
        <f t="shared" ref="BP891" si="17402">H891/H901</f>
        <v>6.6657205033588796E-2</v>
      </c>
      <c r="BQ891" s="126">
        <f t="shared" ref="BQ891" si="17403">I891/I901</f>
        <v>0.1018191309934945</v>
      </c>
      <c r="BR891" s="123">
        <f t="shared" ref="BR891" si="17404">J891/J901</f>
        <v>0.13103721298495646</v>
      </c>
      <c r="BS891" s="124">
        <f t="shared" ref="BS891" si="17405">K891/K901</f>
        <v>4.5715047314407571E-2</v>
      </c>
      <c r="BT891" s="125">
        <f t="shared" ref="BT891" si="17406">L891/L901</f>
        <v>0.11372615659118909</v>
      </c>
      <c r="BU891" s="123">
        <f t="shared" ref="BU891" si="17407">M891/M901</f>
        <v>4.1989540787113026E-2</v>
      </c>
      <c r="BV891" s="127">
        <f t="shared" ref="BV891" si="17408">N891/N901</f>
        <v>9.2629846378931971E-2</v>
      </c>
      <c r="BW891" s="128">
        <f t="shared" ref="BW891" si="17409">O891/O901</f>
        <v>6.1732540291634691E-2</v>
      </c>
      <c r="BX891" s="123">
        <f t="shared" ref="BX891" si="17410">P891/P901</f>
        <v>8.5401558488356386E-2</v>
      </c>
      <c r="BY891" s="124">
        <f t="shared" ref="BY891" si="17411">Q891/Q901</f>
        <v>7.1962518424931565E-2</v>
      </c>
      <c r="BZ891" s="125">
        <f t="shared" ref="BZ891" si="17412">R891/R901</f>
        <v>7.6781427772845356E-2</v>
      </c>
      <c r="CA891" s="126">
        <f t="shared" ref="CA891" si="17413">S891/S901</f>
        <v>8.5611064481991017E-2</v>
      </c>
      <c r="CB891" s="123">
        <f t="shared" ref="CB891" si="17414">T891/T901</f>
        <v>0.12822580645161291</v>
      </c>
      <c r="CC891" s="124">
        <f t="shared" ref="CC891" si="17415">U891/U901</f>
        <v>3.8365095285857576E-2</v>
      </c>
      <c r="CD891" s="125">
        <f t="shared" ref="CD891" si="17416">V891/V901</f>
        <v>0.10009347810455166</v>
      </c>
      <c r="CE891" s="126">
        <f t="shared" ref="CE891" si="17417">W891/W901</f>
        <v>6.4103684287170531E-2</v>
      </c>
      <c r="CF891" s="123">
        <f t="shared" ref="CF891" si="17418">X891/X901</f>
        <v>9.3906688195801821E-2</v>
      </c>
      <c r="CG891" s="124">
        <f t="shared" ref="CG891" si="17419">Y891/Y901</f>
        <v>4.9852382960776043E-2</v>
      </c>
      <c r="CH891" s="125">
        <f t="shared" ref="CH891" si="17420">Z891/Z901</f>
        <v>7.0208248105507173E-2</v>
      </c>
      <c r="CI891" s="123">
        <f t="shared" ref="CI891" si="17421">AA891/AA901</f>
        <v>9.1388903798328952E-2</v>
      </c>
      <c r="CJ891" s="129">
        <f t="shared" ref="CJ891" si="17422">AB891/AB901</f>
        <v>8.1064638360761387E-2</v>
      </c>
      <c r="CK891" s="130">
        <f t="shared" ref="CK891" si="17423">AC891/AC901</f>
        <v>8.1916339453407344E-2</v>
      </c>
    </row>
    <row r="892" spans="1:89" x14ac:dyDescent="0.25">
      <c r="A892" s="131" t="s">
        <v>31</v>
      </c>
      <c r="B892" s="283">
        <v>1841</v>
      </c>
      <c r="C892" s="274">
        <v>3702</v>
      </c>
      <c r="D892" s="275">
        <v>1051</v>
      </c>
      <c r="E892" s="276">
        <v>1342</v>
      </c>
      <c r="F892" s="273">
        <v>1076</v>
      </c>
      <c r="G892" s="277">
        <v>2476</v>
      </c>
      <c r="H892" s="275">
        <v>2581</v>
      </c>
      <c r="I892" s="276">
        <v>5113</v>
      </c>
      <c r="J892" s="273">
        <v>800</v>
      </c>
      <c r="K892" s="274">
        <v>239</v>
      </c>
      <c r="L892" s="275">
        <v>2930</v>
      </c>
      <c r="M892" s="273">
        <v>953</v>
      </c>
      <c r="N892" s="278">
        <v>3756</v>
      </c>
      <c r="O892" s="284">
        <v>2473</v>
      </c>
      <c r="P892" s="273">
        <v>1629</v>
      </c>
      <c r="Q892" s="274">
        <v>1351</v>
      </c>
      <c r="R892" s="275">
        <v>2077</v>
      </c>
      <c r="S892" s="276">
        <v>2368</v>
      </c>
      <c r="T892" s="273">
        <v>1031</v>
      </c>
      <c r="U892" s="277">
        <v>244</v>
      </c>
      <c r="V892" s="275">
        <v>2984</v>
      </c>
      <c r="W892" s="285">
        <v>2071</v>
      </c>
      <c r="X892" s="273">
        <v>1797</v>
      </c>
      <c r="Y892" s="277">
        <v>640</v>
      </c>
      <c r="Z892" s="275">
        <v>3522</v>
      </c>
      <c r="AA892" s="273">
        <v>4900</v>
      </c>
      <c r="AB892" s="162">
        <f t="shared" si="17009"/>
        <v>27075</v>
      </c>
      <c r="AC892" s="165">
        <f t="shared" si="17040"/>
        <v>27872</v>
      </c>
      <c r="BI892" s="131" t="s">
        <v>31</v>
      </c>
      <c r="BJ892" s="123">
        <f>B892/B901</f>
        <v>5.0466008771929825E-2</v>
      </c>
      <c r="BK892" s="124">
        <f t="shared" ref="BK892" si="17424">C892/C901</f>
        <v>0.10250020765844339</v>
      </c>
      <c r="BL892" s="125">
        <f t="shared" ref="BL892" si="17425">D892/D901</f>
        <v>5.4583225136328226E-2</v>
      </c>
      <c r="BM892" s="126">
        <f t="shared" ref="BM892" si="17426">E892/E901</f>
        <v>8.2109642682329911E-2</v>
      </c>
      <c r="BN892" s="123">
        <f t="shared" ref="BN892" si="17427">F892/F901</f>
        <v>4.6525705884896441E-2</v>
      </c>
      <c r="BO892" s="124">
        <f t="shared" ref="BO892" si="17428">G892/G901</f>
        <v>0.10227178851714168</v>
      </c>
      <c r="BP892" s="125">
        <f t="shared" ref="BP892" si="17429">H892/H901</f>
        <v>6.1051187434951269E-2</v>
      </c>
      <c r="BQ892" s="126">
        <f t="shared" ref="BQ892" si="17430">I892/I901</f>
        <v>0.10266243675206811</v>
      </c>
      <c r="BR892" s="123">
        <f t="shared" ref="BR892" si="17431">J892/J901</f>
        <v>0.10556875164951174</v>
      </c>
      <c r="BS892" s="124">
        <f t="shared" ref="BS892" si="17432">K892/K901</f>
        <v>3.1853925096628016E-2</v>
      </c>
      <c r="BT892" s="125">
        <f t="shared" ref="BT892" si="17433">L892/L901</f>
        <v>0.12447427673223162</v>
      </c>
      <c r="BU892" s="123">
        <f t="shared" ref="BU892" si="17434">M892/M901</f>
        <v>3.6378211245562467E-2</v>
      </c>
      <c r="BV892" s="127">
        <f t="shared" ref="BV892" si="17435">N892/N901</f>
        <v>8.5863204096561813E-2</v>
      </c>
      <c r="BW892" s="128">
        <f t="shared" ref="BW892" si="17436">O892/O901</f>
        <v>5.931024558710668E-2</v>
      </c>
      <c r="BX892" s="123">
        <f t="shared" ref="BX892" si="17437">P892/P901</f>
        <v>7.3375073194901136E-2</v>
      </c>
      <c r="BY892" s="124">
        <f t="shared" ref="BY892" si="17438">Q892/Q901</f>
        <v>7.1120235839124024E-2</v>
      </c>
      <c r="BZ892" s="125">
        <f t="shared" ref="BZ892" si="17439">R892/R901</f>
        <v>6.8297655453618752E-2</v>
      </c>
      <c r="CA892" s="126">
        <f t="shared" ref="CA892" si="17440">S892/S901</f>
        <v>8.6413896288727518E-2</v>
      </c>
      <c r="CB892" s="123">
        <f t="shared" ref="CB892" si="17441">T892/T901</f>
        <v>0.11877880184331797</v>
      </c>
      <c r="CC892" s="124">
        <f t="shared" ref="CC892" si="17442">U892/U901</f>
        <v>3.0591775325977934E-2</v>
      </c>
      <c r="CD892" s="125">
        <f t="shared" ref="CD892" si="17443">V892/V901</f>
        <v>0.1072841015316028</v>
      </c>
      <c r="CE892" s="126">
        <f t="shared" ref="CE892" si="17444">W892/W901</f>
        <v>6.0317460317460318E-2</v>
      </c>
      <c r="CF892" s="123">
        <f t="shared" ref="CF892" si="17445">X892/X901</f>
        <v>7.6357610265998133E-2</v>
      </c>
      <c r="CG892" s="124">
        <f t="shared" ref="CG892" si="17446">Y892/Y901</f>
        <v>5.3985660059046814E-2</v>
      </c>
      <c r="CH892" s="125">
        <f t="shared" ref="CH892" si="17447">Z892/Z901</f>
        <v>6.8610835135293091E-2</v>
      </c>
      <c r="CI892" s="123">
        <f t="shared" ref="CI892" si="17448">AA892/AA901</f>
        <v>8.7667507559086116E-2</v>
      </c>
      <c r="CJ892" s="129">
        <f t="shared" ref="CJ892" si="17449">AB892/AB901</f>
        <v>7.5214183325369749E-2</v>
      </c>
      <c r="CK892" s="130">
        <f t="shared" ref="CK892" si="17450">AC892/AC901</f>
        <v>7.7783266216242611E-2</v>
      </c>
    </row>
    <row r="893" spans="1:89" x14ac:dyDescent="0.25">
      <c r="A893" s="139" t="s">
        <v>32</v>
      </c>
      <c r="B893" s="194">
        <v>2039</v>
      </c>
      <c r="C893" s="188">
        <v>3028</v>
      </c>
      <c r="D893" s="189">
        <v>805</v>
      </c>
      <c r="E893" s="190">
        <v>1308</v>
      </c>
      <c r="F893" s="187">
        <v>786</v>
      </c>
      <c r="G893" s="191">
        <v>2087</v>
      </c>
      <c r="H893" s="189">
        <v>2253</v>
      </c>
      <c r="I893" s="190">
        <v>4091</v>
      </c>
      <c r="J893" s="187">
        <v>526</v>
      </c>
      <c r="K893" s="188">
        <v>178</v>
      </c>
      <c r="L893" s="189">
        <v>2041</v>
      </c>
      <c r="M893" s="187">
        <v>922</v>
      </c>
      <c r="N893" s="192">
        <v>3134</v>
      </c>
      <c r="O893" s="195">
        <v>2199</v>
      </c>
      <c r="P893" s="187">
        <v>1127</v>
      </c>
      <c r="Q893" s="188">
        <v>1310</v>
      </c>
      <c r="R893" s="189">
        <v>1644</v>
      </c>
      <c r="S893" s="190">
        <v>2052</v>
      </c>
      <c r="T893" s="187">
        <v>608</v>
      </c>
      <c r="U893" s="191">
        <v>194</v>
      </c>
      <c r="V893" s="189">
        <v>2533</v>
      </c>
      <c r="W893" s="196">
        <v>1675</v>
      </c>
      <c r="X893" s="187">
        <v>1505</v>
      </c>
      <c r="Y893" s="191">
        <v>549</v>
      </c>
      <c r="Z893" s="189">
        <v>3285</v>
      </c>
      <c r="AA893" s="187">
        <v>3727</v>
      </c>
      <c r="AB893" s="162">
        <f t="shared" si="17009"/>
        <v>22286</v>
      </c>
      <c r="AC893" s="165">
        <f t="shared" si="17040"/>
        <v>23320</v>
      </c>
      <c r="BI893" s="139" t="s">
        <v>32</v>
      </c>
      <c r="BJ893" s="123">
        <f>B893/B901</f>
        <v>5.589364035087719E-2</v>
      </c>
      <c r="BK893" s="124">
        <f t="shared" ref="BK893" si="17451">C893/C901</f>
        <v>8.3838635545587945E-2</v>
      </c>
      <c r="BL893" s="125">
        <f t="shared" ref="BL893" si="17452">D893/D901</f>
        <v>4.1807322773305636E-2</v>
      </c>
      <c r="BM893" s="126">
        <f t="shared" ref="BM893" si="17453">E893/E901</f>
        <v>8.002936857562408E-2</v>
      </c>
      <c r="BN893" s="123">
        <f t="shared" ref="BN893" si="17454">F893/F901</f>
        <v>3.398624983785186E-2</v>
      </c>
      <c r="BO893" s="124">
        <f t="shared" ref="BO893" si="17455">G893/G901</f>
        <v>8.6204047914085091E-2</v>
      </c>
      <c r="BP893" s="125">
        <f t="shared" ref="BP893" si="17456">H893/H901</f>
        <v>5.3292648311098492E-2</v>
      </c>
      <c r="BQ893" s="126">
        <f t="shared" ref="BQ893" si="17457">I893/I901</f>
        <v>8.2141996626776972E-2</v>
      </c>
      <c r="BR893" s="123">
        <f t="shared" ref="BR893" si="17458">J893/J901</f>
        <v>6.9411454209553969E-2</v>
      </c>
      <c r="BS893" s="124">
        <f t="shared" ref="BS893" si="17459">K893/K901</f>
        <v>2.3723843795815009E-2</v>
      </c>
      <c r="BT893" s="125">
        <f t="shared" ref="BT893" si="17460">L893/L901</f>
        <v>8.6707166829516971E-2</v>
      </c>
      <c r="BU893" s="123">
        <f t="shared" ref="BU893" si="17461">M893/M901</f>
        <v>3.5194869641562009E-2</v>
      </c>
      <c r="BV893" s="127">
        <f t="shared" ref="BV893" si="17462">N893/N901</f>
        <v>7.1644111192392099E-2</v>
      </c>
      <c r="BW893" s="128">
        <f t="shared" ref="BW893" si="17463">O893/O901</f>
        <v>5.27388718342287E-2</v>
      </c>
      <c r="BX893" s="123">
        <f t="shared" ref="BX893" si="17464">P893/P901</f>
        <v>5.0763479122562044E-2</v>
      </c>
      <c r="BY893" s="124">
        <f t="shared" ref="BY893" si="17465">Q893/Q901</f>
        <v>6.8961886712992207E-2</v>
      </c>
      <c r="BZ893" s="125">
        <f t="shared" ref="BZ893" si="17466">R893/R901</f>
        <v>5.4059386406234589E-2</v>
      </c>
      <c r="CA893" s="126">
        <f t="shared" ref="CA893" si="17467">S893/S901</f>
        <v>7.4882312155603398E-2</v>
      </c>
      <c r="CB893" s="123">
        <f t="shared" ref="CB893" si="17468">T893/T901</f>
        <v>7.0046082949308752E-2</v>
      </c>
      <c r="CC893" s="124">
        <f t="shared" ref="CC893" si="17469">U893/U901</f>
        <v>2.4322968906720161E-2</v>
      </c>
      <c r="CD893" s="125">
        <f t="shared" ref="CD893" si="17470">V893/V901</f>
        <v>9.1069245703602503E-2</v>
      </c>
      <c r="CE893" s="126">
        <f t="shared" ref="CE893" si="17471">W893/W901</f>
        <v>4.8784039609727686E-2</v>
      </c>
      <c r="CF893" s="123">
        <f t="shared" ref="CF893" si="17472">X893/X901</f>
        <v>6.3950029744199888E-2</v>
      </c>
      <c r="CG893" s="124">
        <f t="shared" ref="CG893" si="17473">Y893/Y901</f>
        <v>4.6309574019401098E-2</v>
      </c>
      <c r="CH893" s="125">
        <f t="shared" ref="CH893" si="17474">Z893/Z901</f>
        <v>6.399392203845479E-2</v>
      </c>
      <c r="CI893" s="123">
        <f t="shared" ref="CI893" si="17475">AA893/AA901</f>
        <v>6.6680979729125289E-2</v>
      </c>
      <c r="CJ893" s="129">
        <f t="shared" ref="CJ893" si="17476">AB893/AB901</f>
        <v>6.1910370806618292E-2</v>
      </c>
      <c r="CK893" s="130">
        <f t="shared" ref="CK893" si="17477">AC893/AC901</f>
        <v>6.5079856779663381E-2</v>
      </c>
    </row>
    <row r="894" spans="1:89" x14ac:dyDescent="0.25">
      <c r="A894" s="131" t="s">
        <v>33</v>
      </c>
      <c r="B894" s="197">
        <v>2157</v>
      </c>
      <c r="C894" s="181">
        <v>2545</v>
      </c>
      <c r="D894" s="182">
        <v>772</v>
      </c>
      <c r="E894" s="183">
        <v>1193</v>
      </c>
      <c r="F894" s="180">
        <v>767</v>
      </c>
      <c r="G894" s="184">
        <v>1722</v>
      </c>
      <c r="H894" s="182">
        <v>2187</v>
      </c>
      <c r="I894" s="183">
        <v>3513</v>
      </c>
      <c r="J894" s="180">
        <v>498</v>
      </c>
      <c r="K894" s="181">
        <v>147</v>
      </c>
      <c r="L894" s="182">
        <v>1493</v>
      </c>
      <c r="M894" s="180">
        <v>1094</v>
      </c>
      <c r="N894" s="185">
        <v>2447</v>
      </c>
      <c r="O894" s="198">
        <v>2222</v>
      </c>
      <c r="P894" s="180">
        <v>915</v>
      </c>
      <c r="Q894" s="181">
        <v>1351</v>
      </c>
      <c r="R894" s="182">
        <v>1479</v>
      </c>
      <c r="S894" s="183">
        <v>1622</v>
      </c>
      <c r="T894" s="180">
        <v>410</v>
      </c>
      <c r="U894" s="184">
        <v>282</v>
      </c>
      <c r="V894" s="182">
        <v>2464</v>
      </c>
      <c r="W894" s="199">
        <v>1631</v>
      </c>
      <c r="X894" s="180">
        <v>1155</v>
      </c>
      <c r="Y894" s="184">
        <v>531</v>
      </c>
      <c r="Z894" s="182">
        <v>2855</v>
      </c>
      <c r="AA894" s="180">
        <v>3140</v>
      </c>
      <c r="AB894" s="162">
        <f t="shared" si="17009"/>
        <v>19599</v>
      </c>
      <c r="AC894" s="165">
        <f t="shared" si="17040"/>
        <v>20993</v>
      </c>
      <c r="BI894" s="131" t="s">
        <v>33</v>
      </c>
      <c r="BJ894" s="123">
        <f>B894/B901</f>
        <v>5.912828947368421E-2</v>
      </c>
      <c r="BK894" s="124">
        <f t="shared" ref="BK894" si="17478">C894/C901</f>
        <v>7.0465431791123287E-2</v>
      </c>
      <c r="BL894" s="125">
        <f t="shared" ref="BL894" si="17479">D894/D901</f>
        <v>4.0093482212412358E-2</v>
      </c>
      <c r="BM894" s="126">
        <f t="shared" ref="BM894" si="17480">E894/E901</f>
        <v>7.2993147332354374E-2</v>
      </c>
      <c r="BN894" s="123">
        <f t="shared" ref="BN894" si="17481">F894/F901</f>
        <v>3.316469926925239E-2</v>
      </c>
      <c r="BO894" s="124">
        <f t="shared" ref="BO894" si="17482">G894/G901</f>
        <v>7.112763320941759E-2</v>
      </c>
      <c r="BP894" s="125">
        <f t="shared" ref="BP894" si="17483">H894/H901</f>
        <v>5.1731478853250072E-2</v>
      </c>
      <c r="BQ894" s="126">
        <f t="shared" ref="BQ894" si="17484">I894/I901</f>
        <v>7.0536503092121117E-2</v>
      </c>
      <c r="BR894" s="123">
        <f t="shared" ref="BR894" si="17485">J894/J901</f>
        <v>6.5716547901821062E-2</v>
      </c>
      <c r="BS894" s="124">
        <f t="shared" ref="BS894" si="17486">K894/K901</f>
        <v>1.9592163134746102E-2</v>
      </c>
      <c r="BT894" s="125">
        <f t="shared" ref="BT894" si="17487">L894/L901</f>
        <v>6.342665363864225E-2</v>
      </c>
      <c r="BU894" s="123">
        <f t="shared" ref="BU894" si="17488">M894/M901</f>
        <v>4.1760506928274231E-2</v>
      </c>
      <c r="BV894" s="127">
        <f t="shared" ref="BV894" si="17489">N894/N901</f>
        <v>5.5939100219458672E-2</v>
      </c>
      <c r="BW894" s="128">
        <f t="shared" ref="BW894" si="17490">O894/O901</f>
        <v>5.3290483499616272E-2</v>
      </c>
      <c r="BX894" s="123">
        <f t="shared" ref="BX894" si="17491">P894/P901</f>
        <v>4.1214359713526418E-2</v>
      </c>
      <c r="BY894" s="124">
        <f t="shared" ref="BY894" si="17492">Q894/Q901</f>
        <v>7.1120235839124024E-2</v>
      </c>
      <c r="BZ894" s="125">
        <f t="shared" ref="BZ894" si="17493">R894/R901</f>
        <v>4.8633718062543158E-2</v>
      </c>
      <c r="CA894" s="126">
        <f t="shared" ref="CA894" si="17494">S894/S901</f>
        <v>5.9190599569390212E-2</v>
      </c>
      <c r="CB894" s="123">
        <f t="shared" ref="CB894" si="17495">T894/T901</f>
        <v>4.7235023041474651E-2</v>
      </c>
      <c r="CC894" s="124">
        <f t="shared" ref="CC894" si="17496">U894/U901</f>
        <v>3.5356068204613844E-2</v>
      </c>
      <c r="CD894" s="125">
        <f t="shared" ref="CD894" si="17497">V894/V901</f>
        <v>8.8588480621269866E-2</v>
      </c>
      <c r="CE894" s="126">
        <f t="shared" ref="CE894" si="17498">W894/W901</f>
        <v>4.7502548419979612E-2</v>
      </c>
      <c r="CF894" s="123">
        <f t="shared" ref="CF894" si="17499">X894/X901</f>
        <v>4.9077929803688282E-2</v>
      </c>
      <c r="CG894" s="124">
        <f t="shared" ref="CG894" si="17500">Y894/Y901</f>
        <v>4.4791227330240407E-2</v>
      </c>
      <c r="CH894" s="125">
        <f t="shared" ref="CH894" si="17501">Z894/Z901</f>
        <v>5.5617244267819922E-2</v>
      </c>
      <c r="CI894" s="123">
        <f t="shared" ref="CI894" si="17502">AA894/AA901</f>
        <v>5.6178770150108241E-2</v>
      </c>
      <c r="CJ894" s="129">
        <f t="shared" ref="CJ894" si="17503">AB894/AB901</f>
        <v>5.4445901347882616E-2</v>
      </c>
      <c r="CK894" s="130">
        <f t="shared" ref="CK894" si="17504">AC894/AC901</f>
        <v>5.8585824758811036E-2</v>
      </c>
    </row>
    <row r="895" spans="1:89" x14ac:dyDescent="0.25">
      <c r="A895" s="139" t="s">
        <v>34</v>
      </c>
      <c r="B895" s="194">
        <v>620</v>
      </c>
      <c r="C895" s="188">
        <v>1216</v>
      </c>
      <c r="D895" s="189">
        <v>254</v>
      </c>
      <c r="E895" s="190">
        <v>401</v>
      </c>
      <c r="F895" s="187">
        <v>345</v>
      </c>
      <c r="G895" s="191">
        <v>1387</v>
      </c>
      <c r="H895" s="189">
        <v>1171</v>
      </c>
      <c r="I895" s="190">
        <v>2502</v>
      </c>
      <c r="J895" s="187">
        <v>497</v>
      </c>
      <c r="K895" s="188">
        <v>98</v>
      </c>
      <c r="L895" s="189">
        <v>1134</v>
      </c>
      <c r="M895" s="187">
        <v>763</v>
      </c>
      <c r="N895" s="192">
        <v>1812</v>
      </c>
      <c r="O895" s="195">
        <v>1996</v>
      </c>
      <c r="P895" s="187">
        <v>592</v>
      </c>
      <c r="Q895" s="188">
        <v>1251</v>
      </c>
      <c r="R895" s="189">
        <v>1113</v>
      </c>
      <c r="S895" s="190">
        <v>1365</v>
      </c>
      <c r="T895" s="187">
        <v>285</v>
      </c>
      <c r="U895" s="191">
        <v>255</v>
      </c>
      <c r="V895" s="189">
        <v>2265</v>
      </c>
      <c r="W895" s="196">
        <v>1170</v>
      </c>
      <c r="X895" s="187">
        <v>773</v>
      </c>
      <c r="Y895" s="191">
        <v>481</v>
      </c>
      <c r="Z895" s="189">
        <v>2400</v>
      </c>
      <c r="AA895" s="187">
        <v>2363</v>
      </c>
      <c r="AB895" s="162">
        <f t="shared" si="17009"/>
        <v>13261</v>
      </c>
      <c r="AC895" s="165">
        <f t="shared" si="17040"/>
        <v>15248</v>
      </c>
      <c r="BI895" s="139" t="s">
        <v>34</v>
      </c>
      <c r="BJ895" s="123">
        <f>B895/B901</f>
        <v>1.699561403508772E-2</v>
      </c>
      <c r="BK895" s="124">
        <f t="shared" ref="BK895" si="17505">C895/C901</f>
        <v>3.3668355622006256E-2</v>
      </c>
      <c r="BL895" s="125">
        <f t="shared" ref="BL895" si="17506">D895/D901</f>
        <v>1.3191378862633083E-2</v>
      </c>
      <c r="BM895" s="126">
        <f t="shared" ref="BM895" si="17507">E895/E901</f>
        <v>2.4534997552618697E-2</v>
      </c>
      <c r="BN895" s="123">
        <f t="shared" ref="BN895" si="17508">F895/F901</f>
        <v>1.4917628745622E-2</v>
      </c>
      <c r="BO895" s="124">
        <f t="shared" ref="BO895" si="17509">G895/G901</f>
        <v>5.7290375877736471E-2</v>
      </c>
      <c r="BP895" s="125">
        <f t="shared" ref="BP895" si="17510">H895/H901</f>
        <v>2.76989308354622E-2</v>
      </c>
      <c r="BQ895" s="126">
        <f t="shared" ref="BQ895" si="17511">I895/I901</f>
        <v>5.0236928760742108E-2</v>
      </c>
      <c r="BR895" s="123">
        <f t="shared" ref="BR895" si="17512">J895/J901</f>
        <v>6.5584586962259175E-2</v>
      </c>
      <c r="BS895" s="124">
        <f t="shared" ref="BS895" si="17513">K895/K901</f>
        <v>1.3061442089830734E-2</v>
      </c>
      <c r="BT895" s="125">
        <f t="shared" ref="BT895" si="17514">L895/L901</f>
        <v>4.8175368537321045E-2</v>
      </c>
      <c r="BU895" s="123">
        <f t="shared" ref="BU895" si="17515">M895/M901</f>
        <v>2.9125472382333855E-2</v>
      </c>
      <c r="BV895" s="127">
        <f t="shared" ref="BV895" si="17516">N895/N901</f>
        <v>4.1422823701536209E-2</v>
      </c>
      <c r="BW895" s="128">
        <f t="shared" ref="BW895" si="17517">O895/O901</f>
        <v>4.7870299309286261E-2</v>
      </c>
      <c r="BX895" s="123">
        <f t="shared" ref="BX895" si="17518">P895/P901</f>
        <v>2.6665465519571191E-2</v>
      </c>
      <c r="BY895" s="124">
        <f t="shared" ref="BY895" si="17519">Q895/Q901</f>
        <v>6.5855969677826906E-2</v>
      </c>
      <c r="BZ895" s="125">
        <f t="shared" ref="BZ895" si="17520">R895/R901</f>
        <v>3.6598599191082173E-2</v>
      </c>
      <c r="CA895" s="126">
        <f t="shared" ref="CA895" si="17521">S895/S901</f>
        <v>4.981206437251396E-2</v>
      </c>
      <c r="CB895" s="123">
        <f t="shared" ref="CB895" si="17522">T895/T901</f>
        <v>3.2834101382488476E-2</v>
      </c>
      <c r="CC895" s="124">
        <f t="shared" ref="CC895" si="17523">U895/U901</f>
        <v>3.1970912738214646E-2</v>
      </c>
      <c r="CD895" s="125">
        <f t="shared" ref="CD895" si="17524">V895/V901</f>
        <v>8.1433810311353994E-2</v>
      </c>
      <c r="CE895" s="126">
        <f t="shared" ref="CE895" si="17525">W895/W901</f>
        <v>3.4076015727391877E-2</v>
      </c>
      <c r="CF895" s="123">
        <f t="shared" ref="CF895" si="17526">X895/X901</f>
        <v>3.2846095011472766E-2</v>
      </c>
      <c r="CG895" s="124">
        <f t="shared" ref="CG895" si="17527">Y895/Y901</f>
        <v>4.0573597638127373E-2</v>
      </c>
      <c r="CH895" s="125">
        <f t="shared" ref="CH895" si="17528">Z895/Z901</f>
        <v>4.6753550347729531E-2</v>
      </c>
      <c r="CI895" s="123">
        <f t="shared" ref="CI895" si="17529">AA895/AA901</f>
        <v>4.2277208237167442E-2</v>
      </c>
      <c r="CJ895" s="129">
        <f t="shared" ref="CJ895" si="17530">AB895/AB901</f>
        <v>3.6838976364828378E-2</v>
      </c>
      <c r="CK895" s="130">
        <f t="shared" ref="CK895" si="17531">AC895/AC901</f>
        <v>4.2553072734833074E-2</v>
      </c>
    </row>
    <row r="896" spans="1:89" x14ac:dyDescent="0.25">
      <c r="A896" s="131" t="s">
        <v>35</v>
      </c>
      <c r="B896" s="197">
        <v>0</v>
      </c>
      <c r="C896" s="181">
        <v>1039</v>
      </c>
      <c r="D896" s="182">
        <v>7</v>
      </c>
      <c r="E896" s="183">
        <v>630</v>
      </c>
      <c r="F896" s="180">
        <v>13</v>
      </c>
      <c r="G896" s="184">
        <v>760</v>
      </c>
      <c r="H896" s="182">
        <v>163</v>
      </c>
      <c r="I896" s="183">
        <v>1198</v>
      </c>
      <c r="J896" s="180">
        <v>80</v>
      </c>
      <c r="K896" s="181">
        <v>35</v>
      </c>
      <c r="L896" s="182">
        <v>469</v>
      </c>
      <c r="M896" s="180">
        <v>174</v>
      </c>
      <c r="N896" s="185">
        <v>679</v>
      </c>
      <c r="O896" s="198">
        <v>356</v>
      </c>
      <c r="P896" s="180">
        <v>137</v>
      </c>
      <c r="Q896" s="181">
        <v>235</v>
      </c>
      <c r="R896" s="182">
        <v>159</v>
      </c>
      <c r="S896" s="183">
        <v>206</v>
      </c>
      <c r="T896" s="180">
        <v>53</v>
      </c>
      <c r="U896" s="184">
        <v>6</v>
      </c>
      <c r="V896" s="182">
        <v>448</v>
      </c>
      <c r="W896" s="199">
        <v>52</v>
      </c>
      <c r="X896" s="180">
        <v>84</v>
      </c>
      <c r="Y896" s="184">
        <v>19</v>
      </c>
      <c r="Z896" s="182">
        <v>86</v>
      </c>
      <c r="AA896" s="180">
        <v>168</v>
      </c>
      <c r="AB896" s="162">
        <f t="shared" si="17009"/>
        <v>2378</v>
      </c>
      <c r="AC896" s="165">
        <f t="shared" si="17040"/>
        <v>4878</v>
      </c>
      <c r="BI896" s="131" t="s">
        <v>35</v>
      </c>
      <c r="BJ896" s="123">
        <f>B896/B901</f>
        <v>0</v>
      </c>
      <c r="BK896" s="124">
        <f t="shared" ref="BK896" si="17532">C896/C901</f>
        <v>2.8767616357947782E-2</v>
      </c>
      <c r="BL896" s="125">
        <f t="shared" ref="BL896" si="17533">D896/D901</f>
        <v>3.6354193715917941E-4</v>
      </c>
      <c r="BM896" s="126">
        <f t="shared" ref="BM896" si="17534">E896/E901</f>
        <v>3.8546255506607931E-2</v>
      </c>
      <c r="BN896" s="123">
        <f t="shared" ref="BN896" si="17535">F896/F901</f>
        <v>5.6211354693648118E-4</v>
      </c>
      <c r="BO896" s="124">
        <f t="shared" ref="BO896" si="17536">G896/G901</f>
        <v>3.1391986782321357E-2</v>
      </c>
      <c r="BP896" s="125">
        <f t="shared" ref="BP896" si="17537">H896/H901</f>
        <v>3.8556154792317152E-3</v>
      </c>
      <c r="BQ896" s="126">
        <f t="shared" ref="BQ896" si="17538">I896/I901</f>
        <v>2.405429282788531E-2</v>
      </c>
      <c r="BR896" s="123">
        <f t="shared" ref="BR896" si="17539">J896/J901</f>
        <v>1.0556875164951175E-2</v>
      </c>
      <c r="BS896" s="124">
        <f t="shared" ref="BS896" si="17540">K896/K901</f>
        <v>4.6648007463681194E-3</v>
      </c>
      <c r="BT896" s="125">
        <f t="shared" ref="BT896" si="17541">L896/L901</f>
        <v>1.9924380814817962E-2</v>
      </c>
      <c r="BU896" s="123">
        <f t="shared" ref="BU896" si="17542">M896/M901</f>
        <v>6.641981906325152E-3</v>
      </c>
      <c r="BV896" s="127">
        <f t="shared" ref="BV896" si="17543">N896/N901</f>
        <v>1.5522128749085588E-2</v>
      </c>
      <c r="BW896" s="128">
        <f t="shared" ref="BW896" si="17544">O896/O901</f>
        <v>8.5379892555640831E-3</v>
      </c>
      <c r="BX896" s="123">
        <f t="shared" ref="BX896" si="17545">P896/P901</f>
        <v>6.1708932030088738E-3</v>
      </c>
      <c r="BY896" s="124">
        <f t="shared" ref="BY896" si="17546">Q896/Q901</f>
        <v>1.237102547904822E-2</v>
      </c>
      <c r="BZ896" s="125">
        <f t="shared" ref="BZ896" si="17547">R896/R901</f>
        <v>5.2283713130117388E-3</v>
      </c>
      <c r="CA896" s="126">
        <f t="shared" ref="CA896" si="17548">S896/S901</f>
        <v>7.517425099441667E-3</v>
      </c>
      <c r="CB896" s="123">
        <f t="shared" ref="CB896" si="17549">T896/T901</f>
        <v>6.1059907834101384E-3</v>
      </c>
      <c r="CC896" s="124">
        <f t="shared" ref="CC896" si="17550">U896/U901</f>
        <v>7.5225677031093275E-4</v>
      </c>
      <c r="CD896" s="125">
        <f t="shared" ref="CD896" si="17551">V896/V901</f>
        <v>1.6106996476594519E-2</v>
      </c>
      <c r="CE896" s="126">
        <f t="shared" ref="CE896" si="17552">W896/W901</f>
        <v>1.5144895878840834E-3</v>
      </c>
      <c r="CF896" s="123">
        <f t="shared" ref="CF896" si="17553">X896/X901</f>
        <v>3.569303985722784E-3</v>
      </c>
      <c r="CG896" s="124">
        <f t="shared" ref="CG896" si="17554">Y896/Y901</f>
        <v>1.6026992830029524E-3</v>
      </c>
      <c r="CH896" s="125">
        <f t="shared" ref="CH896" si="17555">Z896/Z901</f>
        <v>1.6753355541269748E-3</v>
      </c>
      <c r="CI896" s="123">
        <f t="shared" ref="CI896" si="17556">AA896/AA901</f>
        <v>3.0057431163115237E-3</v>
      </c>
      <c r="CJ896" s="129">
        <f t="shared" ref="CJ896" si="17557">AB896/AB901</f>
        <v>6.6060693609502966E-3</v>
      </c>
      <c r="CK896" s="130">
        <f t="shared" ref="CK896" si="17558">AC896/AC901</f>
        <v>1.3613187880411578E-2</v>
      </c>
    </row>
    <row r="897" spans="1:89" x14ac:dyDescent="0.25">
      <c r="A897" s="139" t="s">
        <v>36</v>
      </c>
      <c r="B897" s="194"/>
      <c r="C897" s="188"/>
      <c r="D897" s="189"/>
      <c r="E897" s="190"/>
      <c r="F897" s="187"/>
      <c r="G897" s="191"/>
      <c r="H897" s="189"/>
      <c r="I897" s="190"/>
      <c r="J897" s="187"/>
      <c r="K897" s="191"/>
      <c r="L897" s="189"/>
      <c r="M897" s="187"/>
      <c r="N897" s="192"/>
      <c r="O897" s="195"/>
      <c r="P897" s="187"/>
      <c r="Q897" s="191"/>
      <c r="R897" s="189"/>
      <c r="S897" s="190"/>
      <c r="T897" s="187"/>
      <c r="U897" s="191"/>
      <c r="V897" s="189"/>
      <c r="W897" s="190"/>
      <c r="X897" s="187"/>
      <c r="Y897" s="191"/>
      <c r="Z897" s="189"/>
      <c r="AA897" s="187"/>
      <c r="AB897" s="162">
        <f t="shared" si="17009"/>
        <v>0</v>
      </c>
      <c r="AC897" s="165">
        <f t="shared" si="17040"/>
        <v>0</v>
      </c>
      <c r="BI897" s="139" t="s">
        <v>36</v>
      </c>
      <c r="BJ897" s="123">
        <f>B897/B901</f>
        <v>0</v>
      </c>
      <c r="BK897" s="124">
        <f t="shared" ref="BK897" si="17559">C897/C901</f>
        <v>0</v>
      </c>
      <c r="BL897" s="125">
        <f t="shared" ref="BL897" si="17560">D897/D901</f>
        <v>0</v>
      </c>
      <c r="BM897" s="126">
        <f t="shared" ref="BM897" si="17561">E897/E901</f>
        <v>0</v>
      </c>
      <c r="BN897" s="123">
        <f t="shared" ref="BN897" si="17562">F897/F901</f>
        <v>0</v>
      </c>
      <c r="BO897" s="124">
        <f t="shared" ref="BO897" si="17563">G897/G901</f>
        <v>0</v>
      </c>
      <c r="BP897" s="125">
        <f t="shared" ref="BP897" si="17564">H897/H901</f>
        <v>0</v>
      </c>
      <c r="BQ897" s="126">
        <f t="shared" ref="BQ897" si="17565">I897/I901</f>
        <v>0</v>
      </c>
      <c r="BR897" s="123">
        <f t="shared" ref="BR897" si="17566">J897/J901</f>
        <v>0</v>
      </c>
      <c r="BS897" s="124">
        <f t="shared" ref="BS897" si="17567">K897/K901</f>
        <v>0</v>
      </c>
      <c r="BT897" s="125">
        <f t="shared" ref="BT897" si="17568">L897/L901</f>
        <v>0</v>
      </c>
      <c r="BU897" s="123">
        <f t="shared" ref="BU897" si="17569">M897/M901</f>
        <v>0</v>
      </c>
      <c r="BV897" s="127">
        <f t="shared" ref="BV897" si="17570">N897/N901</f>
        <v>0</v>
      </c>
      <c r="BW897" s="128">
        <f t="shared" ref="BW897" si="17571">O897/O901</f>
        <v>0</v>
      </c>
      <c r="BX897" s="123">
        <f t="shared" ref="BX897" si="17572">P897/P901</f>
        <v>0</v>
      </c>
      <c r="BY897" s="124">
        <f t="shared" ref="BY897" si="17573">Q897/Q901</f>
        <v>0</v>
      </c>
      <c r="BZ897" s="125">
        <f t="shared" ref="BZ897" si="17574">R897/R901</f>
        <v>0</v>
      </c>
      <c r="CA897" s="126">
        <f t="shared" ref="CA897" si="17575">S897/S901</f>
        <v>0</v>
      </c>
      <c r="CB897" s="123">
        <f t="shared" ref="CB897" si="17576">T897/T901</f>
        <v>0</v>
      </c>
      <c r="CC897" s="124">
        <f t="shared" ref="CC897" si="17577">U897/U901</f>
        <v>0</v>
      </c>
      <c r="CD897" s="125">
        <f t="shared" ref="CD897" si="17578">V897/V901</f>
        <v>0</v>
      </c>
      <c r="CE897" s="126">
        <f t="shared" ref="CE897" si="17579">W897/W901</f>
        <v>0</v>
      </c>
      <c r="CF897" s="123">
        <f t="shared" ref="CF897" si="17580">X897/X901</f>
        <v>0</v>
      </c>
      <c r="CG897" s="124">
        <f t="shared" ref="CG897" si="17581">Y897/Y901</f>
        <v>0</v>
      </c>
      <c r="CH897" s="125">
        <f t="shared" ref="CH897" si="17582">Z897/Z901</f>
        <v>0</v>
      </c>
      <c r="CI897" s="123">
        <f t="shared" ref="CI897" si="17583">AA897/AA901</f>
        <v>0</v>
      </c>
      <c r="CJ897" s="129">
        <f t="shared" ref="CJ897" si="17584">AB897/AB901</f>
        <v>0</v>
      </c>
      <c r="CK897" s="130">
        <f t="shared" ref="CK897" si="17585">AC897/AC901</f>
        <v>0</v>
      </c>
    </row>
    <row r="898" spans="1:89" x14ac:dyDescent="0.25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62">
        <f t="shared" si="17009"/>
        <v>0</v>
      </c>
      <c r="AC898" s="165">
        <f t="shared" si="17040"/>
        <v>0</v>
      </c>
      <c r="BI898" s="131" t="s">
        <v>37</v>
      </c>
      <c r="BJ898" s="123">
        <f>B898/B901</f>
        <v>0</v>
      </c>
      <c r="BK898" s="124">
        <f t="shared" ref="BK898" si="17586">C898/C901</f>
        <v>0</v>
      </c>
      <c r="BL898" s="125">
        <f t="shared" ref="BL898" si="17587">D898/D901</f>
        <v>0</v>
      </c>
      <c r="BM898" s="126">
        <f t="shared" ref="BM898" si="17588">E898/E901</f>
        <v>0</v>
      </c>
      <c r="BN898" s="123">
        <f t="shared" ref="BN898" si="17589">F898/F901</f>
        <v>0</v>
      </c>
      <c r="BO898" s="124">
        <f t="shared" ref="BO898" si="17590">G898/G901</f>
        <v>0</v>
      </c>
      <c r="BP898" s="125">
        <f t="shared" ref="BP898" si="17591">H898/H901</f>
        <v>0</v>
      </c>
      <c r="BQ898" s="126">
        <f t="shared" ref="BQ898" si="17592">I898/I901</f>
        <v>0</v>
      </c>
      <c r="BR898" s="123">
        <f t="shared" ref="BR898" si="17593">J898/J901</f>
        <v>0</v>
      </c>
      <c r="BS898" s="124">
        <f t="shared" ref="BS898" si="17594">K898/K901</f>
        <v>0</v>
      </c>
      <c r="BT898" s="125">
        <f t="shared" ref="BT898" si="17595">L898/L901</f>
        <v>0</v>
      </c>
      <c r="BU898" s="123">
        <f t="shared" ref="BU898" si="17596">M898/M901</f>
        <v>0</v>
      </c>
      <c r="BV898" s="127">
        <f t="shared" ref="BV898" si="17597">N898/N901</f>
        <v>0</v>
      </c>
      <c r="BW898" s="128">
        <f t="shared" ref="BW898" si="17598">O898/O901</f>
        <v>0</v>
      </c>
      <c r="BX898" s="123">
        <f t="shared" ref="BX898" si="17599">P898/P901</f>
        <v>0</v>
      </c>
      <c r="BY898" s="124">
        <f t="shared" ref="BY898" si="17600">Q898/Q901</f>
        <v>0</v>
      </c>
      <c r="BZ898" s="125">
        <f t="shared" ref="BZ898" si="17601">R898/R901</f>
        <v>0</v>
      </c>
      <c r="CA898" s="126">
        <f t="shared" ref="CA898" si="17602">S898/S901</f>
        <v>0</v>
      </c>
      <c r="CB898" s="123">
        <f t="shared" ref="CB898" si="17603">T898/T901</f>
        <v>0</v>
      </c>
      <c r="CC898" s="124">
        <f t="shared" ref="CC898" si="17604">U898/U901</f>
        <v>0</v>
      </c>
      <c r="CD898" s="125">
        <f t="shared" ref="CD898" si="17605">V898/V901</f>
        <v>0</v>
      </c>
      <c r="CE898" s="126">
        <f t="shared" ref="CE898" si="17606">W898/W901</f>
        <v>0</v>
      </c>
      <c r="CF898" s="123">
        <f t="shared" ref="CF898" si="17607">X898/X901</f>
        <v>0</v>
      </c>
      <c r="CG898" s="124">
        <f t="shared" ref="CG898" si="17608">Y898/Y901</f>
        <v>0</v>
      </c>
      <c r="CH898" s="125">
        <f t="shared" ref="CH898" si="17609">Z898/Z901</f>
        <v>0</v>
      </c>
      <c r="CI898" s="123">
        <f t="shared" ref="CI898" si="17610">AA898/AA901</f>
        <v>0</v>
      </c>
      <c r="CJ898" s="129">
        <f t="shared" ref="CJ898" si="17611">AB898/AB901</f>
        <v>0</v>
      </c>
      <c r="CK898" s="130">
        <f t="shared" ref="CK898" si="17612">AC898/AC901</f>
        <v>0</v>
      </c>
    </row>
    <row r="899" spans="1:89" x14ac:dyDescent="0.25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62">
        <f t="shared" si="17009"/>
        <v>0</v>
      </c>
      <c r="AC899" s="165">
        <f t="shared" si="17040"/>
        <v>0</v>
      </c>
      <c r="BI899" s="139" t="s">
        <v>38</v>
      </c>
      <c r="BJ899" s="123">
        <f>B899/B901</f>
        <v>0</v>
      </c>
      <c r="BK899" s="124">
        <f t="shared" ref="BK899" si="17613">C899/C901</f>
        <v>0</v>
      </c>
      <c r="BL899" s="125">
        <f t="shared" ref="BL899" si="17614">D899/D901</f>
        <v>0</v>
      </c>
      <c r="BM899" s="126">
        <f t="shared" ref="BM899" si="17615">E899/E901</f>
        <v>0</v>
      </c>
      <c r="BN899" s="123">
        <f t="shared" ref="BN899" si="17616">F899/F901</f>
        <v>0</v>
      </c>
      <c r="BO899" s="124">
        <f t="shared" ref="BO899" si="17617">G899/G901</f>
        <v>0</v>
      </c>
      <c r="BP899" s="125">
        <f t="shared" ref="BP899" si="17618">H899/H901</f>
        <v>0</v>
      </c>
      <c r="BQ899" s="126">
        <f t="shared" ref="BQ899" si="17619">I899/I901</f>
        <v>0</v>
      </c>
      <c r="BR899" s="123">
        <f t="shared" ref="BR899" si="17620">J899/J901</f>
        <v>0</v>
      </c>
      <c r="BS899" s="124">
        <f t="shared" ref="BS899" si="17621">K899/K901</f>
        <v>0</v>
      </c>
      <c r="BT899" s="125">
        <f t="shared" ref="BT899" si="17622">L899/L901</f>
        <v>0</v>
      </c>
      <c r="BU899" s="123">
        <f t="shared" ref="BU899" si="17623">M899/M901</f>
        <v>0</v>
      </c>
      <c r="BV899" s="127">
        <f t="shared" ref="BV899" si="17624">N899/N901</f>
        <v>0</v>
      </c>
      <c r="BW899" s="128">
        <f t="shared" ref="BW899" si="17625">O899/O901</f>
        <v>0</v>
      </c>
      <c r="BX899" s="123">
        <f t="shared" ref="BX899" si="17626">P899/P901</f>
        <v>0</v>
      </c>
      <c r="BY899" s="124">
        <f t="shared" ref="BY899" si="17627">Q899/Q901</f>
        <v>0</v>
      </c>
      <c r="BZ899" s="125">
        <f t="shared" ref="BZ899" si="17628">R899/R901</f>
        <v>0</v>
      </c>
      <c r="CA899" s="126">
        <f t="shared" ref="CA899" si="17629">S899/S901</f>
        <v>0</v>
      </c>
      <c r="CB899" s="123">
        <f t="shared" ref="CB899" si="17630">T899/T901</f>
        <v>0</v>
      </c>
      <c r="CC899" s="124">
        <f t="shared" ref="CC899" si="17631">U899/U901</f>
        <v>0</v>
      </c>
      <c r="CD899" s="125">
        <f t="shared" ref="CD899" si="17632">V899/V901</f>
        <v>0</v>
      </c>
      <c r="CE899" s="126">
        <f t="shared" ref="CE899" si="17633">W899/W901</f>
        <v>0</v>
      </c>
      <c r="CF899" s="123">
        <f t="shared" ref="CF899" si="17634">X899/X901</f>
        <v>0</v>
      </c>
      <c r="CG899" s="124">
        <f t="shared" ref="CG899" si="17635">Y899/Y901</f>
        <v>0</v>
      </c>
      <c r="CH899" s="125">
        <f t="shared" ref="CH899" si="17636">Z899/Z901</f>
        <v>0</v>
      </c>
      <c r="CI899" s="123">
        <f t="shared" ref="CI899" si="17637">AA899/AA901</f>
        <v>0</v>
      </c>
      <c r="CJ899" s="129">
        <f t="shared" ref="CJ899" si="17638">AB899/AB901</f>
        <v>0</v>
      </c>
      <c r="CK899" s="130">
        <f t="shared" ref="CK899" si="17639">AC899/AC901</f>
        <v>0</v>
      </c>
    </row>
    <row r="900" spans="1:89" ht="13.8" thickBot="1" x14ac:dyDescent="0.3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62">
        <f t="shared" si="17009"/>
        <v>0</v>
      </c>
      <c r="AC900" s="165">
        <f t="shared" si="17040"/>
        <v>0</v>
      </c>
      <c r="BI900" s="131" t="s">
        <v>39</v>
      </c>
      <c r="BJ900" s="123">
        <f>B900/B901</f>
        <v>0</v>
      </c>
      <c r="BK900" s="124">
        <f t="shared" ref="BK900" si="17640">C900/C901</f>
        <v>0</v>
      </c>
      <c r="BL900" s="125">
        <f t="shared" ref="BL900" si="17641">D900/D901</f>
        <v>0</v>
      </c>
      <c r="BM900" s="126">
        <f t="shared" ref="BM900" si="17642">E900/E901</f>
        <v>0</v>
      </c>
      <c r="BN900" s="123">
        <f t="shared" ref="BN900" si="17643">F900/F901</f>
        <v>0</v>
      </c>
      <c r="BO900" s="124">
        <f t="shared" ref="BO900" si="17644">G900/G901</f>
        <v>0</v>
      </c>
      <c r="BP900" s="125">
        <f t="shared" ref="BP900" si="17645">H900/H901</f>
        <v>0</v>
      </c>
      <c r="BQ900" s="126">
        <f t="shared" ref="BQ900" si="17646">I900/I901</f>
        <v>0</v>
      </c>
      <c r="BR900" s="123">
        <f t="shared" ref="BR900" si="17647">J900/J901</f>
        <v>0</v>
      </c>
      <c r="BS900" s="124">
        <f t="shared" ref="BS900" si="17648">K900/K901</f>
        <v>0</v>
      </c>
      <c r="BT900" s="125">
        <f t="shared" ref="BT900" si="17649">L900/L901</f>
        <v>0</v>
      </c>
      <c r="BU900" s="123">
        <f t="shared" ref="BU900" si="17650">M900/M901</f>
        <v>0</v>
      </c>
      <c r="BV900" s="127">
        <f t="shared" ref="BV900" si="17651">N900/N901</f>
        <v>0</v>
      </c>
      <c r="BW900" s="128">
        <f t="shared" ref="BW900" si="17652">O900/O901</f>
        <v>0</v>
      </c>
      <c r="BX900" s="123">
        <f t="shared" ref="BX900" si="17653">P900/P901</f>
        <v>0</v>
      </c>
      <c r="BY900" s="124">
        <f t="shared" ref="BY900" si="17654">Q900/Q901</f>
        <v>0</v>
      </c>
      <c r="BZ900" s="125">
        <f t="shared" ref="BZ900" si="17655">R900/R901</f>
        <v>0</v>
      </c>
      <c r="CA900" s="126">
        <f t="shared" ref="CA900" si="17656">S900/S901</f>
        <v>0</v>
      </c>
      <c r="CB900" s="123">
        <f t="shared" ref="CB900" si="17657">T900/T901</f>
        <v>0</v>
      </c>
      <c r="CC900" s="124">
        <f t="shared" ref="CC900" si="17658">U900/U901</f>
        <v>0</v>
      </c>
      <c r="CD900" s="125">
        <f t="shared" ref="CD900" si="17659">V900/V901</f>
        <v>0</v>
      </c>
      <c r="CE900" s="126">
        <f t="shared" ref="CE900" si="17660">W900/W901</f>
        <v>0</v>
      </c>
      <c r="CF900" s="123">
        <f t="shared" ref="CF900" si="17661">X900/X901</f>
        <v>0</v>
      </c>
      <c r="CG900" s="124">
        <f t="shared" ref="CG900" si="17662">Y900/Y901</f>
        <v>0</v>
      </c>
      <c r="CH900" s="125">
        <f t="shared" ref="CH900" si="17663">Z900/Z901</f>
        <v>0</v>
      </c>
      <c r="CI900" s="123">
        <f t="shared" ref="CI900" si="17664">AA900/AA901</f>
        <v>0</v>
      </c>
      <c r="CJ900" s="129">
        <f t="shared" ref="CJ900" si="17665">AB900/AB901</f>
        <v>0</v>
      </c>
      <c r="CK900" s="130">
        <f t="shared" ref="CK900" si="17666">AC900/AC901</f>
        <v>0</v>
      </c>
    </row>
    <row r="901" spans="1:89" ht="14.4" thickTop="1" thickBot="1" x14ac:dyDescent="0.3">
      <c r="A901" s="251" t="s">
        <v>13</v>
      </c>
      <c r="B901" s="14">
        <f t="shared" ref="B901:AA901" si="17667">SUM(B878:B900)</f>
        <v>36480</v>
      </c>
      <c r="C901" s="1">
        <f t="shared" si="17667"/>
        <v>36117</v>
      </c>
      <c r="D901" s="14">
        <f t="shared" si="17667"/>
        <v>19255</v>
      </c>
      <c r="E901" s="1">
        <f t="shared" si="17667"/>
        <v>16344</v>
      </c>
      <c r="F901" s="14">
        <f t="shared" si="17667"/>
        <v>23127</v>
      </c>
      <c r="G901" s="1">
        <f t="shared" si="17667"/>
        <v>24210</v>
      </c>
      <c r="H901" s="14">
        <f t="shared" si="17667"/>
        <v>42276</v>
      </c>
      <c r="I901" s="1">
        <f t="shared" si="17667"/>
        <v>49804</v>
      </c>
      <c r="J901" s="14">
        <f t="shared" si="17667"/>
        <v>7578</v>
      </c>
      <c r="K901" s="1">
        <f t="shared" si="17667"/>
        <v>7503</v>
      </c>
      <c r="L901" s="14">
        <f t="shared" si="17667"/>
        <v>23539</v>
      </c>
      <c r="M901" s="1">
        <f t="shared" si="17667"/>
        <v>26197</v>
      </c>
      <c r="N901" s="14">
        <f t="shared" si="17667"/>
        <v>43744</v>
      </c>
      <c r="O901" s="1">
        <f t="shared" si="17667"/>
        <v>41696</v>
      </c>
      <c r="P901" s="14">
        <f t="shared" si="17667"/>
        <v>22201</v>
      </c>
      <c r="Q901" s="1">
        <f t="shared" si="17667"/>
        <v>18996</v>
      </c>
      <c r="R901" s="14">
        <f t="shared" si="17667"/>
        <v>30411</v>
      </c>
      <c r="S901" s="1">
        <f t="shared" si="17667"/>
        <v>27403</v>
      </c>
      <c r="T901" s="14">
        <f t="shared" si="17667"/>
        <v>8680</v>
      </c>
      <c r="U901" s="1">
        <f t="shared" si="17667"/>
        <v>7976</v>
      </c>
      <c r="V901" s="14">
        <f t="shared" si="17667"/>
        <v>27814</v>
      </c>
      <c r="W901" s="1">
        <f t="shared" si="17667"/>
        <v>34335</v>
      </c>
      <c r="X901" s="14">
        <f t="shared" si="17667"/>
        <v>23534</v>
      </c>
      <c r="Y901" s="1">
        <f t="shared" si="17667"/>
        <v>11855</v>
      </c>
      <c r="Z901" s="14">
        <f t="shared" si="17667"/>
        <v>51333</v>
      </c>
      <c r="AA901" s="1">
        <f t="shared" si="17667"/>
        <v>55893</v>
      </c>
      <c r="AB901" s="166">
        <f t="shared" ref="AB901:AC901" si="17668">SUM(AB877:AB900)</f>
        <v>359972</v>
      </c>
      <c r="AC901" s="167">
        <f t="shared" si="17668"/>
        <v>358329</v>
      </c>
      <c r="BI901" s="251" t="s">
        <v>13</v>
      </c>
      <c r="BJ901" s="147">
        <f>SUM(BJ877:BJ900)</f>
        <v>1</v>
      </c>
      <c r="BK901" s="148">
        <f t="shared" ref="BK901:CK901" si="17669">SUM(BK877:BK900)</f>
        <v>0.99999999999999989</v>
      </c>
      <c r="BL901" s="147">
        <f t="shared" si="17669"/>
        <v>1</v>
      </c>
      <c r="BM901" s="148">
        <f t="shared" si="17669"/>
        <v>0.99999999999999989</v>
      </c>
      <c r="BN901" s="147">
        <f t="shared" si="17669"/>
        <v>1</v>
      </c>
      <c r="BO901" s="148">
        <f t="shared" si="17669"/>
        <v>1</v>
      </c>
      <c r="BP901" s="147">
        <f t="shared" si="17669"/>
        <v>1</v>
      </c>
      <c r="BQ901" s="148">
        <f t="shared" si="17669"/>
        <v>1.0000000000000002</v>
      </c>
      <c r="BR901" s="147">
        <f t="shared" si="17669"/>
        <v>1</v>
      </c>
      <c r="BS901" s="148">
        <f t="shared" si="17669"/>
        <v>1</v>
      </c>
      <c r="BT901" s="147">
        <f t="shared" si="17669"/>
        <v>1.0000000000000002</v>
      </c>
      <c r="BU901" s="148">
        <f t="shared" si="17669"/>
        <v>1</v>
      </c>
      <c r="BV901" s="147">
        <f t="shared" si="17669"/>
        <v>1</v>
      </c>
      <c r="BW901" s="148">
        <f t="shared" si="17669"/>
        <v>0.99999999999999978</v>
      </c>
      <c r="BX901" s="147">
        <f t="shared" si="17669"/>
        <v>1</v>
      </c>
      <c r="BY901" s="148">
        <f t="shared" si="17669"/>
        <v>1</v>
      </c>
      <c r="BZ901" s="147">
        <f t="shared" si="17669"/>
        <v>1</v>
      </c>
      <c r="CA901" s="148">
        <f t="shared" si="17669"/>
        <v>0.99999999999999989</v>
      </c>
      <c r="CB901" s="147">
        <f t="shared" si="17669"/>
        <v>1.0000000000000002</v>
      </c>
      <c r="CC901" s="148">
        <f t="shared" si="17669"/>
        <v>1</v>
      </c>
      <c r="CD901" s="147">
        <f t="shared" si="17669"/>
        <v>1</v>
      </c>
      <c r="CE901" s="148">
        <f t="shared" si="17669"/>
        <v>1</v>
      </c>
      <c r="CF901" s="147">
        <f t="shared" si="17669"/>
        <v>1.0000000000000002</v>
      </c>
      <c r="CG901" s="148">
        <f t="shared" si="17669"/>
        <v>0.99999999999999989</v>
      </c>
      <c r="CH901" s="147">
        <f t="shared" si="17669"/>
        <v>1</v>
      </c>
      <c r="CI901" s="148">
        <f t="shared" si="17669"/>
        <v>1</v>
      </c>
      <c r="CJ901" s="147">
        <f t="shared" si="17669"/>
        <v>1.0000000000000002</v>
      </c>
      <c r="CK901" s="148">
        <f t="shared" si="17669"/>
        <v>0.99999999999999989</v>
      </c>
    </row>
    <row r="902" spans="1:89" ht="13.8" thickTop="1" x14ac:dyDescent="0.25">
      <c r="A902" s="178"/>
    </row>
    <row r="904" spans="1:89" x14ac:dyDescent="0.25">
      <c r="A904" s="299">
        <f>+A873+1</f>
        <v>45290</v>
      </c>
      <c r="B904" s="299"/>
      <c r="C904" s="299"/>
      <c r="D904" s="299"/>
      <c r="BI904" s="298">
        <f>+BI842+2</f>
        <v>45290</v>
      </c>
      <c r="BJ904" s="298"/>
      <c r="BK904" s="298"/>
      <c r="BL904" s="298"/>
    </row>
    <row r="905" spans="1:89" ht="13.8" thickBot="1" x14ac:dyDescent="0.3">
      <c r="AE905" t="s">
        <v>84</v>
      </c>
    </row>
    <row r="906" spans="1:89" ht="14.4" thickTop="1" thickBot="1" x14ac:dyDescent="0.3">
      <c r="A906" s="290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0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0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35">
      <c r="A907" s="291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68" t="s">
        <v>14</v>
      </c>
      <c r="AC907" s="169" t="s">
        <v>15</v>
      </c>
      <c r="AE907" s="291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68" t="s">
        <v>14</v>
      </c>
      <c r="BG907" s="169" t="s">
        <v>15</v>
      </c>
      <c r="BI907" s="291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8" thickTop="1" x14ac:dyDescent="0.25">
      <c r="A908" s="119" t="s">
        <v>16</v>
      </c>
      <c r="B908" s="120"/>
      <c r="C908" s="177"/>
      <c r="D908" s="121"/>
      <c r="E908" s="172"/>
      <c r="F908" s="120"/>
      <c r="G908" s="122"/>
      <c r="H908" s="121"/>
      <c r="I908" s="172"/>
      <c r="J908" s="120"/>
      <c r="K908" s="122"/>
      <c r="L908" s="121"/>
      <c r="M908" s="120"/>
      <c r="N908" s="171"/>
      <c r="O908" s="173"/>
      <c r="P908" s="120"/>
      <c r="Q908" s="122"/>
      <c r="R908" s="121"/>
      <c r="S908" s="172"/>
      <c r="T908" s="120"/>
      <c r="U908" s="122"/>
      <c r="V908" s="121"/>
      <c r="W908" s="172"/>
      <c r="X908" s="120"/>
      <c r="Y908" s="122"/>
      <c r="Z908" s="21"/>
      <c r="AA908" s="176"/>
      <c r="AB908" s="162">
        <f t="shared" ref="AB908:AB931" si="17670">B908+D908+F908+H908+J908+L908+N908+P908+R908+T908+V908+X908+Z908</f>
        <v>0</v>
      </c>
      <c r="AC908" s="163">
        <f>C908+E908+G908+I908+K908+M908+O908+Q908+S908+U908+W908+Y908+AA908</f>
        <v>0</v>
      </c>
      <c r="AE908" s="254" t="str">
        <f>$AE$9</f>
        <v>07:00 - 07:59</v>
      </c>
      <c r="AF908" s="120">
        <f t="shared" ref="AF908:AO910" si="17671">SUMIF($A$9:$A$32,$AE908,B$908:B$931)</f>
        <v>1220</v>
      </c>
      <c r="AG908" s="177">
        <f t="shared" si="17671"/>
        <v>1084.9349516244674</v>
      </c>
      <c r="AH908" s="121">
        <f t="shared" si="17671"/>
        <v>842</v>
      </c>
      <c r="AI908" s="172">
        <f t="shared" si="17671"/>
        <v>724.73083793363571</v>
      </c>
      <c r="AJ908" s="120">
        <f t="shared" si="17671"/>
        <v>950</v>
      </c>
      <c r="AK908" s="122">
        <f t="shared" si="17671"/>
        <v>957.72153851611779</v>
      </c>
      <c r="AL908" s="121">
        <f t="shared" si="17671"/>
        <v>1825</v>
      </c>
      <c r="AM908" s="172">
        <f t="shared" si="17671"/>
        <v>1553.6726731553722</v>
      </c>
      <c r="AN908" s="120">
        <f t="shared" si="17671"/>
        <v>126</v>
      </c>
      <c r="AO908" s="122">
        <f t="shared" si="17671"/>
        <v>558.15077308861339</v>
      </c>
      <c r="AP908" s="121">
        <f t="shared" ref="AP908:AY910" si="17672">SUMIF($A$9:$A$32,$AE908,L$908:L$931)</f>
        <v>883</v>
      </c>
      <c r="AQ908" s="120">
        <f t="shared" si="17672"/>
        <v>1736.2262002055681</v>
      </c>
      <c r="AR908" s="171">
        <f t="shared" si="17672"/>
        <v>1843</v>
      </c>
      <c r="AS908" s="173">
        <f t="shared" si="17672"/>
        <v>2230.036084519294</v>
      </c>
      <c r="AT908" s="120">
        <f t="shared" si="17672"/>
        <v>986</v>
      </c>
      <c r="AU908" s="122">
        <f t="shared" si="17672"/>
        <v>1122.9687598450737</v>
      </c>
      <c r="AV908" s="121">
        <f t="shared" si="17672"/>
        <v>1302</v>
      </c>
      <c r="AW908" s="172">
        <f t="shared" si="17672"/>
        <v>1110.8664678857363</v>
      </c>
      <c r="AX908" s="120">
        <f t="shared" si="17672"/>
        <v>323</v>
      </c>
      <c r="AY908" s="122">
        <f t="shared" si="17672"/>
        <v>909.71583211364941</v>
      </c>
      <c r="AZ908" s="121">
        <f t="shared" ref="AZ908:BG910" si="17673">SUMIF($A$9:$A$32,$AE908,V$908:V$931)</f>
        <v>1157</v>
      </c>
      <c r="BA908" s="172">
        <f t="shared" si="17673"/>
        <v>2081.6199903396591</v>
      </c>
      <c r="BB908" s="120">
        <f t="shared" si="17673"/>
        <v>878</v>
      </c>
      <c r="BC908" s="122">
        <f t="shared" si="17673"/>
        <v>1051.4913684958155</v>
      </c>
      <c r="BD908" s="21">
        <f t="shared" si="17673"/>
        <v>1932</v>
      </c>
      <c r="BE908" s="176">
        <f t="shared" si="17673"/>
        <v>2350.8645222769974</v>
      </c>
      <c r="BF908" s="162">
        <f t="shared" si="17673"/>
        <v>14267</v>
      </c>
      <c r="BG908" s="163">
        <f t="shared" si="17673"/>
        <v>17473</v>
      </c>
      <c r="BI908" s="119" t="s">
        <v>16</v>
      </c>
      <c r="BJ908" s="123">
        <f>B908/B932</f>
        <v>0</v>
      </c>
      <c r="BK908" s="124">
        <f t="shared" ref="BK908" si="17674">C908/C932</f>
        <v>0</v>
      </c>
      <c r="BL908" s="125">
        <f t="shared" ref="BL908" si="17675">D908/D932</f>
        <v>0</v>
      </c>
      <c r="BM908" s="126">
        <f t="shared" ref="BM908" si="17676">E908/E932</f>
        <v>0</v>
      </c>
      <c r="BN908" s="123">
        <f t="shared" ref="BN908" si="17677">F908/F932</f>
        <v>0</v>
      </c>
      <c r="BO908" s="124">
        <f t="shared" ref="BO908" si="17678">G908/G932</f>
        <v>0</v>
      </c>
      <c r="BP908" s="125">
        <f t="shared" ref="BP908" si="17679">H908/H932</f>
        <v>0</v>
      </c>
      <c r="BQ908" s="126">
        <f t="shared" ref="BQ908" si="17680">I908/I932</f>
        <v>0</v>
      </c>
      <c r="BR908" s="123">
        <f t="shared" ref="BR908" si="17681">J908/J932</f>
        <v>0</v>
      </c>
      <c r="BS908" s="124">
        <f t="shared" ref="BS908" si="17682">K908/K932</f>
        <v>0</v>
      </c>
      <c r="BT908" s="125">
        <f t="shared" ref="BT908" si="17683">L908/L932</f>
        <v>0</v>
      </c>
      <c r="BU908" s="123">
        <f t="shared" ref="BU908" si="17684">M908/M932</f>
        <v>0</v>
      </c>
      <c r="BV908" s="127">
        <f t="shared" ref="BV908" si="17685">N908/N932</f>
        <v>0</v>
      </c>
      <c r="BW908" s="128">
        <f t="shared" ref="BW908" si="17686">O908/O932</f>
        <v>0</v>
      </c>
      <c r="BX908" s="123">
        <f t="shared" ref="BX908" si="17687">P908/P932</f>
        <v>0</v>
      </c>
      <c r="BY908" s="124">
        <f t="shared" ref="BY908" si="17688">Q908/Q932</f>
        <v>0</v>
      </c>
      <c r="BZ908" s="125">
        <f t="shared" ref="BZ908" si="17689">R908/R932</f>
        <v>0</v>
      </c>
      <c r="CA908" s="126">
        <f t="shared" ref="CA908" si="17690">S908/S932</f>
        <v>0</v>
      </c>
      <c r="CB908" s="123">
        <f t="shared" ref="CB908" si="17691">T908/T932</f>
        <v>0</v>
      </c>
      <c r="CC908" s="124">
        <f t="shared" ref="CC908" si="17692">U908/U932</f>
        <v>0</v>
      </c>
      <c r="CD908" s="125">
        <f t="shared" ref="CD908" si="17693">V908/V932</f>
        <v>0</v>
      </c>
      <c r="CE908" s="126">
        <f t="shared" ref="CE908" si="17694">W908/W932</f>
        <v>0</v>
      </c>
      <c r="CF908" s="123">
        <f t="shared" ref="CF908" si="17695">X908/X932</f>
        <v>0</v>
      </c>
      <c r="CG908" s="124">
        <f t="shared" ref="CG908" si="17696">Y908/Y932</f>
        <v>0</v>
      </c>
      <c r="CH908" s="125">
        <f t="shared" ref="CH908" si="17697">Z908/Z932</f>
        <v>0</v>
      </c>
      <c r="CI908" s="123">
        <f t="shared" ref="CI908" si="17698">AA908/AA932</f>
        <v>0</v>
      </c>
      <c r="CJ908" s="129">
        <f t="shared" ref="CJ908" si="17699">AB908/AB932</f>
        <v>0</v>
      </c>
      <c r="CK908" s="130">
        <f t="shared" ref="CK908" si="17700">AC908/AC932</f>
        <v>0</v>
      </c>
    </row>
    <row r="909" spans="1:89" x14ac:dyDescent="0.25">
      <c r="A909" s="131" t="s">
        <v>17</v>
      </c>
      <c r="B909" s="180">
        <v>211</v>
      </c>
      <c r="C909" s="181">
        <v>0</v>
      </c>
      <c r="D909" s="182">
        <v>189</v>
      </c>
      <c r="E909" s="183">
        <v>2</v>
      </c>
      <c r="F909" s="180">
        <v>294</v>
      </c>
      <c r="G909" s="184">
        <v>2</v>
      </c>
      <c r="H909" s="182">
        <v>326</v>
      </c>
      <c r="I909" s="183">
        <v>33</v>
      </c>
      <c r="J909" s="180">
        <v>11</v>
      </c>
      <c r="K909" s="184">
        <v>21</v>
      </c>
      <c r="L909" s="182">
        <v>27</v>
      </c>
      <c r="M909" s="180">
        <v>27</v>
      </c>
      <c r="N909" s="185">
        <v>143</v>
      </c>
      <c r="O909" s="186">
        <v>96</v>
      </c>
      <c r="P909" s="180">
        <v>59</v>
      </c>
      <c r="Q909" s="184">
        <v>50</v>
      </c>
      <c r="R909" s="182">
        <v>33</v>
      </c>
      <c r="S909" s="183">
        <v>36</v>
      </c>
      <c r="T909" s="180">
        <v>1</v>
      </c>
      <c r="U909" s="184">
        <v>23</v>
      </c>
      <c r="V909" s="182">
        <v>6</v>
      </c>
      <c r="W909" s="183">
        <v>68</v>
      </c>
      <c r="X909" s="180">
        <v>4</v>
      </c>
      <c r="Y909" s="184">
        <v>0</v>
      </c>
      <c r="Z909" s="182">
        <v>0</v>
      </c>
      <c r="AA909" s="180">
        <v>0</v>
      </c>
      <c r="AB909" s="162">
        <f t="shared" si="17670"/>
        <v>1304</v>
      </c>
      <c r="AC909" s="165">
        <f t="shared" ref="AC909:AC931" si="17701">SUM(C909,E909,G909,I909,K909,M909,O909,Q909,S909,U909,W909,Y909,AA909)</f>
        <v>358</v>
      </c>
      <c r="AE909" s="256" t="str">
        <f>$AE$10</f>
        <v>08:00 - 08:59</v>
      </c>
      <c r="AF909" s="120">
        <f t="shared" si="17671"/>
        <v>1531</v>
      </c>
      <c r="AG909" s="181">
        <f t="shared" si="17671"/>
        <v>624.89257699907364</v>
      </c>
      <c r="AH909" s="182">
        <f t="shared" si="17671"/>
        <v>776</v>
      </c>
      <c r="AI909" s="183">
        <f t="shared" si="17671"/>
        <v>574.08716007569046</v>
      </c>
      <c r="AJ909" s="180">
        <f t="shared" si="17671"/>
        <v>993</v>
      </c>
      <c r="AK909" s="184">
        <f t="shared" si="17671"/>
        <v>618.52906025320067</v>
      </c>
      <c r="AL909" s="182">
        <f t="shared" si="17671"/>
        <v>1894</v>
      </c>
      <c r="AM909" s="183">
        <f t="shared" si="17671"/>
        <v>1128.5554905691124</v>
      </c>
      <c r="AN909" s="180">
        <f t="shared" si="17671"/>
        <v>151</v>
      </c>
      <c r="AO909" s="184">
        <f t="shared" si="17671"/>
        <v>531.4961817419545</v>
      </c>
      <c r="AP909" s="182">
        <f t="shared" si="17672"/>
        <v>718</v>
      </c>
      <c r="AQ909" s="180">
        <f t="shared" si="17672"/>
        <v>2080.0982204605734</v>
      </c>
      <c r="AR909" s="185">
        <f t="shared" si="17672"/>
        <v>1890</v>
      </c>
      <c r="AS909" s="186">
        <f t="shared" si="17672"/>
        <v>2113.4235422941883</v>
      </c>
      <c r="AT909" s="180">
        <f t="shared" si="17672"/>
        <v>914</v>
      </c>
      <c r="AU909" s="184">
        <f t="shared" si="17672"/>
        <v>1077.9085389062182</v>
      </c>
      <c r="AV909" s="182">
        <f t="shared" si="17672"/>
        <v>1708</v>
      </c>
      <c r="AW909" s="183">
        <f t="shared" si="17672"/>
        <v>913.78927372823784</v>
      </c>
      <c r="AX909" s="180">
        <f t="shared" si="17672"/>
        <v>257</v>
      </c>
      <c r="AY909" s="184">
        <f t="shared" si="17672"/>
        <v>761.18699314744492</v>
      </c>
      <c r="AZ909" s="182">
        <f t="shared" si="17673"/>
        <v>773</v>
      </c>
      <c r="BA909" s="183">
        <f t="shared" si="17673"/>
        <v>1797.7168705055558</v>
      </c>
      <c r="BB909" s="180">
        <f t="shared" si="17673"/>
        <v>906</v>
      </c>
      <c r="BC909" s="184">
        <f t="shared" si="17673"/>
        <v>962.15162624148888</v>
      </c>
      <c r="BD909" s="182">
        <f t="shared" si="17673"/>
        <v>2227</v>
      </c>
      <c r="BE909" s="180">
        <f t="shared" si="17673"/>
        <v>1437.1644650772637</v>
      </c>
      <c r="BF909" s="164">
        <f t="shared" si="17673"/>
        <v>14738</v>
      </c>
      <c r="BG909" s="165">
        <f t="shared" si="17673"/>
        <v>14621.000000000002</v>
      </c>
      <c r="BI909" s="131" t="s">
        <v>17</v>
      </c>
      <c r="BJ909" s="123">
        <f>B909/B932</f>
        <v>8.4616618543471283E-3</v>
      </c>
      <c r="BK909" s="124">
        <f t="shared" ref="BK909" si="17702">C909/C932</f>
        <v>0</v>
      </c>
      <c r="BL909" s="125">
        <f t="shared" ref="BL909" si="17703">D909/D932</f>
        <v>1.549053356282272E-2</v>
      </c>
      <c r="BM909" s="126">
        <f t="shared" ref="BM909" si="17704">E909/E932</f>
        <v>1.7915286599554163E-4</v>
      </c>
      <c r="BN909" s="123">
        <f t="shared" ref="BN909" si="17705">F909/F932</f>
        <v>2.0815632965165677E-2</v>
      </c>
      <c r="BO909" s="124">
        <f t="shared" ref="BO909" si="17706">G909/G932</f>
        <v>1.1219945589282032E-4</v>
      </c>
      <c r="BP909" s="125">
        <f t="shared" ref="BP909" si="17707">H909/H932</f>
        <v>9.8686202094811406E-3</v>
      </c>
      <c r="BQ909" s="126">
        <f t="shared" ref="BQ909" si="17708">I909/I932</f>
        <v>9.0365137073588199E-4</v>
      </c>
      <c r="BR909" s="123">
        <f t="shared" ref="BR909" si="17709">J909/J932</f>
        <v>2.5252525252525255E-3</v>
      </c>
      <c r="BS909" s="124">
        <f t="shared" ref="BS909" si="17710">K909/K932</f>
        <v>4.3522359848412661E-3</v>
      </c>
      <c r="BT909" s="125">
        <f t="shared" ref="BT909" si="17711">L909/L932</f>
        <v>1.9929140832595218E-3</v>
      </c>
      <c r="BU909" s="123">
        <f t="shared" ref="BU909" si="17712">M909/M932</f>
        <v>1.723202533403677E-3</v>
      </c>
      <c r="BV909" s="127">
        <f t="shared" ref="BV909" si="17713">N909/N932</f>
        <v>4.4749029916134686E-3</v>
      </c>
      <c r="BW909" s="128">
        <f t="shared" ref="BW909" si="17714">O909/O932</f>
        <v>3.3242257457599799E-3</v>
      </c>
      <c r="BX909" s="123">
        <f t="shared" ref="BX909" si="17715">P909/P932</f>
        <v>3.8165469952778316E-3</v>
      </c>
      <c r="BY909" s="124">
        <f t="shared" ref="BY909" si="17716">Q909/Q932</f>
        <v>3.9679911376884281E-3</v>
      </c>
      <c r="BZ909" s="125">
        <f t="shared" ref="BZ909" si="17717">R909/R932</f>
        <v>1.3407004143983099E-3</v>
      </c>
      <c r="CA909" s="126">
        <f t="shared" ref="CA909" si="17718">S909/S932</f>
        <v>1.7972360071485396E-3</v>
      </c>
      <c r="CB909" s="123">
        <f t="shared" ref="CB909" si="17719">T909/T932</f>
        <v>2.6961445133459155E-4</v>
      </c>
      <c r="CC909" s="124">
        <f t="shared" ref="CC909" si="17720">U909/U932</f>
        <v>5.3229311885086587E-3</v>
      </c>
      <c r="CD909" s="125">
        <f t="shared" ref="CD909" si="17721">V909/V932</f>
        <v>2.9315483461181413E-4</v>
      </c>
      <c r="CE909" s="126">
        <f t="shared" ref="CE909" si="17722">W909/W932</f>
        <v>2.7388966953532791E-3</v>
      </c>
      <c r="CF909" s="123">
        <f t="shared" ref="CF909" si="17723">X909/X932</f>
        <v>2.7797081306462821E-4</v>
      </c>
      <c r="CG909" s="124">
        <f t="shared" ref="CG909" si="17724">Y909/Y932</f>
        <v>0</v>
      </c>
      <c r="CH909" s="125">
        <f t="shared" ref="CH909" si="17725">Z909/Z932</f>
        <v>0</v>
      </c>
      <c r="CI909" s="123">
        <f t="shared" ref="CI909" si="17726">AA909/AA932</f>
        <v>0</v>
      </c>
      <c r="CJ909" s="129">
        <f t="shared" ref="CJ909" si="17727">AB909/AB932</f>
        <v>5.1337167873326322E-3</v>
      </c>
      <c r="CK909" s="130">
        <f t="shared" ref="CK909" si="17728">AC909/AC932</f>
        <v>1.4144495104740382E-3</v>
      </c>
    </row>
    <row r="910" spans="1:89" ht="13.8" thickBot="1" x14ac:dyDescent="0.3">
      <c r="A910" s="139" t="s">
        <v>18</v>
      </c>
      <c r="B910" s="187">
        <v>754</v>
      </c>
      <c r="C910" s="188">
        <v>394</v>
      </c>
      <c r="D910" s="189">
        <v>563</v>
      </c>
      <c r="E910" s="190">
        <v>199</v>
      </c>
      <c r="F910" s="187">
        <v>751</v>
      </c>
      <c r="G910" s="191">
        <v>407</v>
      </c>
      <c r="H910" s="189">
        <v>1068</v>
      </c>
      <c r="I910" s="190">
        <v>706</v>
      </c>
      <c r="J910" s="187">
        <v>49</v>
      </c>
      <c r="K910" s="191">
        <v>122</v>
      </c>
      <c r="L910" s="189">
        <v>330</v>
      </c>
      <c r="M910" s="187">
        <v>515</v>
      </c>
      <c r="N910" s="192">
        <v>1128</v>
      </c>
      <c r="O910" s="193">
        <v>982</v>
      </c>
      <c r="P910" s="187">
        <v>596</v>
      </c>
      <c r="Q910" s="191">
        <v>346</v>
      </c>
      <c r="R910" s="189">
        <v>765</v>
      </c>
      <c r="S910" s="190">
        <v>498</v>
      </c>
      <c r="T910" s="187">
        <v>105</v>
      </c>
      <c r="U910" s="191">
        <v>210</v>
      </c>
      <c r="V910" s="189">
        <v>392</v>
      </c>
      <c r="W910" s="190">
        <v>612</v>
      </c>
      <c r="X910" s="187">
        <v>469</v>
      </c>
      <c r="Y910" s="191">
        <v>275</v>
      </c>
      <c r="Z910" s="189">
        <v>1136</v>
      </c>
      <c r="AA910" s="187">
        <v>1224</v>
      </c>
      <c r="AB910" s="162">
        <f t="shared" si="17670"/>
        <v>8106</v>
      </c>
      <c r="AC910" s="165">
        <f t="shared" si="17701"/>
        <v>6490</v>
      </c>
      <c r="AE910" s="254">
        <f>$AE$11</f>
        <v>0</v>
      </c>
      <c r="AF910" s="120">
        <f t="shared" si="17671"/>
        <v>0</v>
      </c>
      <c r="AG910" s="188">
        <f t="shared" si="17671"/>
        <v>0</v>
      </c>
      <c r="AH910" s="189">
        <f t="shared" si="17671"/>
        <v>0</v>
      </c>
      <c r="AI910" s="190">
        <f t="shared" si="17671"/>
        <v>0</v>
      </c>
      <c r="AJ910" s="187">
        <f t="shared" si="17671"/>
        <v>0</v>
      </c>
      <c r="AK910" s="191">
        <f t="shared" si="17671"/>
        <v>0</v>
      </c>
      <c r="AL910" s="189">
        <f t="shared" si="17671"/>
        <v>0</v>
      </c>
      <c r="AM910" s="190">
        <f t="shared" si="17671"/>
        <v>0</v>
      </c>
      <c r="AN910" s="187">
        <f t="shared" si="17671"/>
        <v>0</v>
      </c>
      <c r="AO910" s="191">
        <f t="shared" si="17671"/>
        <v>0</v>
      </c>
      <c r="AP910" s="189">
        <f t="shared" si="17672"/>
        <v>0</v>
      </c>
      <c r="AQ910" s="187">
        <f t="shared" si="17672"/>
        <v>0</v>
      </c>
      <c r="AR910" s="192">
        <f t="shared" si="17672"/>
        <v>0</v>
      </c>
      <c r="AS910" s="193">
        <f t="shared" si="17672"/>
        <v>0</v>
      </c>
      <c r="AT910" s="187">
        <f t="shared" si="17672"/>
        <v>0</v>
      </c>
      <c r="AU910" s="191">
        <f t="shared" si="17672"/>
        <v>0</v>
      </c>
      <c r="AV910" s="189">
        <f t="shared" si="17672"/>
        <v>0</v>
      </c>
      <c r="AW910" s="190">
        <f t="shared" si="17672"/>
        <v>0</v>
      </c>
      <c r="AX910" s="187">
        <f t="shared" si="17672"/>
        <v>0</v>
      </c>
      <c r="AY910" s="191">
        <f t="shared" si="17672"/>
        <v>0</v>
      </c>
      <c r="AZ910" s="189">
        <f t="shared" si="17673"/>
        <v>0</v>
      </c>
      <c r="BA910" s="190">
        <f t="shared" si="17673"/>
        <v>0</v>
      </c>
      <c r="BB910" s="187">
        <f t="shared" si="17673"/>
        <v>0</v>
      </c>
      <c r="BC910" s="191">
        <f t="shared" si="17673"/>
        <v>0</v>
      </c>
      <c r="BD910" s="189">
        <f t="shared" si="17673"/>
        <v>0</v>
      </c>
      <c r="BE910" s="187">
        <f t="shared" si="17673"/>
        <v>0</v>
      </c>
      <c r="BF910" s="164">
        <f t="shared" si="17673"/>
        <v>0</v>
      </c>
      <c r="BG910" s="165">
        <f t="shared" si="17673"/>
        <v>0</v>
      </c>
      <c r="BI910" s="139" t="s">
        <v>18</v>
      </c>
      <c r="BJ910" s="123">
        <f>B910/B932</f>
        <v>3.0237407763875523E-2</v>
      </c>
      <c r="BK910" s="124">
        <f t="shared" ref="BK910" si="17729">C910/C932</f>
        <v>1.4447962403867681E-2</v>
      </c>
      <c r="BL910" s="125">
        <f t="shared" ref="BL910" si="17730">D910/D932</f>
        <v>4.6143758708302597E-2</v>
      </c>
      <c r="BM910" s="126">
        <f t="shared" ref="BM910" si="17731">E910/E932</f>
        <v>1.7825710166556392E-2</v>
      </c>
      <c r="BN910" s="123">
        <f t="shared" ref="BN910" si="17732">F910/F932</f>
        <v>5.3171905975644293E-2</v>
      </c>
      <c r="BO910" s="124">
        <f t="shared" ref="BO910" si="17733">G910/G932</f>
        <v>2.2832589274188936E-2</v>
      </c>
      <c r="BP910" s="125">
        <f t="shared" ref="BP910" si="17734">H910/H932</f>
        <v>3.2330326330447419E-2</v>
      </c>
      <c r="BQ910" s="126">
        <f t="shared" ref="BQ910" si="17735">I910/I932</f>
        <v>1.9332662658773717E-2</v>
      </c>
      <c r="BR910" s="123">
        <f t="shared" ref="BR910" si="17736">J910/J932</f>
        <v>1.1248852157943067E-2</v>
      </c>
      <c r="BS910" s="124">
        <f t="shared" ref="BS910" si="17737">K910/K932</f>
        <v>2.5284418578601642E-2</v>
      </c>
      <c r="BT910" s="125">
        <f t="shared" ref="BT910" si="17738">L910/L932</f>
        <v>2.4357838795394153E-2</v>
      </c>
      <c r="BU910" s="123">
        <f t="shared" ref="BU910" si="17739">M910/M932</f>
        <v>3.2868492766773838E-2</v>
      </c>
      <c r="BV910" s="127">
        <f t="shared" ref="BV910" si="17740">N910/N932</f>
        <v>3.5298535486293657E-2</v>
      </c>
      <c r="BW910" s="128">
        <f t="shared" ref="BW910" si="17741">O910/O932</f>
        <v>3.4004059191003126E-2</v>
      </c>
      <c r="BX910" s="123">
        <f t="shared" ref="BX910" si="17742">P910/P932</f>
        <v>3.8553593376026908E-2</v>
      </c>
      <c r="BY910" s="124">
        <f t="shared" ref="BY910" si="17743">Q910/Q932</f>
        <v>2.7458498672803922E-2</v>
      </c>
      <c r="BZ910" s="125">
        <f t="shared" ref="BZ910" si="17744">R910/R932</f>
        <v>3.1079873242869913E-2</v>
      </c>
      <c r="CA910" s="126">
        <f t="shared" ref="CA910" si="17745">S910/S932</f>
        <v>2.4861764765554798E-2</v>
      </c>
      <c r="CB910" s="123">
        <f t="shared" ref="CB910" si="17746">T910/T932</f>
        <v>2.830951739013211E-2</v>
      </c>
      <c r="CC910" s="124">
        <f t="shared" ref="CC910" si="17747">U910/U932</f>
        <v>4.8600676068992099E-2</v>
      </c>
      <c r="CD910" s="125">
        <f t="shared" ref="CD910" si="17748">V910/V932</f>
        <v>1.9152782527971857E-2</v>
      </c>
      <c r="CE910" s="126">
        <f t="shared" ref="CE910" si="17749">W910/W932</f>
        <v>2.4650070258179512E-2</v>
      </c>
      <c r="CF910" s="123">
        <f t="shared" ref="CF910" si="17750">X910/X932</f>
        <v>3.2592077831827659E-2</v>
      </c>
      <c r="CG910" s="124">
        <f t="shared" ref="CG910" si="17751">Y910/Y932</f>
        <v>4.0416050226378959E-2</v>
      </c>
      <c r="CH910" s="125">
        <f t="shared" ref="CH910" si="17752">Z910/Z932</f>
        <v>2.7564118118069542E-2</v>
      </c>
      <c r="CI910" s="123">
        <f t="shared" ref="CI910" si="17753">AA910/AA932</f>
        <v>2.889014657056517E-2</v>
      </c>
      <c r="CJ910" s="129">
        <f t="shared" ref="CJ910" si="17754">AB910/AB932</f>
        <v>3.1912506348250248E-2</v>
      </c>
      <c r="CK910" s="130">
        <f t="shared" ref="CK910" si="17755">AC910/AC932</f>
        <v>2.5641836097699742E-2</v>
      </c>
    </row>
    <row r="911" spans="1:89" ht="14.4" thickTop="1" thickBot="1" x14ac:dyDescent="0.3">
      <c r="A911" s="131" t="s">
        <v>19</v>
      </c>
      <c r="B911" s="180">
        <v>906</v>
      </c>
      <c r="C911" s="181">
        <v>1111</v>
      </c>
      <c r="D911" s="182">
        <v>607</v>
      </c>
      <c r="E911" s="183">
        <v>622</v>
      </c>
      <c r="F911" s="180">
        <v>844</v>
      </c>
      <c r="G911" s="184">
        <v>843</v>
      </c>
      <c r="H911" s="182">
        <v>1391</v>
      </c>
      <c r="I911" s="183">
        <v>1576</v>
      </c>
      <c r="J911" s="180">
        <v>81</v>
      </c>
      <c r="K911" s="184">
        <v>168</v>
      </c>
      <c r="L911" s="182">
        <v>737</v>
      </c>
      <c r="M911" s="180">
        <v>712</v>
      </c>
      <c r="N911" s="185">
        <v>1752</v>
      </c>
      <c r="O911" s="186">
        <v>1339</v>
      </c>
      <c r="P911" s="180">
        <v>871</v>
      </c>
      <c r="Q911" s="184">
        <v>502</v>
      </c>
      <c r="R911" s="182">
        <v>1108</v>
      </c>
      <c r="S911" s="183">
        <v>804</v>
      </c>
      <c r="T911" s="180">
        <v>249</v>
      </c>
      <c r="U911" s="184">
        <v>274</v>
      </c>
      <c r="V911" s="182">
        <v>861</v>
      </c>
      <c r="W911" s="183">
        <v>973</v>
      </c>
      <c r="X911" s="180">
        <v>769</v>
      </c>
      <c r="Y911" s="184">
        <v>321</v>
      </c>
      <c r="Z911" s="182">
        <v>1643</v>
      </c>
      <c r="AA911" s="180">
        <v>1840</v>
      </c>
      <c r="AB911" s="162">
        <f t="shared" si="17670"/>
        <v>11819</v>
      </c>
      <c r="AC911" s="165">
        <f t="shared" si="17701"/>
        <v>11085</v>
      </c>
      <c r="AE911" s="251" t="s">
        <v>13</v>
      </c>
      <c r="AF911" s="14">
        <f t="shared" ref="AF911:BG911" si="17756">SUM(AF908:AF910)</f>
        <v>2751</v>
      </c>
      <c r="AG911" s="1">
        <f t="shared" si="17756"/>
        <v>1709.8275286235412</v>
      </c>
      <c r="AH911" s="14">
        <f t="shared" si="17756"/>
        <v>1618</v>
      </c>
      <c r="AI911" s="1">
        <f t="shared" si="17756"/>
        <v>1298.8179980093262</v>
      </c>
      <c r="AJ911" s="14">
        <f t="shared" si="17756"/>
        <v>1943</v>
      </c>
      <c r="AK911" s="1">
        <f t="shared" si="17756"/>
        <v>1576.2505987693185</v>
      </c>
      <c r="AL911" s="14">
        <f t="shared" si="17756"/>
        <v>3719</v>
      </c>
      <c r="AM911" s="1">
        <f t="shared" si="17756"/>
        <v>2682.2281637244846</v>
      </c>
      <c r="AN911" s="14">
        <f t="shared" si="17756"/>
        <v>277</v>
      </c>
      <c r="AO911" s="1">
        <f t="shared" si="17756"/>
        <v>1089.6469548305679</v>
      </c>
      <c r="AP911" s="14">
        <f t="shared" si="17756"/>
        <v>1601</v>
      </c>
      <c r="AQ911" s="1">
        <f t="shared" si="17756"/>
        <v>3816.3244206661416</v>
      </c>
      <c r="AR911" s="14">
        <f t="shared" si="17756"/>
        <v>3733</v>
      </c>
      <c r="AS911" s="1">
        <f t="shared" si="17756"/>
        <v>4343.4596268134828</v>
      </c>
      <c r="AT911" s="14">
        <f t="shared" si="17756"/>
        <v>1900</v>
      </c>
      <c r="AU911" s="1">
        <f t="shared" si="17756"/>
        <v>2200.8772987512921</v>
      </c>
      <c r="AV911" s="14">
        <f t="shared" si="17756"/>
        <v>3010</v>
      </c>
      <c r="AW911" s="1">
        <f t="shared" si="17756"/>
        <v>2024.655741613974</v>
      </c>
      <c r="AX911" s="14">
        <f t="shared" si="17756"/>
        <v>580</v>
      </c>
      <c r="AY911" s="1">
        <f t="shared" si="17756"/>
        <v>1670.9028252610942</v>
      </c>
      <c r="AZ911" s="14">
        <f t="shared" si="17756"/>
        <v>1930</v>
      </c>
      <c r="BA911" s="1">
        <f t="shared" si="17756"/>
        <v>3879.3368608452147</v>
      </c>
      <c r="BB911" s="14">
        <f t="shared" si="17756"/>
        <v>1784</v>
      </c>
      <c r="BC911" s="1">
        <f t="shared" si="17756"/>
        <v>2013.6429947373044</v>
      </c>
      <c r="BD911" s="14">
        <f t="shared" si="17756"/>
        <v>4159</v>
      </c>
      <c r="BE911" s="1">
        <f t="shared" si="17756"/>
        <v>3788.0289873542611</v>
      </c>
      <c r="BF911" s="166">
        <f t="shared" si="17756"/>
        <v>29005</v>
      </c>
      <c r="BG911" s="167">
        <f t="shared" si="17756"/>
        <v>32094</v>
      </c>
      <c r="BI911" s="131" t="s">
        <v>19</v>
      </c>
      <c r="BJ911" s="123">
        <f>B911/B932</f>
        <v>3.6333012512030798E-2</v>
      </c>
      <c r="BK911" s="124">
        <f t="shared" ref="BK911" si="17757">C911/C932</f>
        <v>4.0740320382479676E-2</v>
      </c>
      <c r="BL911" s="125">
        <f t="shared" ref="BL911" si="17758">D911/D932</f>
        <v>4.975002049012376E-2</v>
      </c>
      <c r="BM911" s="126">
        <f t="shared" ref="BM911" si="17759">E911/E932</f>
        <v>5.5716541324613449E-2</v>
      </c>
      <c r="BN911" s="123">
        <f t="shared" ref="BN911" si="17760">F911/F932</f>
        <v>5.9756442934013027E-2</v>
      </c>
      <c r="BO911" s="124">
        <f t="shared" ref="BO911" si="17761">G911/G932</f>
        <v>4.7292070658823765E-2</v>
      </c>
      <c r="BP911" s="125">
        <f t="shared" ref="BP911" si="17762">H911/H932</f>
        <v>4.2108131016528424E-2</v>
      </c>
      <c r="BQ911" s="126">
        <f t="shared" ref="BQ911" si="17763">I911/I932</f>
        <v>4.3156198796356057E-2</v>
      </c>
      <c r="BR911" s="123">
        <f t="shared" ref="BR911" si="17764">J911/J932</f>
        <v>1.859504132231405E-2</v>
      </c>
      <c r="BS911" s="124">
        <f t="shared" ref="BS911" si="17765">K911/K932</f>
        <v>3.4817887878730129E-2</v>
      </c>
      <c r="BT911" s="125">
        <f t="shared" ref="BT911" si="17766">L911/L932</f>
        <v>5.4399173309713611E-2</v>
      </c>
      <c r="BU911" s="123">
        <f t="shared" ref="BU911" si="17767">M911/M932</f>
        <v>4.5441489029015486E-2</v>
      </c>
      <c r="BV911" s="127">
        <f t="shared" ref="BV911" si="17768">N911/N932</f>
        <v>5.4825384904243338E-2</v>
      </c>
      <c r="BW911" s="128">
        <f t="shared" ref="BW911" si="17769">O911/O932</f>
        <v>4.6366023683048055E-2</v>
      </c>
      <c r="BX911" s="123">
        <f t="shared" ref="BX911" si="17770">P911/P932</f>
        <v>5.6342583608254095E-2</v>
      </c>
      <c r="BY911" s="124">
        <f t="shared" ref="BY911" si="17771">Q911/Q932</f>
        <v>3.9838631022391817E-2</v>
      </c>
      <c r="BZ911" s="125">
        <f t="shared" ref="BZ911" si="17772">R911/R932</f>
        <v>4.5015032095555373E-2</v>
      </c>
      <c r="CA911" s="126">
        <f t="shared" ref="CA911" si="17773">S911/S932</f>
        <v>4.0138270826317386E-2</v>
      </c>
      <c r="CB911" s="123">
        <f t="shared" ref="CB911" si="17774">T911/T932</f>
        <v>6.7133998382313292E-2</v>
      </c>
      <c r="CC911" s="124">
        <f t="shared" ref="CC911" si="17775">U911/U932</f>
        <v>6.3412310680494452E-2</v>
      </c>
      <c r="CD911" s="125">
        <f t="shared" ref="CD911" si="17776">V911/V932</f>
        <v>4.2067718766795326E-2</v>
      </c>
      <c r="CE911" s="126">
        <f t="shared" ref="CE911" si="17777">W911/W932</f>
        <v>3.9190389479099121E-2</v>
      </c>
      <c r="CF911" s="123">
        <f t="shared" ref="CF911" si="17778">X911/X932</f>
        <v>5.3439888811674774E-2</v>
      </c>
      <c r="CG911" s="124">
        <f t="shared" ref="CG911" si="17779">Y911/Y932</f>
        <v>4.717655317333689E-2</v>
      </c>
      <c r="CH911" s="125">
        <f t="shared" ref="CH911" si="17780">Z911/Z932</f>
        <v>3.9866061679567126E-2</v>
      </c>
      <c r="CI911" s="123">
        <f t="shared" ref="CI911" si="17781">AA911/AA932</f>
        <v>4.3429632099542412E-2</v>
      </c>
      <c r="CJ911" s="129">
        <f t="shared" ref="CJ911" si="17782">AB911/AB932</f>
        <v>4.6530213734267169E-2</v>
      </c>
      <c r="CK911" s="130">
        <f t="shared" ref="CK911" si="17783">AC911/AC932</f>
        <v>4.3796572132974061E-2</v>
      </c>
    </row>
    <row r="912" spans="1:89" ht="13.8" thickTop="1" x14ac:dyDescent="0.25">
      <c r="A912" s="139" t="s">
        <v>20</v>
      </c>
      <c r="B912" s="266">
        <v>1220</v>
      </c>
      <c r="C912" s="267">
        <v>1084.9349516244674</v>
      </c>
      <c r="D912" s="268">
        <v>842</v>
      </c>
      <c r="E912" s="269">
        <v>724.73083793363571</v>
      </c>
      <c r="F912" s="266">
        <v>950</v>
      </c>
      <c r="G912" s="270">
        <v>957.72153851611779</v>
      </c>
      <c r="H912" s="268">
        <v>1825</v>
      </c>
      <c r="I912" s="269">
        <v>1553.6726731553722</v>
      </c>
      <c r="J912" s="266">
        <v>126</v>
      </c>
      <c r="K912" s="270">
        <v>558.15077308861339</v>
      </c>
      <c r="L912" s="268">
        <v>883</v>
      </c>
      <c r="M912" s="266">
        <v>1736.2262002055681</v>
      </c>
      <c r="N912" s="271">
        <v>1843</v>
      </c>
      <c r="O912" s="272">
        <v>2230.036084519294</v>
      </c>
      <c r="P912" s="266">
        <v>986</v>
      </c>
      <c r="Q912" s="270">
        <v>1122.9687598450737</v>
      </c>
      <c r="R912" s="268">
        <v>1302</v>
      </c>
      <c r="S912" s="269">
        <v>1110.8664678857363</v>
      </c>
      <c r="T912" s="266">
        <v>323</v>
      </c>
      <c r="U912" s="270">
        <v>909.71583211364941</v>
      </c>
      <c r="V912" s="268">
        <v>1157</v>
      </c>
      <c r="W912" s="269">
        <v>2081.6199903396591</v>
      </c>
      <c r="X912" s="266">
        <v>878</v>
      </c>
      <c r="Y912" s="270">
        <v>1051.4913684958155</v>
      </c>
      <c r="Z912" s="268">
        <v>1932</v>
      </c>
      <c r="AA912" s="266">
        <v>2350.8645222769974</v>
      </c>
      <c r="AB912" s="162">
        <f t="shared" si="17670"/>
        <v>14267</v>
      </c>
      <c r="AC912" s="165">
        <f t="shared" si="17701"/>
        <v>17473</v>
      </c>
      <c r="BI912" s="139" t="s">
        <v>20</v>
      </c>
      <c r="BJ912" s="123">
        <f>B912/B932</f>
        <v>4.8925248636509461E-2</v>
      </c>
      <c r="BK912" s="124">
        <f t="shared" ref="BK912" si="17784">C912/C932</f>
        <v>3.9784516222620067E-2</v>
      </c>
      <c r="BL912" s="125">
        <f t="shared" ref="BL912" si="17785">D912/D932</f>
        <v>6.9010736824850427E-2</v>
      </c>
      <c r="BM912" s="126">
        <f t="shared" ref="BM912" si="17786">E912/E932</f>
        <v>6.4918803345580617E-2</v>
      </c>
      <c r="BN912" s="123">
        <f t="shared" ref="BN912" si="17787">F912/F932</f>
        <v>6.7261399037099975E-2</v>
      </c>
      <c r="BO912" s="124">
        <f t="shared" ref="BO912" si="17788">G912/G932</f>
        <v>5.3727917759171587E-2</v>
      </c>
      <c r="BP912" s="125">
        <f t="shared" ref="BP912" si="17789">H912/H932</f>
        <v>5.5246110068414359E-2</v>
      </c>
      <c r="BQ912" s="126">
        <f t="shared" ref="BQ912" si="17790">I912/I932</f>
        <v>4.2544801235507093E-2</v>
      </c>
      <c r="BR912" s="123">
        <f t="shared" ref="BR912" si="17791">J912/J932</f>
        <v>2.8925619834710745E-2</v>
      </c>
      <c r="BS912" s="124">
        <f t="shared" ref="BS912" si="17792">K912/K932</f>
        <v>0.1156763752192017</v>
      </c>
      <c r="BT912" s="125">
        <f t="shared" ref="BT912" si="17793">L912/L932</f>
        <v>6.5175671685857695E-2</v>
      </c>
      <c r="BU912" s="123">
        <f t="shared" ref="BU912" si="17794">M912/M932</f>
        <v>0.11080997728726202</v>
      </c>
      <c r="BV912" s="127">
        <f t="shared" ref="BV912" si="17795">N912/N932</f>
        <v>5.7673050444360996E-2</v>
      </c>
      <c r="BW912" s="128">
        <f t="shared" ref="BW912" si="17796">O912/O932</f>
        <v>7.7220243397216837E-2</v>
      </c>
      <c r="BX912" s="123">
        <f t="shared" ref="BX912" si="17797">P912/P932</f>
        <v>6.3781615887185464E-2</v>
      </c>
      <c r="BY912" s="124">
        <f t="shared" ref="BY912" si="17798">Q912/Q932</f>
        <v>8.9118601739324343E-2</v>
      </c>
      <c r="BZ912" s="125">
        <f t="shared" ref="BZ912" si="17799">R912/R932</f>
        <v>5.2896725440806043E-2</v>
      </c>
      <c r="CA912" s="126">
        <f t="shared" ref="CA912" si="17800">S912/S932</f>
        <v>5.5458033756060052E-2</v>
      </c>
      <c r="CB912" s="123">
        <f t="shared" ref="CB912" si="17801">T912/T932</f>
        <v>8.7085467781073067E-2</v>
      </c>
      <c r="CC912" s="124">
        <f t="shared" ref="CC912" si="17802">U912/U932</f>
        <v>0.21053716414947179</v>
      </c>
      <c r="CD912" s="125">
        <f t="shared" ref="CD912" si="17803">V912/V932</f>
        <v>5.6530023940978162E-2</v>
      </c>
      <c r="CE912" s="126">
        <f t="shared" ref="CE912" si="17804">W912/W932</f>
        <v>8.3843266360626723E-2</v>
      </c>
      <c r="CF912" s="123">
        <f t="shared" ref="CF912" si="17805">X912/X932</f>
        <v>6.1014593467685896E-2</v>
      </c>
      <c r="CG912" s="124">
        <f t="shared" ref="CG912" si="17806">Y912/Y932</f>
        <v>0.15453501076993026</v>
      </c>
      <c r="CH912" s="125">
        <f t="shared" ref="CH912" si="17807">Z912/Z932</f>
        <v>4.6878412151505594E-2</v>
      </c>
      <c r="CI912" s="123">
        <f t="shared" ref="CI912" si="17808">AA912/AA932</f>
        <v>5.5487598542585073E-2</v>
      </c>
      <c r="CJ912" s="129">
        <f t="shared" ref="CJ912" si="17809">AB912/AB932</f>
        <v>5.616774340864622E-2</v>
      </c>
      <c r="CK912" s="130">
        <f t="shared" ref="CK912" si="17810">AC912/AC932</f>
        <v>6.9035408649477284E-2</v>
      </c>
    </row>
    <row r="913" spans="1:89" ht="13.8" thickBot="1" x14ac:dyDescent="0.3">
      <c r="A913" s="131" t="s">
        <v>21</v>
      </c>
      <c r="B913" s="273">
        <v>1531</v>
      </c>
      <c r="C913" s="274">
        <v>624.89257699907364</v>
      </c>
      <c r="D913" s="275">
        <v>776</v>
      </c>
      <c r="E913" s="276">
        <v>574.08716007569046</v>
      </c>
      <c r="F913" s="273">
        <v>993</v>
      </c>
      <c r="G913" s="277">
        <v>618.52906025320067</v>
      </c>
      <c r="H913" s="275">
        <v>1894</v>
      </c>
      <c r="I913" s="276">
        <v>1128.5554905691124</v>
      </c>
      <c r="J913" s="273">
        <v>151</v>
      </c>
      <c r="K913" s="277">
        <v>531.4961817419545</v>
      </c>
      <c r="L913" s="275">
        <v>718</v>
      </c>
      <c r="M913" s="273">
        <v>2080.0982204605734</v>
      </c>
      <c r="N913" s="278">
        <v>1890</v>
      </c>
      <c r="O913" s="279">
        <v>2113.4235422941883</v>
      </c>
      <c r="P913" s="273">
        <v>914</v>
      </c>
      <c r="Q913" s="277">
        <v>1077.9085389062182</v>
      </c>
      <c r="R913" s="275">
        <v>1708</v>
      </c>
      <c r="S913" s="276">
        <v>913.78927372823784</v>
      </c>
      <c r="T913" s="273">
        <v>257</v>
      </c>
      <c r="U913" s="277">
        <v>761.18699314744492</v>
      </c>
      <c r="V913" s="275">
        <v>773</v>
      </c>
      <c r="W913" s="276">
        <v>1797.7168705055558</v>
      </c>
      <c r="X913" s="273">
        <v>906</v>
      </c>
      <c r="Y913" s="277">
        <v>962.15162624148888</v>
      </c>
      <c r="Z913" s="275">
        <v>2227</v>
      </c>
      <c r="AA913" s="273">
        <v>1437.1644650772637</v>
      </c>
      <c r="AB913" s="162">
        <f t="shared" si="17670"/>
        <v>14738</v>
      </c>
      <c r="AC913" s="165">
        <f t="shared" si="17701"/>
        <v>14621.000000000002</v>
      </c>
      <c r="AE913" t="s">
        <v>85</v>
      </c>
      <c r="BI913" s="131" t="s">
        <v>21</v>
      </c>
      <c r="BJ913" s="123">
        <f>B913/B932</f>
        <v>6.1397176772537698E-2</v>
      </c>
      <c r="BK913" s="124">
        <f t="shared" ref="BK913" si="17811">C913/C932</f>
        <v>2.2914782890707121E-2</v>
      </c>
      <c r="BL913" s="125">
        <f t="shared" ref="BL913" si="17812">D913/D932</f>
        <v>6.3601344152118683E-2</v>
      </c>
      <c r="BM913" s="126">
        <f t="shared" ref="BM913" si="17813">E913/E932</f>
        <v>5.1424680029400614E-2</v>
      </c>
      <c r="BN913" s="123">
        <f t="shared" ref="BN913" si="17814">F913/F932</f>
        <v>7.030586236193713E-2</v>
      </c>
      <c r="BO913" s="124">
        <f t="shared" ref="BO913" si="17815">G913/G932</f>
        <v>3.4699312007153295E-2</v>
      </c>
      <c r="BP913" s="125">
        <f t="shared" ref="BP913" si="17816">H913/H932</f>
        <v>5.7334867106617428E-2</v>
      </c>
      <c r="BQ913" s="126">
        <f t="shared" ref="BQ913" si="17817">I913/I932</f>
        <v>3.0903658060735882E-2</v>
      </c>
      <c r="BR913" s="123">
        <f t="shared" ref="BR913" si="17818">J913/J932</f>
        <v>3.4664830119375573E-2</v>
      </c>
      <c r="BS913" s="124">
        <f t="shared" ref="BS913" si="17819">K913/K932</f>
        <v>0.11015222895157467</v>
      </c>
      <c r="BT913" s="125">
        <f t="shared" ref="BT913" si="17820">L913/L932</f>
        <v>5.2996752288160615E-2</v>
      </c>
      <c r="BU913" s="123">
        <f t="shared" ref="BU913" si="17821">M913/M932</f>
        <v>0.1327566860454126</v>
      </c>
      <c r="BV913" s="127">
        <f t="shared" ref="BV913" si="17822">N913/N932</f>
        <v>5.9143822756289897E-2</v>
      </c>
      <c r="BW913" s="128">
        <f t="shared" ref="BW913" si="17823">O913/O932</f>
        <v>7.3182259906141633E-2</v>
      </c>
      <c r="BX913" s="123">
        <f t="shared" ref="BX913" si="17824">P913/P932</f>
        <v>5.912413480820234E-2</v>
      </c>
      <c r="BY913" s="124">
        <f t="shared" ref="BY913" si="17825">Q913/Q932</f>
        <v>8.5542630592371119E-2</v>
      </c>
      <c r="BZ913" s="125">
        <f t="shared" ref="BZ913" si="17826">R913/R932</f>
        <v>6.939140326643374E-2</v>
      </c>
      <c r="CA913" s="126">
        <f t="shared" ref="CA913" si="17827">S913/S932</f>
        <v>4.5619305158069501E-2</v>
      </c>
      <c r="CB913" s="123">
        <f t="shared" ref="CB913" si="17828">T913/T932</f>
        <v>6.9290913992990019E-2</v>
      </c>
      <c r="CC913" s="124">
        <f t="shared" ref="CC913" si="17829">U913/U932</f>
        <v>0.17616286896137656</v>
      </c>
      <c r="CD913" s="125">
        <f t="shared" ref="CD913" si="17830">V913/V932</f>
        <v>3.7768114525822058E-2</v>
      </c>
      <c r="CE913" s="126">
        <f t="shared" ref="CE913" si="17831">W913/W932</f>
        <v>7.24082469971839E-2</v>
      </c>
      <c r="CF913" s="123">
        <f t="shared" ref="CF913" si="17832">X913/X932</f>
        <v>6.2960389159138291E-2</v>
      </c>
      <c r="CG913" s="124">
        <f t="shared" ref="CG913" si="17833">Y913/Y932</f>
        <v>0.14140497618752076</v>
      </c>
      <c r="CH913" s="125">
        <f t="shared" ref="CH913" si="17834">Z913/Z932</f>
        <v>5.4036347754349359E-2</v>
      </c>
      <c r="CI913" s="123">
        <f t="shared" ref="CI913" si="17835">AA913/AA932</f>
        <v>3.3921480426544151E-2</v>
      </c>
      <c r="CJ913" s="129">
        <f t="shared" ref="CJ913" si="17836">AB913/AB932</f>
        <v>5.8022023015113756E-2</v>
      </c>
      <c r="CK913" s="130">
        <f t="shared" ref="CK913" si="17837">AC913/AC932</f>
        <v>5.7767224281119869E-2</v>
      </c>
    </row>
    <row r="914" spans="1:89" ht="14.4" thickTop="1" thickBot="1" x14ac:dyDescent="0.3">
      <c r="A914" s="139" t="s">
        <v>22</v>
      </c>
      <c r="B914" s="187">
        <v>1655</v>
      </c>
      <c r="C914" s="188">
        <v>1065</v>
      </c>
      <c r="D914" s="189">
        <v>958</v>
      </c>
      <c r="E914" s="190">
        <v>398</v>
      </c>
      <c r="F914" s="187">
        <v>1022</v>
      </c>
      <c r="G914" s="191">
        <v>526</v>
      </c>
      <c r="H914" s="189">
        <v>2256</v>
      </c>
      <c r="I914" s="190">
        <v>1350</v>
      </c>
      <c r="J914" s="187">
        <v>163</v>
      </c>
      <c r="K914" s="191">
        <v>403</v>
      </c>
      <c r="L914" s="189">
        <v>591</v>
      </c>
      <c r="M914" s="187">
        <v>961</v>
      </c>
      <c r="N914" s="192">
        <v>1829</v>
      </c>
      <c r="O914" s="193">
        <v>1661</v>
      </c>
      <c r="P914" s="187">
        <v>986</v>
      </c>
      <c r="Q914" s="191">
        <v>418</v>
      </c>
      <c r="R914" s="189">
        <v>1720</v>
      </c>
      <c r="S914" s="190">
        <v>779</v>
      </c>
      <c r="T914" s="187">
        <v>186</v>
      </c>
      <c r="U914" s="191">
        <v>137</v>
      </c>
      <c r="V914" s="189">
        <v>841</v>
      </c>
      <c r="W914" s="190">
        <v>1604</v>
      </c>
      <c r="X914" s="187">
        <v>891</v>
      </c>
      <c r="Y914" s="191">
        <v>303</v>
      </c>
      <c r="Z914" s="189">
        <v>2469</v>
      </c>
      <c r="AA914" s="187">
        <v>1531</v>
      </c>
      <c r="AB914" s="162">
        <f t="shared" si="17670"/>
        <v>15567</v>
      </c>
      <c r="AC914" s="165">
        <f t="shared" si="17701"/>
        <v>11136</v>
      </c>
      <c r="AE914" s="290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39" t="s">
        <v>22</v>
      </c>
      <c r="BJ914" s="123">
        <f>B914/B932</f>
        <v>6.6369906961822267E-2</v>
      </c>
      <c r="BK914" s="124">
        <f t="shared" ref="BK914" si="17838">C914/C932</f>
        <v>3.9053502436850455E-2</v>
      </c>
      <c r="BL914" s="125">
        <f t="shared" ref="BL914" si="17839">D914/D932</f>
        <v>7.8518154249651667E-2</v>
      </c>
      <c r="BM914" s="126">
        <f t="shared" ref="BM914" si="17840">E914/E932</f>
        <v>3.5651420333112784E-2</v>
      </c>
      <c r="BN914" s="123">
        <f t="shared" ref="BN914" si="17841">F914/F932</f>
        <v>7.2359105069385449E-2</v>
      </c>
      <c r="BO914" s="124">
        <f t="shared" ref="BO914" si="17842">G914/G932</f>
        <v>2.9508456899811745E-2</v>
      </c>
      <c r="BP914" s="125">
        <f t="shared" ref="BP914" si="17843">H914/H932</f>
        <v>6.829327359690017E-2</v>
      </c>
      <c r="BQ914" s="126">
        <f t="shared" ref="BQ914" si="17844">I914/I932</f>
        <v>3.6967556075558808E-2</v>
      </c>
      <c r="BR914" s="123">
        <f t="shared" ref="BR914" si="17845">J914/J932</f>
        <v>3.7419651056014691E-2</v>
      </c>
      <c r="BS914" s="124">
        <f t="shared" ref="BS914" si="17846">K914/K932</f>
        <v>8.3521481042430012E-2</v>
      </c>
      <c r="BT914" s="125">
        <f t="shared" ref="BT914" si="17847">L914/L932</f>
        <v>4.3622674933569527E-2</v>
      </c>
      <c r="BU914" s="123">
        <f t="shared" ref="BU914" si="17848">M914/M932</f>
        <v>6.1333245725960502E-2</v>
      </c>
      <c r="BV914" s="127">
        <f t="shared" ref="BV914" si="17849">N914/N932</f>
        <v>5.7234948053573667E-2</v>
      </c>
      <c r="BW914" s="128">
        <f t="shared" ref="BW914" si="17850">O914/O932</f>
        <v>5.7516030871951319E-2</v>
      </c>
      <c r="BX914" s="123">
        <f t="shared" ref="BX914" si="17851">P914/P932</f>
        <v>6.3781615887185464E-2</v>
      </c>
      <c r="BY914" s="124">
        <f t="shared" ref="BY914" si="17852">Q914/Q932</f>
        <v>3.3172405911075259E-2</v>
      </c>
      <c r="BZ914" s="125">
        <f t="shared" ref="BZ914" si="17853">R914/R932</f>
        <v>6.9878930689851307E-2</v>
      </c>
      <c r="CA914" s="126">
        <f t="shared" ref="CA914" si="17854">S914/S932</f>
        <v>3.8890190265797563E-2</v>
      </c>
      <c r="CB914" s="123">
        <f t="shared" ref="CB914" si="17855">T914/T932</f>
        <v>5.0148287948234026E-2</v>
      </c>
      <c r="CC914" s="124">
        <f t="shared" ref="CC914" si="17856">U914/U932</f>
        <v>3.1706155340247226E-2</v>
      </c>
      <c r="CD914" s="125">
        <f t="shared" ref="CD914" si="17857">V914/V932</f>
        <v>4.1090535984755948E-2</v>
      </c>
      <c r="CE914" s="126">
        <f t="shared" ref="CE914" si="17858">W914/W932</f>
        <v>6.4605739696274408E-2</v>
      </c>
      <c r="CF914" s="123">
        <f t="shared" ref="CF914" si="17859">X914/X932</f>
        <v>6.1917998610145936E-2</v>
      </c>
      <c r="CG914" s="124">
        <f t="shared" ref="CG914" si="17860">Y914/Y932</f>
        <v>4.4531138976701176E-2</v>
      </c>
      <c r="CH914" s="125">
        <f t="shared" ref="CH914" si="17861">Z914/Z932</f>
        <v>5.990828136752966E-2</v>
      </c>
      <c r="CI914" s="123">
        <f t="shared" ref="CI914" si="17862">AA914/AA932</f>
        <v>3.6136286274130132E-2</v>
      </c>
      <c r="CJ914" s="129">
        <f t="shared" ref="CJ914" si="17863">AB914/AB932</f>
        <v>6.1285712598471695E-2</v>
      </c>
      <c r="CK914" s="130">
        <f t="shared" ref="CK914" si="17864">AC914/AC932</f>
        <v>4.3998071923572316E-2</v>
      </c>
    </row>
    <row r="915" spans="1:89" ht="15" thickTop="1" thickBot="1" x14ac:dyDescent="0.35">
      <c r="A915" s="131" t="s">
        <v>23</v>
      </c>
      <c r="B915" s="180">
        <v>1678</v>
      </c>
      <c r="C915" s="181">
        <v>1547</v>
      </c>
      <c r="D915" s="182">
        <v>859</v>
      </c>
      <c r="E915" s="183">
        <v>447</v>
      </c>
      <c r="F915" s="180">
        <v>878</v>
      </c>
      <c r="G915" s="184">
        <v>808</v>
      </c>
      <c r="H915" s="182">
        <v>2000</v>
      </c>
      <c r="I915" s="183">
        <v>2060</v>
      </c>
      <c r="J915" s="180">
        <v>152</v>
      </c>
      <c r="K915" s="184">
        <v>454</v>
      </c>
      <c r="L915" s="182">
        <v>439</v>
      </c>
      <c r="M915" s="180">
        <v>1079</v>
      </c>
      <c r="N915" s="185">
        <v>1734</v>
      </c>
      <c r="O915" s="186">
        <v>1783</v>
      </c>
      <c r="P915" s="180">
        <v>962</v>
      </c>
      <c r="Q915" s="184">
        <v>486</v>
      </c>
      <c r="R915" s="182">
        <v>1722</v>
      </c>
      <c r="S915" s="183">
        <v>969</v>
      </c>
      <c r="T915" s="180">
        <v>145</v>
      </c>
      <c r="U915" s="184">
        <v>162</v>
      </c>
      <c r="V915" s="182">
        <v>773</v>
      </c>
      <c r="W915" s="183">
        <v>1702</v>
      </c>
      <c r="X915" s="180">
        <v>954</v>
      </c>
      <c r="Y915" s="184">
        <v>305</v>
      </c>
      <c r="Z915" s="182">
        <v>2402</v>
      </c>
      <c r="AA915" s="180">
        <v>2960</v>
      </c>
      <c r="AB915" s="162">
        <f t="shared" si="17670"/>
        <v>14698</v>
      </c>
      <c r="AC915" s="165">
        <f t="shared" si="17701"/>
        <v>14762</v>
      </c>
      <c r="AE915" s="291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68" t="s">
        <v>14</v>
      </c>
      <c r="BG915" s="169" t="s">
        <v>15</v>
      </c>
      <c r="BI915" s="131" t="s">
        <v>23</v>
      </c>
      <c r="BJ915" s="123">
        <f>B915/B932</f>
        <v>6.7292268206608913E-2</v>
      </c>
      <c r="BK915" s="124">
        <f t="shared" ref="BK915" si="17865">C915/C932</f>
        <v>5.6728420910617521E-2</v>
      </c>
      <c r="BL915" s="125">
        <f t="shared" ref="BL915" si="17866">D915/D932</f>
        <v>7.0404065240554051E-2</v>
      </c>
      <c r="BM915" s="126">
        <f t="shared" ref="BM915" si="17867">E915/E932</f>
        <v>4.0040665550003553E-2</v>
      </c>
      <c r="BN915" s="123">
        <f t="shared" ref="BN915" si="17868">F915/F932</f>
        <v>6.2163693004814502E-2</v>
      </c>
      <c r="BO915" s="124">
        <f t="shared" ref="BO915" si="17869">G915/G932</f>
        <v>4.5328580180699407E-2</v>
      </c>
      <c r="BP915" s="125">
        <f t="shared" ref="BP915" si="17870">H915/H932</f>
        <v>6.0543682266755466E-2</v>
      </c>
      <c r="BQ915" s="126">
        <f t="shared" ref="BQ915" si="17871">I915/I932</f>
        <v>5.6409752233815662E-2</v>
      </c>
      <c r="BR915" s="123">
        <f t="shared" ref="BR915" si="17872">J915/J932</f>
        <v>3.489439853076217E-2</v>
      </c>
      <c r="BS915" s="124">
        <f t="shared" ref="BS915" si="17873">K915/K932</f>
        <v>9.4091197005615954E-2</v>
      </c>
      <c r="BT915" s="125">
        <f t="shared" ref="BT915" si="17874">L915/L932</f>
        <v>3.2403306761145556E-2</v>
      </c>
      <c r="BU915" s="123">
        <f t="shared" ref="BU915" si="17875">M915/M932</f>
        <v>6.8864279020095093E-2</v>
      </c>
      <c r="BV915" s="127">
        <f t="shared" ref="BV915" si="17876">N915/N932</f>
        <v>5.4262110401802476E-2</v>
      </c>
      <c r="BW915" s="128">
        <f t="shared" ref="BW915" si="17877">O915/O932</f>
        <v>6.1740567757187961E-2</v>
      </c>
      <c r="BX915" s="123">
        <f t="shared" ref="BX915" si="17878">P915/P932</f>
        <v>6.2229122194191085E-2</v>
      </c>
      <c r="BY915" s="124">
        <f t="shared" ref="BY915" si="17879">Q915/Q932</f>
        <v>3.856887385833152E-2</v>
      </c>
      <c r="BZ915" s="125">
        <f t="shared" ref="BZ915" si="17880">R915/R932</f>
        <v>6.9960185260420901E-2</v>
      </c>
      <c r="CA915" s="126">
        <f t="shared" ref="CA915" si="17881">S915/S932</f>
        <v>4.8375602525748192E-2</v>
      </c>
      <c r="CB915" s="123">
        <f t="shared" ref="CB915" si="17882">T915/T932</f>
        <v>3.9094095443515775E-2</v>
      </c>
      <c r="CC915" s="124">
        <f t="shared" ref="CC915" si="17883">U915/U932</f>
        <v>3.7491950110365331E-2</v>
      </c>
      <c r="CD915" s="125">
        <f t="shared" ref="CD915" si="17884">V915/V932</f>
        <v>3.7768114525822058E-2</v>
      </c>
      <c r="CE915" s="126">
        <f t="shared" ref="CE915" si="17885">W915/W932</f>
        <v>6.8552973168989423E-2</v>
      </c>
      <c r="CF915" s="123">
        <f t="shared" ref="CF915" si="17886">X915/X932</f>
        <v>6.6296038915913832E-2</v>
      </c>
      <c r="CG915" s="124">
        <f t="shared" ref="CG915" si="17887">Y915/Y932</f>
        <v>4.4825073887438477E-2</v>
      </c>
      <c r="CH915" s="125">
        <f t="shared" ref="CH915" si="17888">Z915/Z932</f>
        <v>5.8282580739087181E-2</v>
      </c>
      <c r="CI915" s="123">
        <f t="shared" ref="CI915" si="17889">AA915/AA932</f>
        <v>6.9865060334046492E-2</v>
      </c>
      <c r="CJ915" s="129">
        <f t="shared" ref="CJ915" si="17890">AB915/AB932</f>
        <v>5.7864547040042201E-2</v>
      </c>
      <c r="CK915" s="130">
        <f t="shared" ref="CK915" si="17891">AC915/AC932</f>
        <v>5.832431193747975E-2</v>
      </c>
    </row>
    <row r="916" spans="1:89" ht="13.8" thickTop="1" x14ac:dyDescent="0.25">
      <c r="A916" s="139" t="s">
        <v>24</v>
      </c>
      <c r="B916" s="194">
        <v>1852</v>
      </c>
      <c r="C916" s="188">
        <v>1611</v>
      </c>
      <c r="D916" s="189">
        <v>865</v>
      </c>
      <c r="E916" s="190">
        <v>562</v>
      </c>
      <c r="F916" s="187">
        <v>1055</v>
      </c>
      <c r="G916" s="191">
        <v>764</v>
      </c>
      <c r="H916" s="189">
        <v>2200</v>
      </c>
      <c r="I916" s="190">
        <v>2167</v>
      </c>
      <c r="J916" s="187">
        <v>213</v>
      </c>
      <c r="K916" s="191">
        <v>419</v>
      </c>
      <c r="L916" s="189">
        <v>505</v>
      </c>
      <c r="M916" s="187">
        <v>1112</v>
      </c>
      <c r="N916" s="192">
        <v>1691</v>
      </c>
      <c r="O916" s="195">
        <v>1954</v>
      </c>
      <c r="P916" s="187">
        <v>1126</v>
      </c>
      <c r="Q916" s="191">
        <v>503</v>
      </c>
      <c r="R916" s="189">
        <v>1712</v>
      </c>
      <c r="S916" s="190">
        <v>967</v>
      </c>
      <c r="T916" s="187">
        <v>189</v>
      </c>
      <c r="U916" s="191">
        <v>153</v>
      </c>
      <c r="V916" s="189">
        <v>800</v>
      </c>
      <c r="W916" s="196">
        <v>1974</v>
      </c>
      <c r="X916" s="187">
        <v>971</v>
      </c>
      <c r="Y916" s="191">
        <v>270</v>
      </c>
      <c r="Z916" s="189">
        <v>2627</v>
      </c>
      <c r="AA916" s="187">
        <v>2694</v>
      </c>
      <c r="AB916" s="162">
        <f t="shared" si="17670"/>
        <v>15806</v>
      </c>
      <c r="AC916" s="165">
        <f t="shared" si="17701"/>
        <v>15150</v>
      </c>
      <c r="AE916" s="254" t="str">
        <f>$AE$17</f>
        <v>17:00 - 17:59</v>
      </c>
      <c r="AF916" s="120">
        <f t="shared" ref="AF916:AO918" si="17892">SUMIF($A$9:$A$32,$AE916,B$908:B$931)</f>
        <v>2200</v>
      </c>
      <c r="AG916" s="177">
        <f t="shared" si="17892"/>
        <v>3117.6884833923373</v>
      </c>
      <c r="AH916" s="121">
        <f t="shared" si="17892"/>
        <v>786</v>
      </c>
      <c r="AI916" s="172">
        <f t="shared" si="17892"/>
        <v>1127.3022498344249</v>
      </c>
      <c r="AJ916" s="120">
        <f t="shared" si="17892"/>
        <v>983</v>
      </c>
      <c r="AK916" s="122">
        <f t="shared" si="17892"/>
        <v>2253.1094146353325</v>
      </c>
      <c r="AL916" s="121">
        <f t="shared" si="17892"/>
        <v>2027</v>
      </c>
      <c r="AM916" s="172">
        <f t="shared" si="17892"/>
        <v>3647.6587194426515</v>
      </c>
      <c r="AN916" s="120">
        <f t="shared" si="17892"/>
        <v>345</v>
      </c>
      <c r="AO916" s="122">
        <f t="shared" si="17892"/>
        <v>241.06090331669915</v>
      </c>
      <c r="AP916" s="121">
        <f t="shared" ref="AP916:AY918" si="17893">SUMIF($A$9:$A$32,$AE916,L$908:L$931)</f>
        <v>1190</v>
      </c>
      <c r="AQ916" s="120">
        <f t="shared" si="17893"/>
        <v>762.56341001697012</v>
      </c>
      <c r="AR916" s="171">
        <f t="shared" si="17893"/>
        <v>2415</v>
      </c>
      <c r="AS916" s="173">
        <f t="shared" si="17893"/>
        <v>1975.1687845341644</v>
      </c>
      <c r="AT916" s="120">
        <f t="shared" si="17893"/>
        <v>971</v>
      </c>
      <c r="AU916" s="122">
        <f t="shared" si="17893"/>
        <v>1318.2201367689984</v>
      </c>
      <c r="AV916" s="121">
        <f t="shared" si="17893"/>
        <v>1561</v>
      </c>
      <c r="AW916" s="172">
        <f t="shared" si="17893"/>
        <v>2129.7850305043085</v>
      </c>
      <c r="AX916" s="120">
        <f t="shared" si="17893"/>
        <v>311</v>
      </c>
      <c r="AY916" s="122">
        <f t="shared" si="17893"/>
        <v>238.72570131069989</v>
      </c>
      <c r="AZ916" s="121">
        <f t="shared" ref="AZ916:BE918" si="17894">SUMIF($A$9:$A$32,$AE916,V$908:V$931)</f>
        <v>1915</v>
      </c>
      <c r="BA916" s="172">
        <f t="shared" si="17894"/>
        <v>1650.4868312459762</v>
      </c>
      <c r="BB916" s="120">
        <f t="shared" si="17894"/>
        <v>1073</v>
      </c>
      <c r="BC916" s="122">
        <f t="shared" si="17894"/>
        <v>539.08565334871719</v>
      </c>
      <c r="BD916" s="21">
        <f t="shared" si="17894"/>
        <v>3332</v>
      </c>
      <c r="BE916" s="176">
        <f t="shared" si="17894"/>
        <v>4144.1446816487187</v>
      </c>
      <c r="BF916" s="162">
        <f>AF916+AH916+AJ916+AL916+AN916+AP916+AR916+AT916+AV916+AX916+AZ916+BB916+BD916</f>
        <v>19109</v>
      </c>
      <c r="BG916" s="163">
        <f>AG916+AI916+AK916+AM916+AO916+AQ916+AS916+AU916+AW916+AY916+BA916+BC916+BE916</f>
        <v>23145</v>
      </c>
      <c r="BI916" s="139" t="s">
        <v>24</v>
      </c>
      <c r="BJ916" s="123">
        <f>B916/B932</f>
        <v>7.4270131536734035E-2</v>
      </c>
      <c r="BK916" s="124">
        <f t="shared" ref="BK916" si="17895">C916/C932</f>
        <v>5.9075298052362522E-2</v>
      </c>
      <c r="BL916" s="125">
        <f t="shared" ref="BL916" si="17896">D916/D932</f>
        <v>7.0895828210802397E-2</v>
      </c>
      <c r="BM916" s="126">
        <f t="shared" ref="BM916" si="17897">E916/E932</f>
        <v>5.0341955344747197E-2</v>
      </c>
      <c r="BN916" s="123">
        <f t="shared" ref="BN916" si="17898">F916/F932</f>
        <v>7.469555366751629E-2</v>
      </c>
      <c r="BO916" s="124">
        <f t="shared" ref="BO916" si="17899">G916/G932</f>
        <v>4.2860192151057366E-2</v>
      </c>
      <c r="BP916" s="125">
        <f t="shared" ref="BP916" si="17900">H916/H932</f>
        <v>6.659805049343101E-2</v>
      </c>
      <c r="BQ916" s="126">
        <f t="shared" ref="BQ916" si="17901">I916/I932</f>
        <v>5.9339773344989584E-2</v>
      </c>
      <c r="BR916" s="123">
        <f t="shared" ref="BR916" si="17902">J916/J932</f>
        <v>4.8898071625344354E-2</v>
      </c>
      <c r="BS916" s="124">
        <f t="shared" ref="BS916" si="17903">K916/K932</f>
        <v>8.683747036421384E-2</v>
      </c>
      <c r="BT916" s="125">
        <f t="shared" ref="BT916" si="17904">L916/L932</f>
        <v>3.7274874520224384E-2</v>
      </c>
      <c r="BU916" s="123">
        <f t="shared" ref="BU916" si="17905">M916/M932</f>
        <v>7.0970415449810698E-2</v>
      </c>
      <c r="BV916" s="127">
        <f t="shared" ref="BV916" si="17906">N916/N932</f>
        <v>5.29165102015271E-2</v>
      </c>
      <c r="BW916" s="128">
        <f t="shared" ref="BW916" si="17907">O916/O932</f>
        <v>6.7661844866822932E-2</v>
      </c>
      <c r="BX916" s="123">
        <f t="shared" ref="BX916" si="17908">P916/P932</f>
        <v>7.2837829096319293E-2</v>
      </c>
      <c r="BY916" s="124">
        <f t="shared" ref="BY916" si="17909">Q916/Q932</f>
        <v>3.9917990845145586E-2</v>
      </c>
      <c r="BZ916" s="125">
        <f t="shared" ref="BZ916" si="17910">R916/R932</f>
        <v>6.9553912407572929E-2</v>
      </c>
      <c r="CA916" s="126">
        <f t="shared" ref="CA916" si="17911">S916/S932</f>
        <v>4.8275756080906604E-2</v>
      </c>
      <c r="CB916" s="123">
        <f t="shared" ref="CB916" si="17912">T916/T932</f>
        <v>5.09571313022378E-2</v>
      </c>
      <c r="CC916" s="124">
        <f t="shared" ref="CC916" si="17913">U916/U932</f>
        <v>3.5409063993122818E-2</v>
      </c>
      <c r="CD916" s="125">
        <f t="shared" ref="CD916" si="17914">V916/V932</f>
        <v>3.9087311281575221E-2</v>
      </c>
      <c r="CE916" s="126">
        <f t="shared" ref="CE916" si="17915">W916/W932</f>
        <v>7.9508559950402541E-2</v>
      </c>
      <c r="CF916" s="123">
        <f t="shared" ref="CF916" si="17916">X916/X932</f>
        <v>6.7477414871438504E-2</v>
      </c>
      <c r="CG916" s="124">
        <f t="shared" ref="CG916" si="17917">Y916/Y932</f>
        <v>3.96812129495357E-2</v>
      </c>
      <c r="CH916" s="125">
        <f t="shared" ref="CH916" si="17918">Z916/Z932</f>
        <v>6.3742023148035815E-2</v>
      </c>
      <c r="CI916" s="123">
        <f t="shared" ref="CI916" si="17919">AA916/AA932</f>
        <v>6.358664612835177E-2</v>
      </c>
      <c r="CJ916" s="129">
        <f t="shared" ref="CJ916" si="17920">AB916/AB932</f>
        <v>6.2226631549524222E-2</v>
      </c>
      <c r="CK916" s="130">
        <f t="shared" ref="CK916" si="17921">AC916/AC932</f>
        <v>5.9857290736541002E-2</v>
      </c>
    </row>
    <row r="917" spans="1:89" x14ac:dyDescent="0.25">
      <c r="A917" s="131" t="s">
        <v>25</v>
      </c>
      <c r="B917" s="197">
        <v>1726</v>
      </c>
      <c r="C917" s="181">
        <v>1859</v>
      </c>
      <c r="D917" s="182">
        <v>862</v>
      </c>
      <c r="E917" s="183">
        <v>569</v>
      </c>
      <c r="F917" s="180">
        <v>1138</v>
      </c>
      <c r="G917" s="184">
        <v>918</v>
      </c>
      <c r="H917" s="182">
        <v>2404</v>
      </c>
      <c r="I917" s="183">
        <v>2236</v>
      </c>
      <c r="J917" s="180">
        <v>232</v>
      </c>
      <c r="K917" s="181">
        <v>349</v>
      </c>
      <c r="L917" s="182">
        <v>526</v>
      </c>
      <c r="M917" s="180">
        <v>1154</v>
      </c>
      <c r="N917" s="185">
        <v>1871</v>
      </c>
      <c r="O917" s="198">
        <v>2013</v>
      </c>
      <c r="P917" s="180">
        <v>1098</v>
      </c>
      <c r="Q917" s="181">
        <v>610</v>
      </c>
      <c r="R917" s="182">
        <v>1831</v>
      </c>
      <c r="S917" s="183">
        <v>1162</v>
      </c>
      <c r="T917" s="189">
        <v>161</v>
      </c>
      <c r="U917" s="180">
        <v>213</v>
      </c>
      <c r="V917" s="182">
        <v>820</v>
      </c>
      <c r="W917" s="199">
        <v>2198</v>
      </c>
      <c r="X917" s="180">
        <v>994</v>
      </c>
      <c r="Y917" s="184">
        <v>272</v>
      </c>
      <c r="Z917" s="182">
        <v>2749</v>
      </c>
      <c r="AA917" s="180">
        <v>2815</v>
      </c>
      <c r="AB917" s="162">
        <f t="shared" si="17670"/>
        <v>16412</v>
      </c>
      <c r="AC917" s="165">
        <f t="shared" si="17701"/>
        <v>16368</v>
      </c>
      <c r="AE917" s="256" t="str">
        <f>$AE$18</f>
        <v>18:00 - 18:59</v>
      </c>
      <c r="AF917" s="120">
        <f t="shared" si="17892"/>
        <v>1304</v>
      </c>
      <c r="AG917" s="181">
        <f t="shared" si="17892"/>
        <v>2450.7653596000464</v>
      </c>
      <c r="AH917" s="182">
        <f t="shared" si="17892"/>
        <v>657</v>
      </c>
      <c r="AI917" s="183">
        <f t="shared" si="17892"/>
        <v>867.53035236362575</v>
      </c>
      <c r="AJ917" s="180">
        <f t="shared" si="17892"/>
        <v>572</v>
      </c>
      <c r="AK917" s="184">
        <f t="shared" si="17892"/>
        <v>1515.0383727561582</v>
      </c>
      <c r="AL917" s="182">
        <f t="shared" si="17892"/>
        <v>2314</v>
      </c>
      <c r="AM917" s="183">
        <f t="shared" si="17892"/>
        <v>2807.6213255092848</v>
      </c>
      <c r="AN917" s="180">
        <f t="shared" si="17892"/>
        <v>550</v>
      </c>
      <c r="AO917" s="184">
        <f t="shared" si="17892"/>
        <v>155.3981501534077</v>
      </c>
      <c r="AP917" s="182">
        <f t="shared" si="17893"/>
        <v>1408</v>
      </c>
      <c r="AQ917" s="180">
        <f t="shared" si="17893"/>
        <v>503.6128107763023</v>
      </c>
      <c r="AR917" s="185">
        <f t="shared" si="17893"/>
        <v>2111</v>
      </c>
      <c r="AS917" s="186">
        <f t="shared" si="17893"/>
        <v>1417.2767359478189</v>
      </c>
      <c r="AT917" s="180">
        <f t="shared" si="17893"/>
        <v>1030</v>
      </c>
      <c r="AU917" s="184">
        <f t="shared" si="17893"/>
        <v>1156.7371593693879</v>
      </c>
      <c r="AV917" s="182">
        <f t="shared" si="17893"/>
        <v>1541</v>
      </c>
      <c r="AW917" s="183">
        <f t="shared" si="17893"/>
        <v>1699.3174904634457</v>
      </c>
      <c r="AX917" s="180">
        <f t="shared" si="17893"/>
        <v>286</v>
      </c>
      <c r="AY917" s="184">
        <f t="shared" si="17893"/>
        <v>168.29901982468226</v>
      </c>
      <c r="AZ917" s="182">
        <f t="shared" si="17894"/>
        <v>1818</v>
      </c>
      <c r="BA917" s="183">
        <f t="shared" si="17894"/>
        <v>1123.6917506659381</v>
      </c>
      <c r="BB917" s="180">
        <f t="shared" si="17894"/>
        <v>977</v>
      </c>
      <c r="BC917" s="184">
        <f t="shared" si="17894"/>
        <v>470.49884222206271</v>
      </c>
      <c r="BD917" s="182">
        <f t="shared" si="17894"/>
        <v>2819</v>
      </c>
      <c r="BE917" s="180">
        <f t="shared" si="17894"/>
        <v>2951.2126303478426</v>
      </c>
      <c r="BF917" s="164">
        <f>SUM(AF917,AH917,AJ917,AL917,AN917,AP917,AR917,AT917,AV917,AX917,AZ917,BB917,BD917)</f>
        <v>17387</v>
      </c>
      <c r="BG917" s="165">
        <f>SUM(AG917,AI917,AK917,AM917,AO917,AQ917,AS917,AU917,AW917,AY917,BA917,BC917,BE917)</f>
        <v>17287.000000000004</v>
      </c>
      <c r="BI917" s="131" t="s">
        <v>25</v>
      </c>
      <c r="BJ917" s="123">
        <f>B917/B932</f>
        <v>6.9217196021815849E-2</v>
      </c>
      <c r="BK917" s="124">
        <f t="shared" ref="BK917" si="17922">C917/C932</f>
        <v>6.8169446976624415E-2</v>
      </c>
      <c r="BL917" s="125">
        <f t="shared" ref="BL917" si="17923">D917/D932</f>
        <v>7.0649946725678217E-2</v>
      </c>
      <c r="BM917" s="126">
        <f t="shared" ref="BM917" si="17924">E917/E932</f>
        <v>5.096899037573159E-2</v>
      </c>
      <c r="BN917" s="123">
        <f t="shared" ref="BN917" si="17925">F917/F932</f>
        <v>8.0572075899178697E-2</v>
      </c>
      <c r="BO917" s="124">
        <f t="shared" ref="BO917" si="17926">G917/G932</f>
        <v>5.149955025480453E-2</v>
      </c>
      <c r="BP917" s="125">
        <f t="shared" ref="BP917" si="17927">H917/H932</f>
        <v>7.2773506084640074E-2</v>
      </c>
      <c r="BQ917" s="126">
        <f t="shared" ref="BQ917" si="17928">I917/I932</f>
        <v>6.1229226211073698E-2</v>
      </c>
      <c r="BR917" s="123">
        <f t="shared" ref="BR917" si="17929">J917/J932</f>
        <v>5.3259871441689623E-2</v>
      </c>
      <c r="BS917" s="124">
        <f t="shared" ref="BS917" si="17930">K917/K932</f>
        <v>7.2330017081409612E-2</v>
      </c>
      <c r="BT917" s="125">
        <f t="shared" ref="BT917" si="17931">L917/L932</f>
        <v>3.8824918807204012E-2</v>
      </c>
      <c r="BU917" s="123">
        <f t="shared" ref="BU917" si="17932">M917/M932</f>
        <v>7.365095272399419E-2</v>
      </c>
      <c r="BV917" s="127">
        <f t="shared" ref="BV917" si="17933">N917/N932</f>
        <v>5.8549255225935661E-2</v>
      </c>
      <c r="BW917" s="128">
        <f t="shared" ref="BW917" si="17934">O917/O932</f>
        <v>6.9704858606404588E-2</v>
      </c>
      <c r="BX917" s="123">
        <f t="shared" ref="BX917" si="17935">P917/P932</f>
        <v>7.102658645449253E-2</v>
      </c>
      <c r="BY917" s="124">
        <f t="shared" ref="BY917" si="17936">Q917/Q932</f>
        <v>4.8409491879798823E-2</v>
      </c>
      <c r="BZ917" s="125">
        <f t="shared" ref="BZ917" si="17937">R917/R932</f>
        <v>7.4388559356463796E-2</v>
      </c>
      <c r="CA917" s="126">
        <f t="shared" ref="CA917" si="17938">S917/S932</f>
        <v>5.8010784452961192E-2</v>
      </c>
      <c r="CB917" s="123">
        <f t="shared" ref="CB917" si="17939">T917/T932</f>
        <v>4.3407926664869236E-2</v>
      </c>
      <c r="CC917" s="124">
        <f t="shared" ref="CC917" si="17940">U917/U932</f>
        <v>4.9294971441406273E-2</v>
      </c>
      <c r="CD917" s="125">
        <f t="shared" ref="CD917" si="17941">V917/V932</f>
        <v>4.0064494063614599E-2</v>
      </c>
      <c r="CE917" s="126">
        <f t="shared" ref="CE917" si="17942">W917/W932</f>
        <v>8.8530807888036869E-2</v>
      </c>
      <c r="CF917" s="123">
        <f t="shared" ref="CF917" si="17943">X917/X932</f>
        <v>6.907574704656011E-2</v>
      </c>
      <c r="CG917" s="124">
        <f t="shared" ref="CG917" si="17944">Y917/Y932</f>
        <v>3.9975147860273001E-2</v>
      </c>
      <c r="CH917" s="125">
        <f t="shared" ref="CH917" si="17945">Z917/Z932</f>
        <v>6.6702254143110179E-2</v>
      </c>
      <c r="CI917" s="123">
        <f t="shared" ref="CI917" si="17946">AA917/AA932</f>
        <v>6.6442616500115168E-2</v>
      </c>
      <c r="CJ917" s="129">
        <f t="shared" ref="CJ917" si="17947">AB917/AB932</f>
        <v>6.461239257185826E-2</v>
      </c>
      <c r="CK917" s="130">
        <f t="shared" ref="CK917" si="17948">AC917/AC932</f>
        <v>6.4669579853181725E-2</v>
      </c>
    </row>
    <row r="918" spans="1:89" ht="13.8" thickBot="1" x14ac:dyDescent="0.3">
      <c r="A918" s="139" t="s">
        <v>26</v>
      </c>
      <c r="B918" s="194">
        <v>1714</v>
      </c>
      <c r="C918" s="188">
        <v>1807</v>
      </c>
      <c r="D918" s="189">
        <v>850</v>
      </c>
      <c r="E918" s="190">
        <v>529</v>
      </c>
      <c r="F918" s="187">
        <v>891</v>
      </c>
      <c r="G918" s="191">
        <v>971</v>
      </c>
      <c r="H918" s="189">
        <v>2265</v>
      </c>
      <c r="I918" s="190">
        <v>2337</v>
      </c>
      <c r="J918" s="187">
        <v>235</v>
      </c>
      <c r="K918" s="188">
        <v>327</v>
      </c>
      <c r="L918" s="189">
        <v>596</v>
      </c>
      <c r="M918" s="187">
        <v>1152</v>
      </c>
      <c r="N918" s="192">
        <v>1829</v>
      </c>
      <c r="O918" s="195">
        <v>1926</v>
      </c>
      <c r="P918" s="187">
        <v>1075</v>
      </c>
      <c r="Q918" s="188">
        <v>559</v>
      </c>
      <c r="R918" s="189">
        <v>1700</v>
      </c>
      <c r="S918" s="190">
        <v>1183</v>
      </c>
      <c r="T918" s="187">
        <v>179</v>
      </c>
      <c r="U918" s="191">
        <v>189</v>
      </c>
      <c r="V918" s="189">
        <v>1010</v>
      </c>
      <c r="W918" s="196">
        <v>1802</v>
      </c>
      <c r="X918" s="187">
        <v>1000</v>
      </c>
      <c r="Y918" s="191">
        <v>285</v>
      </c>
      <c r="Z918" s="189">
        <v>2862</v>
      </c>
      <c r="AA918" s="187">
        <v>3135</v>
      </c>
      <c r="AB918" s="162">
        <f t="shared" si="17670"/>
        <v>16206</v>
      </c>
      <c r="AC918" s="165">
        <f t="shared" si="17701"/>
        <v>16202</v>
      </c>
      <c r="AE918" s="254">
        <f>$AE$19</f>
        <v>0</v>
      </c>
      <c r="AF918" s="120">
        <f t="shared" si="17892"/>
        <v>0</v>
      </c>
      <c r="AG918" s="188">
        <f t="shared" si="17892"/>
        <v>0</v>
      </c>
      <c r="AH918" s="189">
        <f t="shared" si="17892"/>
        <v>0</v>
      </c>
      <c r="AI918" s="190">
        <f t="shared" si="17892"/>
        <v>0</v>
      </c>
      <c r="AJ918" s="187">
        <f t="shared" si="17892"/>
        <v>0</v>
      </c>
      <c r="AK918" s="191">
        <f t="shared" si="17892"/>
        <v>0</v>
      </c>
      <c r="AL918" s="189">
        <f t="shared" si="17892"/>
        <v>0</v>
      </c>
      <c r="AM918" s="190">
        <f t="shared" si="17892"/>
        <v>0</v>
      </c>
      <c r="AN918" s="187">
        <f t="shared" si="17892"/>
        <v>0</v>
      </c>
      <c r="AO918" s="191">
        <f t="shared" si="17892"/>
        <v>0</v>
      </c>
      <c r="AP918" s="189">
        <f t="shared" si="17893"/>
        <v>0</v>
      </c>
      <c r="AQ918" s="187">
        <f t="shared" si="17893"/>
        <v>0</v>
      </c>
      <c r="AR918" s="192">
        <f t="shared" si="17893"/>
        <v>0</v>
      </c>
      <c r="AS918" s="193">
        <f t="shared" si="17893"/>
        <v>0</v>
      </c>
      <c r="AT918" s="187">
        <f t="shared" si="17893"/>
        <v>0</v>
      </c>
      <c r="AU918" s="191">
        <f t="shared" si="17893"/>
        <v>0</v>
      </c>
      <c r="AV918" s="189">
        <f t="shared" si="17893"/>
        <v>0</v>
      </c>
      <c r="AW918" s="190">
        <f t="shared" si="17893"/>
        <v>0</v>
      </c>
      <c r="AX918" s="187">
        <f t="shared" si="17893"/>
        <v>0</v>
      </c>
      <c r="AY918" s="191">
        <f t="shared" si="17893"/>
        <v>0</v>
      </c>
      <c r="AZ918" s="189">
        <f t="shared" si="17894"/>
        <v>0</v>
      </c>
      <c r="BA918" s="190">
        <f t="shared" si="17894"/>
        <v>0</v>
      </c>
      <c r="BB918" s="187">
        <f t="shared" si="17894"/>
        <v>0</v>
      </c>
      <c r="BC918" s="191">
        <f t="shared" si="17894"/>
        <v>0</v>
      </c>
      <c r="BD918" s="189">
        <f t="shared" si="17894"/>
        <v>0</v>
      </c>
      <c r="BE918" s="187">
        <f t="shared" si="17894"/>
        <v>0</v>
      </c>
      <c r="BF918" s="164">
        <f>SUM(AF918,AH918,AJ918,AL918,AN918,AP918,AR918,AT918,AV918,AX918,AZ918,BB918,BD918)</f>
        <v>0</v>
      </c>
      <c r="BG918" s="165">
        <f>SUM(AG918,AI918,AK918,AM918,AO918,AQ918,AS918,AU918,AW918,AY918,BA918,BC918,BE918)</f>
        <v>0</v>
      </c>
      <c r="BI918" s="139" t="s">
        <v>26</v>
      </c>
      <c r="BJ918" s="123">
        <f>B918/B932</f>
        <v>6.8735964068014119E-2</v>
      </c>
      <c r="BK918" s="124">
        <f t="shared" ref="BK918" si="17949">C918/C932</f>
        <v>6.6262609298956596E-2</v>
      </c>
      <c r="BL918" s="125">
        <f t="shared" ref="BL918" si="17950">D918/D932</f>
        <v>6.9666420785181538E-2</v>
      </c>
      <c r="BM918" s="126">
        <f t="shared" ref="BM918" si="17951">E918/E932</f>
        <v>4.7385933055820763E-2</v>
      </c>
      <c r="BN918" s="123">
        <f t="shared" ref="BN918" si="17952">F918/F932</f>
        <v>6.3084112149532703E-2</v>
      </c>
      <c r="BO918" s="124">
        <f t="shared" ref="BO918" si="17953">G918/G932</f>
        <v>5.4472835835964267E-2</v>
      </c>
      <c r="BP918" s="125">
        <f t="shared" ref="BP918" si="17954">H918/H932</f>
        <v>6.8565720167100566E-2</v>
      </c>
      <c r="BQ918" s="126">
        <f t="shared" ref="BQ918" si="17955">I918/I932</f>
        <v>6.3994947073022918E-2</v>
      </c>
      <c r="BR918" s="123">
        <f t="shared" ref="BR918" si="17956">J918/J932</f>
        <v>5.3948576675849402E-2</v>
      </c>
      <c r="BS918" s="124">
        <f t="shared" ref="BS918" si="17957">K918/K932</f>
        <v>6.7770531763956865E-2</v>
      </c>
      <c r="BT918" s="125">
        <f t="shared" ref="BT918" si="17958">L918/L932</f>
        <v>4.399173309713611E-2</v>
      </c>
      <c r="BU918" s="123">
        <f t="shared" ref="BU918" si="17959">M918/M932</f>
        <v>7.3523308091890213E-2</v>
      </c>
      <c r="BV918" s="127">
        <f t="shared" ref="BV918" si="17960">N918/N932</f>
        <v>5.7234948053573667E-2</v>
      </c>
      <c r="BW918" s="128">
        <f t="shared" ref="BW918" si="17961">O918/O932</f>
        <v>6.6692279024309603E-2</v>
      </c>
      <c r="BX918" s="123">
        <f t="shared" ref="BX918" si="17962">P918/P932</f>
        <v>6.9538779998706252E-2</v>
      </c>
      <c r="BY918" s="124">
        <f t="shared" ref="BY918" si="17963">Q918/Q932</f>
        <v>4.4362140919356627E-2</v>
      </c>
      <c r="BZ918" s="125">
        <f t="shared" ref="BZ918" si="17964">R918/R932</f>
        <v>6.9066384984155363E-2</v>
      </c>
      <c r="CA918" s="126">
        <f t="shared" ref="CA918" si="17965">S918/S932</f>
        <v>5.905917212379784E-2</v>
      </c>
      <c r="CB918" s="123">
        <f t="shared" ref="CB918" si="17966">T918/T932</f>
        <v>4.8260986788891881E-2</v>
      </c>
      <c r="CC918" s="124">
        <f t="shared" ref="CC918" si="17967">U918/U932</f>
        <v>4.3740608462092892E-2</v>
      </c>
      <c r="CD918" s="125">
        <f t="shared" ref="CD918" si="17968">V918/V932</f>
        <v>4.9347730492988712E-2</v>
      </c>
      <c r="CE918" s="126">
        <f t="shared" ref="CE918" si="17969">W918/W932</f>
        <v>7.2580762426861886E-2</v>
      </c>
      <c r="CF918" s="123">
        <f t="shared" ref="CF918" si="17970">X918/X932</f>
        <v>6.9492703266157058E-2</v>
      </c>
      <c r="CG918" s="124">
        <f t="shared" ref="CG918" si="17971">Y918/Y932</f>
        <v>4.1885724780065463E-2</v>
      </c>
      <c r="CH918" s="125">
        <f t="shared" ref="CH918" si="17972">Z918/Z932</f>
        <v>6.9444107441826608E-2</v>
      </c>
      <c r="CI918" s="123">
        <f t="shared" ref="CI918" si="17973">AA918/AA932</f>
        <v>7.3995595995687752E-2</v>
      </c>
      <c r="CJ918" s="129">
        <f t="shared" ref="CJ918" si="17974">AB918/AB932</f>
        <v>6.3801391300239763E-2</v>
      </c>
      <c r="CK918" s="130">
        <f t="shared" ref="CK918" si="17975">AC918/AC932</f>
        <v>6.401371778966583E-2</v>
      </c>
    </row>
    <row r="919" spans="1:89" ht="14.4" thickTop="1" thickBot="1" x14ac:dyDescent="0.3">
      <c r="A919" s="131" t="s">
        <v>27</v>
      </c>
      <c r="B919" s="197">
        <v>1464</v>
      </c>
      <c r="C919" s="181">
        <v>2038</v>
      </c>
      <c r="D919" s="182">
        <v>738</v>
      </c>
      <c r="E919" s="183">
        <v>605</v>
      </c>
      <c r="F919" s="180">
        <v>920</v>
      </c>
      <c r="G919" s="184">
        <v>1013</v>
      </c>
      <c r="H919" s="182">
        <v>2284</v>
      </c>
      <c r="I919" s="183">
        <v>2311</v>
      </c>
      <c r="J919" s="180">
        <v>294</v>
      </c>
      <c r="K919" s="181">
        <v>333</v>
      </c>
      <c r="L919" s="182">
        <v>660</v>
      </c>
      <c r="M919" s="180">
        <v>921</v>
      </c>
      <c r="N919" s="185">
        <v>1974</v>
      </c>
      <c r="O919" s="198">
        <v>1792</v>
      </c>
      <c r="P919" s="180">
        <v>1047</v>
      </c>
      <c r="Q919" s="181">
        <v>571</v>
      </c>
      <c r="R919" s="182">
        <v>1590</v>
      </c>
      <c r="S919" s="183">
        <v>1229</v>
      </c>
      <c r="T919" s="180">
        <v>215</v>
      </c>
      <c r="U919" s="184">
        <v>123</v>
      </c>
      <c r="V919" s="182">
        <v>1043</v>
      </c>
      <c r="W919" s="199">
        <v>1431</v>
      </c>
      <c r="X919" s="180">
        <v>899</v>
      </c>
      <c r="Y919" s="184">
        <v>260</v>
      </c>
      <c r="Z919" s="182">
        <v>2661</v>
      </c>
      <c r="AA919" s="180">
        <v>2883</v>
      </c>
      <c r="AB919" s="162">
        <f t="shared" si="17670"/>
        <v>15789</v>
      </c>
      <c r="AC919" s="165">
        <f t="shared" si="17701"/>
        <v>15510</v>
      </c>
      <c r="AE919" s="251" t="s">
        <v>13</v>
      </c>
      <c r="AF919" s="14">
        <f t="shared" ref="AF919:BG919" si="17976">SUM(AF916:AF918)</f>
        <v>3504</v>
      </c>
      <c r="AG919" s="1">
        <f t="shared" si="17976"/>
        <v>5568.4538429923832</v>
      </c>
      <c r="AH919" s="14">
        <f t="shared" si="17976"/>
        <v>1443</v>
      </c>
      <c r="AI919" s="1">
        <f t="shared" si="17976"/>
        <v>1994.8326021980506</v>
      </c>
      <c r="AJ919" s="14">
        <f t="shared" si="17976"/>
        <v>1555</v>
      </c>
      <c r="AK919" s="1">
        <f t="shared" si="17976"/>
        <v>3768.147787391491</v>
      </c>
      <c r="AL919" s="14">
        <f t="shared" si="17976"/>
        <v>4341</v>
      </c>
      <c r="AM919" s="1">
        <f t="shared" si="17976"/>
        <v>6455.2800449519364</v>
      </c>
      <c r="AN919" s="14">
        <f t="shared" si="17976"/>
        <v>895</v>
      </c>
      <c r="AO919" s="1">
        <f t="shared" si="17976"/>
        <v>396.45905347010682</v>
      </c>
      <c r="AP919" s="14">
        <f t="shared" si="17976"/>
        <v>2598</v>
      </c>
      <c r="AQ919" s="1">
        <f t="shared" si="17976"/>
        <v>1266.1762207932725</v>
      </c>
      <c r="AR919" s="14">
        <f t="shared" si="17976"/>
        <v>4526</v>
      </c>
      <c r="AS919" s="1">
        <f t="shared" si="17976"/>
        <v>3392.4455204819833</v>
      </c>
      <c r="AT919" s="14">
        <f t="shared" si="17976"/>
        <v>2001</v>
      </c>
      <c r="AU919" s="1">
        <f t="shared" si="17976"/>
        <v>2474.9572961383865</v>
      </c>
      <c r="AV919" s="14">
        <f t="shared" si="17976"/>
        <v>3102</v>
      </c>
      <c r="AW919" s="1">
        <f t="shared" si="17976"/>
        <v>3829.1025209677541</v>
      </c>
      <c r="AX919" s="14">
        <f t="shared" si="17976"/>
        <v>597</v>
      </c>
      <c r="AY919" s="1">
        <f t="shared" si="17976"/>
        <v>407.02472113538215</v>
      </c>
      <c r="AZ919" s="14">
        <f t="shared" si="17976"/>
        <v>3733</v>
      </c>
      <c r="BA919" s="1">
        <f t="shared" si="17976"/>
        <v>2774.1785819119141</v>
      </c>
      <c r="BB919" s="14">
        <f t="shared" si="17976"/>
        <v>2050</v>
      </c>
      <c r="BC919" s="1">
        <f t="shared" si="17976"/>
        <v>1009.5844955707798</v>
      </c>
      <c r="BD919" s="14">
        <f t="shared" si="17976"/>
        <v>6151</v>
      </c>
      <c r="BE919" s="1">
        <f t="shared" si="17976"/>
        <v>7095.3573119965613</v>
      </c>
      <c r="BF919" s="166">
        <f t="shared" si="17976"/>
        <v>36496</v>
      </c>
      <c r="BG919" s="167">
        <f t="shared" si="17976"/>
        <v>40432</v>
      </c>
      <c r="BI919" s="131" t="s">
        <v>27</v>
      </c>
      <c r="BJ919" s="123">
        <f>B919/B932</f>
        <v>5.8710298363811357E-2</v>
      </c>
      <c r="BK919" s="124">
        <f t="shared" ref="BK919" si="17977">C919/C932</f>
        <v>7.4733368982442469E-2</v>
      </c>
      <c r="BL919" s="125">
        <f t="shared" ref="BL919" si="17978">D919/D932</f>
        <v>6.048684534054586E-2</v>
      </c>
      <c r="BM919" s="126">
        <f t="shared" ref="BM919" si="17979">E919/E932</f>
        <v>5.4193741963651343E-2</v>
      </c>
      <c r="BN919" s="123">
        <f t="shared" ref="BN919" si="17980">F919/F932</f>
        <v>6.5137354856981022E-2</v>
      </c>
      <c r="BO919" s="124">
        <f t="shared" ref="BO919" si="17981">G919/G932</f>
        <v>5.6829024409713491E-2</v>
      </c>
      <c r="BP919" s="125">
        <f t="shared" ref="BP919" si="17982">H919/H932</f>
        <v>6.9140885148634743E-2</v>
      </c>
      <c r="BQ919" s="126">
        <f t="shared" ref="BQ919" si="17983">I919/I932</f>
        <v>6.3282979326382521E-2</v>
      </c>
      <c r="BR919" s="123">
        <f t="shared" ref="BR919" si="17984">J919/J932</f>
        <v>6.7493112947658404E-2</v>
      </c>
      <c r="BS919" s="124">
        <f t="shared" ref="BS919" si="17985">K919/K932</f>
        <v>6.9014027759625798E-2</v>
      </c>
      <c r="BT919" s="125">
        <f t="shared" ref="BT919" si="17986">L919/L932</f>
        <v>4.8715677590788306E-2</v>
      </c>
      <c r="BU919" s="123">
        <f t="shared" ref="BU919" si="17987">M919/M932</f>
        <v>5.8780353083880986E-2</v>
      </c>
      <c r="BV919" s="127">
        <f t="shared" ref="BV919" si="17988">N919/N932</f>
        <v>6.1772437101013891E-2</v>
      </c>
      <c r="BW919" s="128">
        <f t="shared" ref="BW919" si="17989">O919/O932</f>
        <v>6.2052213920852958E-2</v>
      </c>
      <c r="BX919" s="123">
        <f t="shared" ref="BX919" si="17990">P919/P932</f>
        <v>6.7727537356879489E-2</v>
      </c>
      <c r="BY919" s="124">
        <f t="shared" ref="BY919" si="17991">Q919/Q932</f>
        <v>4.5314458792401847E-2</v>
      </c>
      <c r="BZ919" s="125">
        <f t="shared" ref="BZ919" si="17992">R919/R932</f>
        <v>6.4597383602827657E-2</v>
      </c>
      <c r="CA919" s="126">
        <f t="shared" ref="CA919" si="17993">S919/S932</f>
        <v>6.1355640355154312E-2</v>
      </c>
      <c r="CB919" s="123">
        <f t="shared" ref="CB919" si="17994">T919/T932</f>
        <v>5.7967107036937179E-2</v>
      </c>
      <c r="CC919" s="124">
        <f t="shared" ref="CC919" si="17995">U919/U932</f>
        <v>2.8466110268981087E-2</v>
      </c>
      <c r="CD919" s="125">
        <f t="shared" ref="CD919" si="17996">V919/V932</f>
        <v>5.0960082083353689E-2</v>
      </c>
      <c r="CE919" s="126">
        <f t="shared" ref="CE919" si="17997">W919/W932</f>
        <v>5.7637664280155029E-2</v>
      </c>
      <c r="CF919" s="123">
        <f t="shared" ref="CF919" si="17998">X919/X932</f>
        <v>6.2473940236275192E-2</v>
      </c>
      <c r="CG919" s="124">
        <f t="shared" ref="CG919" si="17999">Y919/Y932</f>
        <v>3.8211538395849197E-2</v>
      </c>
      <c r="CH919" s="125">
        <f t="shared" ref="CH919" si="18000">Z919/Z932</f>
        <v>6.4567005556499163E-2</v>
      </c>
      <c r="CI919" s="123">
        <f t="shared" ref="CI919" si="18001">AA919/AA932</f>
        <v>6.804762464292434E-2</v>
      </c>
      <c r="CJ919" s="129">
        <f t="shared" ref="CJ919" si="18002">AB919/AB932</f>
        <v>6.2159704260118818E-2</v>
      </c>
      <c r="CK919" s="130">
        <f t="shared" ref="CK919" si="18003">AC919/AC932</f>
        <v>6.1279642199587515E-2</v>
      </c>
    </row>
    <row r="920" spans="1:89" ht="13.8" thickTop="1" x14ac:dyDescent="0.25">
      <c r="A920" s="139" t="s">
        <v>28</v>
      </c>
      <c r="B920" s="194">
        <v>1614</v>
      </c>
      <c r="C920" s="188">
        <v>1896</v>
      </c>
      <c r="D920" s="189">
        <v>668</v>
      </c>
      <c r="E920" s="190">
        <v>792</v>
      </c>
      <c r="F920" s="187">
        <v>812</v>
      </c>
      <c r="G920" s="191">
        <v>1167</v>
      </c>
      <c r="H920" s="189">
        <v>2104</v>
      </c>
      <c r="I920" s="190">
        <v>2707</v>
      </c>
      <c r="J920" s="187">
        <v>348</v>
      </c>
      <c r="K920" s="188">
        <v>227</v>
      </c>
      <c r="L920" s="189">
        <v>951</v>
      </c>
      <c r="M920" s="187">
        <v>791</v>
      </c>
      <c r="N920" s="192">
        <v>2343</v>
      </c>
      <c r="O920" s="195">
        <v>1636</v>
      </c>
      <c r="P920" s="187">
        <v>1054</v>
      </c>
      <c r="Q920" s="188">
        <v>657</v>
      </c>
      <c r="R920" s="189">
        <v>1677</v>
      </c>
      <c r="S920" s="190">
        <v>1406</v>
      </c>
      <c r="T920" s="187">
        <v>312</v>
      </c>
      <c r="U920" s="191">
        <v>154</v>
      </c>
      <c r="V920" s="189">
        <v>1403</v>
      </c>
      <c r="W920" s="196">
        <v>1604</v>
      </c>
      <c r="X920" s="187">
        <v>934</v>
      </c>
      <c r="Y920" s="191">
        <v>325</v>
      </c>
      <c r="Z920" s="189">
        <v>2845</v>
      </c>
      <c r="AA920" s="187">
        <v>3306</v>
      </c>
      <c r="AB920" s="162">
        <f t="shared" si="17670"/>
        <v>17065</v>
      </c>
      <c r="AC920" s="165">
        <f t="shared" si="17701"/>
        <v>16668</v>
      </c>
      <c r="BI920" s="139" t="s">
        <v>28</v>
      </c>
      <c r="BJ920" s="123">
        <f>B920/B932</f>
        <v>6.4725697786333011E-2</v>
      </c>
      <c r="BK920" s="124">
        <f t="shared" ref="BK920" si="18004">C920/C932</f>
        <v>6.9526235324195745E-2</v>
      </c>
      <c r="BL920" s="125">
        <f t="shared" ref="BL920" si="18005">D920/D932</f>
        <v>5.4749610687648553E-2</v>
      </c>
      <c r="BM920" s="126">
        <f t="shared" ref="BM920" si="18006">E920/E932</f>
        <v>7.0944534934234485E-2</v>
      </c>
      <c r="BN920" s="123">
        <f t="shared" ref="BN920" si="18007">F920/F932</f>
        <v>5.7490795808552819E-2</v>
      </c>
      <c r="BO920" s="124">
        <f t="shared" ref="BO920" si="18008">G920/G932</f>
        <v>6.5468382513460655E-2</v>
      </c>
      <c r="BP920" s="125">
        <f t="shared" ref="BP920" si="18009">H920/H932</f>
        <v>6.3691953744626745E-2</v>
      </c>
      <c r="BQ920" s="126">
        <f t="shared" ref="BQ920" si="18010">I920/I932</f>
        <v>7.4126795775213097E-2</v>
      </c>
      <c r="BR920" s="123">
        <f t="shared" ref="BR920" si="18011">J920/J932</f>
        <v>7.9889807162534437E-2</v>
      </c>
      <c r="BS920" s="124">
        <f t="shared" ref="BS920" si="18012">K920/K932</f>
        <v>4.7045598502807977E-2</v>
      </c>
      <c r="BT920" s="125">
        <f t="shared" ref="BT920" si="18013">L920/L932</f>
        <v>7.0194862710363154E-2</v>
      </c>
      <c r="BU920" s="123">
        <f t="shared" ref="BU920" si="18014">M920/M932</f>
        <v>5.0483451997122536E-2</v>
      </c>
      <c r="BV920" s="127">
        <f t="shared" ref="BV920" si="18015">N920/N932</f>
        <v>7.3319564401051446E-2</v>
      </c>
      <c r="BW920" s="128">
        <f t="shared" ref="BW920" si="18016">O920/O932</f>
        <v>5.665034708399299E-2</v>
      </c>
      <c r="BX920" s="123">
        <f t="shared" ref="BX920" si="18017">P920/P932</f>
        <v>6.8180348017336176E-2</v>
      </c>
      <c r="BY920" s="124">
        <f t="shared" ref="BY920" si="18018">Q920/Q932</f>
        <v>5.2139403549225943E-2</v>
      </c>
      <c r="BZ920" s="125">
        <f t="shared" ref="BZ920" si="18019">R920/R932</f>
        <v>6.8131957422605027E-2</v>
      </c>
      <c r="CA920" s="126">
        <f t="shared" ref="CA920" si="18020">S920/S932</f>
        <v>7.019205072363463E-2</v>
      </c>
      <c r="CB920" s="123">
        <f t="shared" ref="CB920" si="18021">T920/T932</f>
        <v>8.4119708816392552E-2</v>
      </c>
      <c r="CC920" s="124">
        <f t="shared" ref="CC920" si="18022">U920/U932</f>
        <v>3.5640495783927542E-2</v>
      </c>
      <c r="CD920" s="125">
        <f t="shared" ref="CD920" si="18023">V920/V932</f>
        <v>6.8549372160062544E-2</v>
      </c>
      <c r="CE920" s="126">
        <f t="shared" ref="CE920" si="18024">W920/W932</f>
        <v>6.4605739696274408E-2</v>
      </c>
      <c r="CF920" s="123">
        <f t="shared" ref="CF920" si="18025">X920/X932</f>
        <v>6.4906184850590687E-2</v>
      </c>
      <c r="CG920" s="124">
        <f t="shared" ref="CG920" si="18026">Y920/Y932</f>
        <v>4.7764422994811491E-2</v>
      </c>
      <c r="CH920" s="125">
        <f t="shared" ref="CH920" si="18027">Z920/Z932</f>
        <v>6.9031616237594934E-2</v>
      </c>
      <c r="CI920" s="123">
        <f t="shared" ref="CI920" si="18028">AA920/AA932</f>
        <v>7.8031719413634362E-2</v>
      </c>
      <c r="CJ920" s="129">
        <f t="shared" ref="CJ920" si="18029">AB920/AB932</f>
        <v>6.7183187864901364E-2</v>
      </c>
      <c r="CK920" s="130">
        <f t="shared" ref="CK920" si="18030">AC920/AC932</f>
        <v>6.5854872739053827E-2</v>
      </c>
    </row>
    <row r="921" spans="1:89" x14ac:dyDescent="0.25">
      <c r="A921" s="131" t="s">
        <v>29</v>
      </c>
      <c r="B921" s="197">
        <v>1474</v>
      </c>
      <c r="C921" s="181">
        <v>2069</v>
      </c>
      <c r="D921" s="182">
        <v>717</v>
      </c>
      <c r="E921" s="183">
        <v>733</v>
      </c>
      <c r="F921" s="180">
        <v>785</v>
      </c>
      <c r="G921" s="184">
        <v>1371</v>
      </c>
      <c r="H921" s="182">
        <v>2100</v>
      </c>
      <c r="I921" s="183">
        <v>2944</v>
      </c>
      <c r="J921" s="180">
        <v>352</v>
      </c>
      <c r="K921" s="181">
        <v>263</v>
      </c>
      <c r="L921" s="182">
        <v>920</v>
      </c>
      <c r="M921" s="180">
        <v>762</v>
      </c>
      <c r="N921" s="185">
        <v>2018</v>
      </c>
      <c r="O921" s="198">
        <v>1722</v>
      </c>
      <c r="P921" s="180">
        <v>1064</v>
      </c>
      <c r="Q921" s="181">
        <v>725</v>
      </c>
      <c r="R921" s="182">
        <v>1482</v>
      </c>
      <c r="S921" s="183">
        <v>1543</v>
      </c>
      <c r="T921" s="180">
        <v>275</v>
      </c>
      <c r="U921" s="184">
        <v>156</v>
      </c>
      <c r="V921" s="182">
        <v>1260</v>
      </c>
      <c r="W921" s="199">
        <v>1638</v>
      </c>
      <c r="X921" s="180">
        <v>938</v>
      </c>
      <c r="Y921" s="184">
        <v>303</v>
      </c>
      <c r="Z921" s="182">
        <v>2942</v>
      </c>
      <c r="AA921" s="180">
        <v>3227</v>
      </c>
      <c r="AB921" s="162">
        <f t="shared" si="17670"/>
        <v>16327</v>
      </c>
      <c r="AC921" s="165">
        <f t="shared" si="17701"/>
        <v>17456</v>
      </c>
      <c r="BI921" s="131" t="s">
        <v>29</v>
      </c>
      <c r="BJ921" s="123">
        <f>B921/B932</f>
        <v>5.9111324991979471E-2</v>
      </c>
      <c r="BK921" s="124">
        <f t="shared" ref="BK921" si="18031">C921/C932</f>
        <v>7.5870137597975201E-2</v>
      </c>
      <c r="BL921" s="125">
        <f t="shared" ref="BL921" si="18032">D921/D932</f>
        <v>5.8765674944676667E-2</v>
      </c>
      <c r="BM921" s="126">
        <f t="shared" ref="BM921" si="18033">E921/E932</f>
        <v>6.5659525387366011E-2</v>
      </c>
      <c r="BN921" s="123">
        <f t="shared" ref="BN921" si="18034">F921/F932</f>
        <v>5.5579156046445768E-2</v>
      </c>
      <c r="BO921" s="124">
        <f t="shared" ref="BO921" si="18035">G921/G932</f>
        <v>7.6912727014528337E-2</v>
      </c>
      <c r="BP921" s="125">
        <f t="shared" ref="BP921" si="18036">H921/H932</f>
        <v>6.3570866380093238E-2</v>
      </c>
      <c r="BQ921" s="126">
        <f t="shared" ref="BQ921" si="18037">I921/I932</f>
        <v>8.0616655619588987E-2</v>
      </c>
      <c r="BR921" s="123">
        <f t="shared" ref="BR921" si="18038">J921/J932</f>
        <v>8.0808080808080815E-2</v>
      </c>
      <c r="BS921" s="124">
        <f t="shared" ref="BS921" si="18039">K921/K932</f>
        <v>5.450657447682157E-2</v>
      </c>
      <c r="BT921" s="125">
        <f t="shared" ref="BT921" si="18040">L921/L932</f>
        <v>6.7906702096250368E-2</v>
      </c>
      <c r="BU921" s="123">
        <f t="shared" ref="BU921" si="18041">M921/M932</f>
        <v>4.8632604831614884E-2</v>
      </c>
      <c r="BV921" s="127">
        <f t="shared" ref="BV921" si="18042">N921/N932</f>
        <v>6.3149330329202655E-2</v>
      </c>
      <c r="BW921" s="128">
        <f t="shared" ref="BW921" si="18043">O921/O932</f>
        <v>5.9628299314569644E-2</v>
      </c>
      <c r="BX921" s="123">
        <f t="shared" ref="BX921" si="18044">P921/P932</f>
        <v>6.8827220389417174E-2</v>
      </c>
      <c r="BY921" s="124">
        <f t="shared" ref="BY921" si="18045">Q921/Q932</f>
        <v>5.7535871496482212E-2</v>
      </c>
      <c r="BZ921" s="125">
        <f t="shared" ref="BZ921" si="18046">R921/R932</f>
        <v>6.0209636792069553E-2</v>
      </c>
      <c r="CA921" s="126">
        <f t="shared" ref="CA921" si="18047">S921/S932</f>
        <v>7.7031532195283234E-2</v>
      </c>
      <c r="CB921" s="123">
        <f t="shared" ref="CB921" si="18048">T921/T932</f>
        <v>7.4143974117012679E-2</v>
      </c>
      <c r="CC921" s="124">
        <f t="shared" ref="CC921" si="18049">U921/U932</f>
        <v>3.6103359365536991E-2</v>
      </c>
      <c r="CD921" s="125">
        <f t="shared" ref="CD921" si="18050">V921/V932</f>
        <v>6.1562515268480972E-2</v>
      </c>
      <c r="CE921" s="126">
        <f t="shared" ref="CE921" si="18051">W921/W932</f>
        <v>6.5975188043951041E-2</v>
      </c>
      <c r="CF921" s="123">
        <f t="shared" ref="CF921" si="18052">X921/X932</f>
        <v>6.5184155663655319E-2</v>
      </c>
      <c r="CG921" s="124">
        <f t="shared" ref="CG921" si="18053">Y921/Y932</f>
        <v>4.4531138976701176E-2</v>
      </c>
      <c r="CH921" s="125">
        <f t="shared" ref="CH921" si="18054">Z921/Z932</f>
        <v>7.1385242520563899E-2</v>
      </c>
      <c r="CI921" s="123">
        <f t="shared" ref="CI921" si="18055">AA921/AA932</f>
        <v>7.6167077600664879E-2</v>
      </c>
      <c r="CJ921" s="129">
        <f t="shared" ref="CJ921" si="18056">AB921/AB932</f>
        <v>6.4277756124831206E-2</v>
      </c>
      <c r="CK921" s="130">
        <f t="shared" ref="CK921" si="18057">AC921/AC932</f>
        <v>6.8968242052611206E-2</v>
      </c>
    </row>
    <row r="922" spans="1:89" x14ac:dyDescent="0.25">
      <c r="A922" s="139" t="s">
        <v>30</v>
      </c>
      <c r="B922" s="280">
        <v>2200</v>
      </c>
      <c r="C922" s="267">
        <v>3117.6884833923373</v>
      </c>
      <c r="D922" s="268">
        <v>786</v>
      </c>
      <c r="E922" s="269">
        <v>1127.3022498344249</v>
      </c>
      <c r="F922" s="266">
        <v>983</v>
      </c>
      <c r="G922" s="270">
        <v>2253.1094146353325</v>
      </c>
      <c r="H922" s="268">
        <v>2027</v>
      </c>
      <c r="I922" s="269">
        <v>3647.6587194426515</v>
      </c>
      <c r="J922" s="266">
        <v>345</v>
      </c>
      <c r="K922" s="267">
        <v>241.06090331669915</v>
      </c>
      <c r="L922" s="268">
        <v>1190</v>
      </c>
      <c r="M922" s="266">
        <v>762.56341001697012</v>
      </c>
      <c r="N922" s="271">
        <v>2415</v>
      </c>
      <c r="O922" s="281">
        <v>1975.1687845341644</v>
      </c>
      <c r="P922" s="266">
        <v>971</v>
      </c>
      <c r="Q922" s="267">
        <v>1318.2201367689984</v>
      </c>
      <c r="R922" s="268">
        <v>1561</v>
      </c>
      <c r="S922" s="269">
        <v>2129.7850305043085</v>
      </c>
      <c r="T922" s="266">
        <v>311</v>
      </c>
      <c r="U922" s="270">
        <v>238.72570131069989</v>
      </c>
      <c r="V922" s="268">
        <v>1915</v>
      </c>
      <c r="W922" s="282">
        <v>1650.4868312459762</v>
      </c>
      <c r="X922" s="266">
        <v>1073</v>
      </c>
      <c r="Y922" s="270">
        <v>539.08565334871719</v>
      </c>
      <c r="Z922" s="268">
        <v>3332</v>
      </c>
      <c r="AA922" s="266">
        <v>4144.1446816487187</v>
      </c>
      <c r="AB922" s="162">
        <f t="shared" si="17670"/>
        <v>19109</v>
      </c>
      <c r="AC922" s="165">
        <f t="shared" si="17701"/>
        <v>23145</v>
      </c>
      <c r="BI922" s="139" t="s">
        <v>30</v>
      </c>
      <c r="BJ922" s="123">
        <f>B922/B932</f>
        <v>8.822585819698428E-2</v>
      </c>
      <c r="BK922" s="124">
        <f t="shared" ref="BK922" si="18058">C922/C932</f>
        <v>0.11432549744929882</v>
      </c>
      <c r="BL922" s="125">
        <f t="shared" ref="BL922" si="18059">D922/D932</f>
        <v>6.4420949102532585E-2</v>
      </c>
      <c r="BM922" s="126">
        <f t="shared" ref="BM922" si="18060">E922/E932</f>
        <v>0.10097971445052965</v>
      </c>
      <c r="BN922" s="123">
        <f t="shared" ref="BN922" si="18061">F922/F932</f>
        <v>6.9597847635230817E-2</v>
      </c>
      <c r="BO922" s="124">
        <f t="shared" ref="BO922" si="18062">G922/G932</f>
        <v>0.1263988251945376</v>
      </c>
      <c r="BP922" s="125">
        <f t="shared" ref="BP922" si="18063">H922/H932</f>
        <v>6.1361021977356663E-2</v>
      </c>
      <c r="BQ922" s="126">
        <f t="shared" ref="BQ922" si="18064">I922/I932</f>
        <v>9.9885206115183145E-2</v>
      </c>
      <c r="BR922" s="123">
        <f t="shared" ref="BR922" si="18065">J922/J932</f>
        <v>7.9201101928374651E-2</v>
      </c>
      <c r="BS922" s="124">
        <f t="shared" ref="BS922" si="18066">K922/K932</f>
        <v>4.9959711331108547E-2</v>
      </c>
      <c r="BT922" s="125">
        <f t="shared" ref="BT922" si="18067">L922/L932</f>
        <v>8.7835842928845581E-2</v>
      </c>
      <c r="BU922" s="123">
        <f t="shared" ref="BU922" si="18068">M922/M932</f>
        <v>4.8668562963784807E-2</v>
      </c>
      <c r="BV922" s="127">
        <f t="shared" ref="BV922" si="18069">N922/N932</f>
        <v>7.5572662410814867E-2</v>
      </c>
      <c r="BW922" s="128">
        <f t="shared" ref="BW922" si="18070">O922/O932</f>
        <v>6.839486381010329E-2</v>
      </c>
      <c r="BX922" s="123">
        <f t="shared" ref="BX922" si="18071">P922/P932</f>
        <v>6.2811307329063981E-2</v>
      </c>
      <c r="BY922" s="124">
        <f t="shared" ref="BY922" si="18072">Q922/Q932</f>
        <v>0.10461371640443627</v>
      </c>
      <c r="BZ922" s="125">
        <f t="shared" ref="BZ922" si="18073">R922/R932</f>
        <v>6.3419192329568538E-2</v>
      </c>
      <c r="CA922" s="126">
        <f t="shared" ref="CA922" si="18074">S922/S932</f>
        <v>0.1063257317863415</v>
      </c>
      <c r="CB922" s="123">
        <f t="shared" ref="CB922" si="18075">T922/T932</f>
        <v>8.385009436505797E-2</v>
      </c>
      <c r="CC922" s="124">
        <f t="shared" ref="CC922" si="18076">U922/U932</f>
        <v>5.524871656544899E-2</v>
      </c>
      <c r="CD922" s="125">
        <f t="shared" ref="CD922" si="18077">V922/V932</f>
        <v>9.3565251380270678E-2</v>
      </c>
      <c r="CE922" s="126">
        <f t="shared" ref="CE922" si="18078">W922/W932</f>
        <v>6.6478131291525133E-2</v>
      </c>
      <c r="CF922" s="123">
        <f t="shared" ref="CF922" si="18079">X922/X932</f>
        <v>7.456567060458652E-2</v>
      </c>
      <c r="CG922" s="124">
        <f t="shared" ref="CG922" si="18080">Y922/Y932</f>
        <v>7.9228046698407523E-2</v>
      </c>
      <c r="CH922" s="125">
        <f t="shared" ref="CH922" si="18081">Z922/Z932</f>
        <v>8.0848276029408195E-2</v>
      </c>
      <c r="CI922" s="123">
        <f t="shared" ref="CI922" si="18082">AA922/AA932</f>
        <v>9.7814499397434335E-2</v>
      </c>
      <c r="CJ922" s="129">
        <f t="shared" ref="CJ922" si="18083">AB922/AB932</f>
        <v>7.5230210191057731E-2</v>
      </c>
      <c r="CK922" s="130">
        <f t="shared" ref="CK922" si="18084">AC922/AC932</f>
        <v>9.1445346145032441E-2</v>
      </c>
    </row>
    <row r="923" spans="1:89" x14ac:dyDescent="0.25">
      <c r="A923" s="131" t="s">
        <v>31</v>
      </c>
      <c r="B923" s="283">
        <v>1304</v>
      </c>
      <c r="C923" s="274">
        <v>2450.7653596000464</v>
      </c>
      <c r="D923" s="275">
        <v>657</v>
      </c>
      <c r="E923" s="276">
        <v>867.53035236362575</v>
      </c>
      <c r="F923" s="273">
        <v>572</v>
      </c>
      <c r="G923" s="277">
        <v>1515.0383727561582</v>
      </c>
      <c r="H923" s="275">
        <v>2314</v>
      </c>
      <c r="I923" s="276">
        <v>2807.6213255092848</v>
      </c>
      <c r="J923" s="273">
        <v>550</v>
      </c>
      <c r="K923" s="274">
        <v>155.3981501534077</v>
      </c>
      <c r="L923" s="275">
        <v>1408</v>
      </c>
      <c r="M923" s="273">
        <v>503.6128107763023</v>
      </c>
      <c r="N923" s="278">
        <v>2111</v>
      </c>
      <c r="O923" s="284">
        <v>1417.2767359478189</v>
      </c>
      <c r="P923" s="273">
        <v>1030</v>
      </c>
      <c r="Q923" s="274">
        <v>1156.7371593693879</v>
      </c>
      <c r="R923" s="275">
        <v>1541</v>
      </c>
      <c r="S923" s="276">
        <v>1699.3174904634457</v>
      </c>
      <c r="T923" s="273">
        <v>286</v>
      </c>
      <c r="U923" s="277">
        <v>168.29901982468226</v>
      </c>
      <c r="V923" s="275">
        <v>1818</v>
      </c>
      <c r="W923" s="285">
        <v>1123.6917506659381</v>
      </c>
      <c r="X923" s="273">
        <v>977</v>
      </c>
      <c r="Y923" s="277">
        <v>470.49884222206271</v>
      </c>
      <c r="Z923" s="275">
        <v>2819</v>
      </c>
      <c r="AA923" s="273">
        <v>2951.2126303478426</v>
      </c>
      <c r="AB923" s="162">
        <f t="shared" si="17670"/>
        <v>17387</v>
      </c>
      <c r="AC923" s="165">
        <f t="shared" si="17701"/>
        <v>17287.000000000004</v>
      </c>
      <c r="BI923" s="131" t="s">
        <v>31</v>
      </c>
      <c r="BJ923" s="123">
        <f>B923/B932</f>
        <v>5.2293872313121589E-2</v>
      </c>
      <c r="BK923" s="124">
        <f t="shared" ref="BK923" si="18085">C923/C932</f>
        <v>8.9869456284778493E-2</v>
      </c>
      <c r="BL923" s="125">
        <f t="shared" ref="BL923" si="18086">D923/D932</f>
        <v>5.3848045242193263E-2</v>
      </c>
      <c r="BM923" s="126">
        <f t="shared" ref="BM923" si="18087">E923/E932</f>
        <v>7.7710274482032826E-2</v>
      </c>
      <c r="BN923" s="123">
        <f t="shared" ref="BN923" si="18088">F923/F932</f>
        <v>4.0498442367601244E-2</v>
      </c>
      <c r="BO923" s="124">
        <f t="shared" ref="BO923" si="18089">G923/G932</f>
        <v>8.4993240539992423E-2</v>
      </c>
      <c r="BP923" s="125">
        <f t="shared" ref="BP923" si="18090">H923/H932</f>
        <v>7.0049040382636069E-2</v>
      </c>
      <c r="BQ923" s="126">
        <f t="shared" ref="BQ923" si="18091">I923/I932</f>
        <v>7.6882147251629063E-2</v>
      </c>
      <c r="BR923" s="123">
        <f t="shared" ref="BR923" si="18092">J923/J932</f>
        <v>0.12626262626262627</v>
      </c>
      <c r="BS923" s="124">
        <f t="shared" ref="BS923" si="18093">K923/K932</f>
        <v>3.220616290835368E-2</v>
      </c>
      <c r="BT923" s="125">
        <f t="shared" ref="BT923" si="18094">L923/L932</f>
        <v>0.10392677886034839</v>
      </c>
      <c r="BU923" s="123">
        <f t="shared" ref="BU923" si="18095">M923/M932</f>
        <v>3.2141735977195211E-2</v>
      </c>
      <c r="BV923" s="127">
        <f t="shared" ref="BV923" si="18096">N923/N932</f>
        <v>6.6059581925147076E-2</v>
      </c>
      <c r="BW923" s="128">
        <f t="shared" ref="BW923" si="18097">O923/O932</f>
        <v>4.9076539734420922E-2</v>
      </c>
      <c r="BX923" s="123">
        <f t="shared" ref="BX923" si="18098">P923/P932</f>
        <v>6.6627854324341804E-2</v>
      </c>
      <c r="BY923" s="124">
        <f t="shared" ref="BY923" si="18099">Q923/Q932</f>
        <v>9.1798455940252363E-2</v>
      </c>
      <c r="BZ923" s="125">
        <f t="shared" ref="BZ923" si="18100">R923/R932</f>
        <v>6.2606646623872594E-2</v>
      </c>
      <c r="CA923" s="126">
        <f t="shared" ref="CA923" si="18101">S923/S932</f>
        <v>8.483540503994999E-2</v>
      </c>
      <c r="CB923" s="123">
        <f t="shared" ref="CB923" si="18102">T923/T932</f>
        <v>7.710973308169318E-2</v>
      </c>
      <c r="CC923" s="124">
        <f t="shared" ref="CC923" si="18103">U923/U932</f>
        <v>3.8949743548706013E-2</v>
      </c>
      <c r="CD923" s="125">
        <f t="shared" ref="CD923" si="18104">V923/V932</f>
        <v>8.8825914887379689E-2</v>
      </c>
      <c r="CE923" s="126">
        <f t="shared" ref="CE923" si="18105">W923/W932</f>
        <v>4.525993562492174E-2</v>
      </c>
      <c r="CF923" s="123">
        <f t="shared" ref="CF923" si="18106">X923/X932</f>
        <v>6.7894371091035438E-2</v>
      </c>
      <c r="CG923" s="124">
        <f t="shared" ref="CG923" si="18107">Y923/Y932</f>
        <v>6.9148017595272851E-2</v>
      </c>
      <c r="CH923" s="125">
        <f t="shared" ref="CH923" si="18108">Z923/Z932</f>
        <v>6.840074733700531E-2</v>
      </c>
      <c r="CI923" s="123">
        <f t="shared" ref="CI923" si="18109">AA923/AA932</f>
        <v>6.9657651512787869E-2</v>
      </c>
      <c r="CJ923" s="129">
        <f t="shared" ref="CJ923" si="18110">AB923/AB932</f>
        <v>6.8450869464227362E-2</v>
      </c>
      <c r="CK923" s="130">
        <f t="shared" ref="CK923" si="18111">AC923/AC932</f>
        <v>6.8300527060236593E-2</v>
      </c>
    </row>
    <row r="924" spans="1:89" x14ac:dyDescent="0.25">
      <c r="A924" s="139" t="s">
        <v>32</v>
      </c>
      <c r="B924" s="194">
        <v>1581</v>
      </c>
      <c r="C924" s="188">
        <v>1198</v>
      </c>
      <c r="D924" s="189">
        <v>558</v>
      </c>
      <c r="E924" s="190">
        <v>628</v>
      </c>
      <c r="F924" s="187">
        <v>559</v>
      </c>
      <c r="G924" s="191">
        <v>956</v>
      </c>
      <c r="H924" s="189">
        <v>1737</v>
      </c>
      <c r="I924" s="190">
        <v>1954</v>
      </c>
      <c r="J924" s="187">
        <v>351</v>
      </c>
      <c r="K924" s="188">
        <v>83</v>
      </c>
      <c r="L924" s="189">
        <v>1037</v>
      </c>
      <c r="M924" s="187">
        <v>397</v>
      </c>
      <c r="N924" s="192">
        <v>1940</v>
      </c>
      <c r="O924" s="195">
        <v>1201</v>
      </c>
      <c r="P924" s="187">
        <v>633</v>
      </c>
      <c r="Q924" s="188">
        <v>630</v>
      </c>
      <c r="R924" s="189">
        <v>1193</v>
      </c>
      <c r="S924" s="190">
        <v>1138</v>
      </c>
      <c r="T924" s="187">
        <v>229</v>
      </c>
      <c r="U924" s="191">
        <v>104</v>
      </c>
      <c r="V924" s="189">
        <v>1834</v>
      </c>
      <c r="W924" s="196">
        <v>819</v>
      </c>
      <c r="X924" s="187">
        <v>791</v>
      </c>
      <c r="Y924" s="191">
        <v>218</v>
      </c>
      <c r="Z924" s="189">
        <v>2507</v>
      </c>
      <c r="AA924" s="187">
        <v>1687</v>
      </c>
      <c r="AB924" s="162">
        <f t="shared" si="17670"/>
        <v>14950</v>
      </c>
      <c r="AC924" s="165">
        <f t="shared" si="17701"/>
        <v>11013</v>
      </c>
      <c r="BI924" s="139" t="s">
        <v>32</v>
      </c>
      <c r="BJ924" s="123">
        <f>B924/B932</f>
        <v>6.3402309913378252E-2</v>
      </c>
      <c r="BK924" s="124">
        <f t="shared" ref="BK924" si="18112">C924/C932</f>
        <v>4.3930606497039296E-2</v>
      </c>
      <c r="BL924" s="125">
        <f t="shared" ref="BL924" si="18113">D924/D932</f>
        <v>4.5733956233095646E-2</v>
      </c>
      <c r="BM924" s="126">
        <f t="shared" ref="BM924" si="18114">E924/E932</f>
        <v>5.6253999922600072E-2</v>
      </c>
      <c r="BN924" s="123">
        <f t="shared" ref="BN924" si="18115">F924/F932</f>
        <v>3.9578023222883035E-2</v>
      </c>
      <c r="BO924" s="124">
        <f t="shared" ref="BO924" si="18116">G924/G932</f>
        <v>5.3631339916768113E-2</v>
      </c>
      <c r="BP924" s="125">
        <f t="shared" ref="BP924" si="18117">H924/H932</f>
        <v>5.258218804867712E-2</v>
      </c>
      <c r="BQ924" s="126">
        <f t="shared" ref="BQ924" si="18118">I924/I932</f>
        <v>5.3507114497512526E-2</v>
      </c>
      <c r="BR924" s="123">
        <f t="shared" ref="BR924" si="18119">J924/J932</f>
        <v>8.057851239669421E-2</v>
      </c>
      <c r="BS924" s="124">
        <f t="shared" ref="BS924" si="18120">K924/K932</f>
        <v>1.7201694606753578E-2</v>
      </c>
      <c r="BT924" s="125">
        <f t="shared" ref="BT924" si="18121">L924/L932</f>
        <v>7.6542663123708291E-2</v>
      </c>
      <c r="BU924" s="123">
        <f t="shared" ref="BU924" si="18122">M924/M932</f>
        <v>2.533745947263925E-2</v>
      </c>
      <c r="BV924" s="127">
        <f t="shared" ref="BV924" si="18123">N924/N932</f>
        <v>6.0708474151958944E-2</v>
      </c>
      <c r="BW924" s="128">
        <f t="shared" ref="BW924" si="18124">O924/O932</f>
        <v>4.158744917351808E-2</v>
      </c>
      <c r="BX924" s="123">
        <f t="shared" ref="BX924" si="18125">P924/P932</f>
        <v>4.0947021152726568E-2</v>
      </c>
      <c r="BY924" s="124">
        <f t="shared" ref="BY924" si="18126">Q924/Q932</f>
        <v>4.9996688334874195E-2</v>
      </c>
      <c r="BZ924" s="125">
        <f t="shared" ref="BZ924" si="18127">R924/R932</f>
        <v>4.8468351344763141E-2</v>
      </c>
      <c r="CA924" s="126">
        <f t="shared" ref="CA924" si="18128">S924/S932</f>
        <v>5.6812627114862166E-2</v>
      </c>
      <c r="CB924" s="123">
        <f t="shared" ref="CB924" si="18129">T924/T932</f>
        <v>6.1741709355621462E-2</v>
      </c>
      <c r="CC924" s="124">
        <f t="shared" ref="CC924" si="18130">U924/U932</f>
        <v>2.4068906243691325E-2</v>
      </c>
      <c r="CD924" s="125">
        <f t="shared" ref="CD924" si="18131">V924/V932</f>
        <v>8.9607661113011189E-2</v>
      </c>
      <c r="CE924" s="126">
        <f t="shared" ref="CE924" si="18132">W924/W932</f>
        <v>3.2987594021975521E-2</v>
      </c>
      <c r="CF924" s="123">
        <f t="shared" ref="CF924" si="18133">X924/X932</f>
        <v>5.4968728283530228E-2</v>
      </c>
      <c r="CG924" s="124">
        <f t="shared" ref="CG924" si="18134">Y924/Y932</f>
        <v>3.2038905270365861E-2</v>
      </c>
      <c r="CH924" s="125">
        <f t="shared" ref="CH924" si="18135">Z924/Z932</f>
        <v>6.0830320529929878E-2</v>
      </c>
      <c r="CI924" s="123">
        <f t="shared" ref="CI924" si="18136">AA924/AA932</f>
        <v>3.9818363778221767E-2</v>
      </c>
      <c r="CJ924" s="129">
        <f t="shared" ref="CJ924" si="18137">AB924/AB932</f>
        <v>5.8856645682992988E-2</v>
      </c>
      <c r="CK924" s="130">
        <f t="shared" ref="CK924" si="18138">AC924/AC932</f>
        <v>4.3512101840364754E-2</v>
      </c>
    </row>
    <row r="925" spans="1:89" x14ac:dyDescent="0.25">
      <c r="A925" s="131" t="s">
        <v>33</v>
      </c>
      <c r="B925" s="197">
        <v>1443</v>
      </c>
      <c r="C925" s="181">
        <v>1543</v>
      </c>
      <c r="D925" s="182">
        <v>478</v>
      </c>
      <c r="E925" s="183">
        <v>691</v>
      </c>
      <c r="F925" s="180">
        <v>462</v>
      </c>
      <c r="G925" s="184">
        <v>1039</v>
      </c>
      <c r="H925" s="182">
        <v>1758</v>
      </c>
      <c r="I925" s="183">
        <v>2206</v>
      </c>
      <c r="J925" s="180">
        <v>300</v>
      </c>
      <c r="K925" s="181">
        <v>78</v>
      </c>
      <c r="L925" s="182">
        <v>884</v>
      </c>
      <c r="M925" s="180">
        <v>512</v>
      </c>
      <c r="N925" s="185">
        <v>1592</v>
      </c>
      <c r="O925" s="198">
        <v>1520</v>
      </c>
      <c r="P925" s="180">
        <v>510</v>
      </c>
      <c r="Q925" s="181">
        <v>900</v>
      </c>
      <c r="R925" s="182">
        <v>1102</v>
      </c>
      <c r="S925" s="183">
        <v>1221</v>
      </c>
      <c r="T925" s="180">
        <v>131</v>
      </c>
      <c r="U925" s="184">
        <v>177</v>
      </c>
      <c r="V925" s="182">
        <v>1629</v>
      </c>
      <c r="W925" s="199">
        <v>993</v>
      </c>
      <c r="X925" s="180">
        <v>562</v>
      </c>
      <c r="Y925" s="184">
        <v>354</v>
      </c>
      <c r="Z925" s="182">
        <v>2189</v>
      </c>
      <c r="AA925" s="180">
        <v>2007</v>
      </c>
      <c r="AB925" s="162">
        <f t="shared" si="17670"/>
        <v>13040</v>
      </c>
      <c r="AC925" s="165">
        <f t="shared" si="17701"/>
        <v>13241</v>
      </c>
      <c r="BI925" s="131" t="s">
        <v>33</v>
      </c>
      <c r="BJ925" s="123">
        <f>B925/B932</f>
        <v>5.7868142444658328E-2</v>
      </c>
      <c r="BK925" s="124">
        <f t="shared" ref="BK925" si="18139">C925/C932</f>
        <v>5.6581741089258453E-2</v>
      </c>
      <c r="BL925" s="125">
        <f t="shared" ref="BL925" si="18140">D925/D932</f>
        <v>3.9177116629784445E-2</v>
      </c>
      <c r="BM925" s="126">
        <f t="shared" ref="BM925" si="18141">E925/E932</f>
        <v>6.1897315201459635E-2</v>
      </c>
      <c r="BN925" s="123">
        <f t="shared" ref="BN925" si="18142">F925/F932</f>
        <v>3.2710280373831772E-2</v>
      </c>
      <c r="BO925" s="124">
        <f t="shared" ref="BO925" si="18143">G925/G932</f>
        <v>5.8287617336320159E-2</v>
      </c>
      <c r="BP925" s="125">
        <f t="shared" ref="BP925" si="18144">H925/H932</f>
        <v>5.3217896712478056E-2</v>
      </c>
      <c r="BQ925" s="126">
        <f t="shared" ref="BQ925" si="18145">I925/I932</f>
        <v>6.0407724964950171E-2</v>
      </c>
      <c r="BR925" s="123">
        <f t="shared" ref="BR925" si="18146">J925/J932</f>
        <v>6.8870523415977963E-2</v>
      </c>
      <c r="BS925" s="124">
        <f t="shared" ref="BS925" si="18147">K925/K932</f>
        <v>1.6165447943696131E-2</v>
      </c>
      <c r="BT925" s="125">
        <f t="shared" ref="BT925" si="18148">L925/L932</f>
        <v>6.5249483318571E-2</v>
      </c>
      <c r="BU925" s="123">
        <f t="shared" ref="BU925" si="18149">M925/M932</f>
        <v>3.2677025818617873E-2</v>
      </c>
      <c r="BV925" s="127">
        <f t="shared" ref="BV925" si="18150">N925/N932</f>
        <v>4.9818500438102389E-2</v>
      </c>
      <c r="BW925" s="128">
        <f t="shared" ref="BW925" si="18151">O925/O932</f>
        <v>5.2633574307866353E-2</v>
      </c>
      <c r="BX925" s="123">
        <f t="shared" ref="BX925" si="18152">P925/P932</f>
        <v>3.299049097613041E-2</v>
      </c>
      <c r="BY925" s="124">
        <f t="shared" ref="BY925" si="18153">Q925/Q932</f>
        <v>7.1423840478391704E-2</v>
      </c>
      <c r="BZ925" s="125">
        <f t="shared" ref="BZ925" si="18154">R925/R932</f>
        <v>4.4771268383846589E-2</v>
      </c>
      <c r="CA925" s="126">
        <f t="shared" ref="CA925" si="18155">S925/S932</f>
        <v>6.0956254575787967E-2</v>
      </c>
      <c r="CB925" s="123">
        <f t="shared" ref="CB925" si="18156">T925/T932</f>
        <v>3.5319493124831493E-2</v>
      </c>
      <c r="CC925" s="124">
        <f t="shared" ref="CC925" si="18157">U925/U932</f>
        <v>4.0963426972436198E-2</v>
      </c>
      <c r="CD925" s="125">
        <f t="shared" ref="CD925" si="18158">V925/V932</f>
        <v>7.9591537597107534E-2</v>
      </c>
      <c r="CE925" s="126">
        <f t="shared" ref="CE925" si="18159">W925/W932</f>
        <v>3.9995947330673617E-2</v>
      </c>
      <c r="CF925" s="123">
        <f t="shared" ref="CF925" si="18160">X925/X932</f>
        <v>3.9054899235580261E-2</v>
      </c>
      <c r="CG925" s="124">
        <f t="shared" ref="CG925" si="18161">Y925/Y932</f>
        <v>5.2026479200502365E-2</v>
      </c>
      <c r="CH925" s="125">
        <f t="shared" ref="CH925" si="18162">Z925/Z932</f>
        <v>5.3114308591949141E-2</v>
      </c>
      <c r="CI925" s="123">
        <f t="shared" ref="CI925" si="18163">AA925/AA932</f>
        <v>4.7371343273794358E-2</v>
      </c>
      <c r="CJ925" s="129">
        <f t="shared" ref="CJ925" si="18164">AB925/AB932</f>
        <v>5.1337167873326324E-2</v>
      </c>
      <c r="CK925" s="130">
        <f t="shared" ref="CK925" si="18165">AC925/AC932</f>
        <v>5.2314877006108207E-2</v>
      </c>
    </row>
    <row r="926" spans="1:89" x14ac:dyDescent="0.25">
      <c r="A926" s="139" t="s">
        <v>34</v>
      </c>
      <c r="B926" s="194">
        <v>609</v>
      </c>
      <c r="C926" s="188">
        <v>1139</v>
      </c>
      <c r="D926" s="189">
        <v>221</v>
      </c>
      <c r="E926" s="190">
        <v>689</v>
      </c>
      <c r="F926" s="187">
        <v>207</v>
      </c>
      <c r="G926" s="191">
        <v>1076</v>
      </c>
      <c r="H926" s="189">
        <v>949</v>
      </c>
      <c r="I926" s="190">
        <v>1939</v>
      </c>
      <c r="J926" s="187">
        <v>282</v>
      </c>
      <c r="K926" s="188">
        <v>71</v>
      </c>
      <c r="L926" s="189">
        <v>769</v>
      </c>
      <c r="M926" s="187">
        <v>387</v>
      </c>
      <c r="N926" s="192">
        <v>1468</v>
      </c>
      <c r="O926" s="195">
        <v>1318</v>
      </c>
      <c r="P926" s="187">
        <v>359</v>
      </c>
      <c r="Q926" s="188">
        <v>805</v>
      </c>
      <c r="R926" s="189">
        <v>756</v>
      </c>
      <c r="S926" s="190">
        <v>1075</v>
      </c>
      <c r="T926" s="187">
        <v>131</v>
      </c>
      <c r="U926" s="191">
        <v>163</v>
      </c>
      <c r="V926" s="189">
        <v>1753</v>
      </c>
      <c r="W926" s="196">
        <v>736</v>
      </c>
      <c r="X926" s="187">
        <v>346</v>
      </c>
      <c r="Y926" s="191">
        <v>284</v>
      </c>
      <c r="Z926" s="189">
        <v>1807</v>
      </c>
      <c r="AA926" s="187">
        <v>1986</v>
      </c>
      <c r="AB926" s="162">
        <f t="shared" si="17670"/>
        <v>9657</v>
      </c>
      <c r="AC926" s="165">
        <f t="shared" si="17701"/>
        <v>11668</v>
      </c>
      <c r="BI926" s="139" t="s">
        <v>34</v>
      </c>
      <c r="BJ926" s="123">
        <f>B926/B932</f>
        <v>2.4422521655437922E-2</v>
      </c>
      <c r="BK926" s="124">
        <f t="shared" ref="BK926" si="18166">C926/C932</f>
        <v>4.1767079131993116E-2</v>
      </c>
      <c r="BL926" s="125">
        <f t="shared" ref="BL926" si="18167">D926/D932</f>
        <v>1.81132694041472E-2</v>
      </c>
      <c r="BM926" s="126">
        <f t="shared" ref="BM926" si="18168">E926/E932</f>
        <v>6.1718162335464094E-2</v>
      </c>
      <c r="BN926" s="123">
        <f t="shared" ref="BN926" si="18169">F926/F932</f>
        <v>1.4655904842820731E-2</v>
      </c>
      <c r="BO926" s="124">
        <f t="shared" ref="BO926" si="18170">G926/G932</f>
        <v>6.0363307270337334E-2</v>
      </c>
      <c r="BP926" s="125">
        <f t="shared" ref="BP926" si="18171">H926/H932</f>
        <v>2.8727977235575467E-2</v>
      </c>
      <c r="BQ926" s="126">
        <f t="shared" ref="BQ926" si="18172">I926/I932</f>
        <v>5.3096363874450762E-2</v>
      </c>
      <c r="BR926" s="123">
        <f t="shared" ref="BR926" si="18173">J926/J932</f>
        <v>6.4738292011019286E-2</v>
      </c>
      <c r="BS926" s="124">
        <f t="shared" ref="BS926" si="18174">K926/K932</f>
        <v>1.4714702615415709E-2</v>
      </c>
      <c r="BT926" s="125">
        <f t="shared" ref="BT926" si="18175">L926/L932</f>
        <v>5.6761145556539709E-2</v>
      </c>
      <c r="BU926" s="123">
        <f t="shared" ref="BU926" si="18176">M926/M932</f>
        <v>2.4699236312119371E-2</v>
      </c>
      <c r="BV926" s="127">
        <f t="shared" ref="BV926" si="18177">N926/N932</f>
        <v>4.5938164976843159E-2</v>
      </c>
      <c r="BW926" s="128">
        <f t="shared" ref="BW926" si="18178">O926/O932</f>
        <v>4.5638849301163062E-2</v>
      </c>
      <c r="BX926" s="123">
        <f t="shared" ref="BX926" si="18179">P926/P932</f>
        <v>2.3222718157707486E-2</v>
      </c>
      <c r="BY926" s="124">
        <f t="shared" ref="BY926" si="18180">Q926/Q932</f>
        <v>6.3884657316783694E-2</v>
      </c>
      <c r="BZ926" s="125">
        <f t="shared" ref="BZ926" si="18181">R926/R932</f>
        <v>3.0714227675306734E-2</v>
      </c>
      <c r="CA926" s="126">
        <f t="shared" ref="CA926" si="18182">S926/S932</f>
        <v>5.3667464102352222E-2</v>
      </c>
      <c r="CB926" s="123">
        <f t="shared" ref="CB926" si="18183">T926/T932</f>
        <v>3.5319493124831493E-2</v>
      </c>
      <c r="CC926" s="124">
        <f t="shared" ref="CC926" si="18184">U926/U932</f>
        <v>3.7723381901170056E-2</v>
      </c>
      <c r="CD926" s="125">
        <f t="shared" ref="CD926" si="18185">V926/V932</f>
        <v>8.56500708457517E-2</v>
      </c>
      <c r="CE926" s="126">
        <f t="shared" ref="CE926" si="18186">W926/W932</f>
        <v>2.9644528937941374E-2</v>
      </c>
      <c r="CF926" s="123">
        <f t="shared" ref="CF926" si="18187">X926/X932</f>
        <v>2.404447533009034E-2</v>
      </c>
      <c r="CG926" s="124">
        <f t="shared" ref="CG926" si="18188">Y926/Y932</f>
        <v>4.1738757324696812E-2</v>
      </c>
      <c r="CH926" s="125">
        <f t="shared" ref="CH926" si="18189">Z926/Z932</f>
        <v>4.3845388590978578E-2</v>
      </c>
      <c r="CI926" s="123">
        <f t="shared" ref="CI926" si="18190">AA926/AA932</f>
        <v>4.6875678994397409E-2</v>
      </c>
      <c r="CJ926" s="129">
        <f t="shared" ref="CJ926" si="18191">AB926/AB932</f>
        <v>3.8018637281649718E-2</v>
      </c>
      <c r="CK926" s="130">
        <f t="shared" ref="CK926" si="18192">AC926/AC932</f>
        <v>4.6099991307852167E-2</v>
      </c>
    </row>
    <row r="927" spans="1:89" x14ac:dyDescent="0.25">
      <c r="A927" s="131" t="s">
        <v>35</v>
      </c>
      <c r="B927" s="197">
        <v>0</v>
      </c>
      <c r="C927" s="181">
        <v>715</v>
      </c>
      <c r="D927" s="182">
        <v>7</v>
      </c>
      <c r="E927" s="183">
        <v>404</v>
      </c>
      <c r="F927" s="180">
        <v>8</v>
      </c>
      <c r="G927" s="184">
        <v>620</v>
      </c>
      <c r="H927" s="182">
        <v>132</v>
      </c>
      <c r="I927" s="183">
        <v>855</v>
      </c>
      <c r="J927" s="180">
        <v>121</v>
      </c>
      <c r="K927" s="181">
        <v>21</v>
      </c>
      <c r="L927" s="182">
        <v>377</v>
      </c>
      <c r="M927" s="180">
        <v>104</v>
      </c>
      <c r="N927" s="185">
        <v>385</v>
      </c>
      <c r="O927" s="198">
        <v>200</v>
      </c>
      <c r="P927" s="180">
        <v>118</v>
      </c>
      <c r="Q927" s="181">
        <v>163</v>
      </c>
      <c r="R927" s="182">
        <v>111</v>
      </c>
      <c r="S927" s="183">
        <v>167</v>
      </c>
      <c r="T927" s="180">
        <v>24</v>
      </c>
      <c r="U927" s="184">
        <v>5</v>
      </c>
      <c r="V927" s="182">
        <v>379</v>
      </c>
      <c r="W927" s="199">
        <v>20</v>
      </c>
      <c r="X927" s="180">
        <v>34</v>
      </c>
      <c r="Y927" s="184">
        <v>6</v>
      </c>
      <c r="Z927" s="182">
        <v>64</v>
      </c>
      <c r="AA927" s="180">
        <v>189</v>
      </c>
      <c r="AB927" s="162">
        <f t="shared" si="17670"/>
        <v>1760</v>
      </c>
      <c r="AC927" s="165">
        <f t="shared" si="17701"/>
        <v>3469</v>
      </c>
      <c r="BI927" s="131" t="s">
        <v>35</v>
      </c>
      <c r="BJ927" s="123">
        <f>B927/B932</f>
        <v>0</v>
      </c>
      <c r="BK927" s="124">
        <f t="shared" ref="BK927" si="18193">C927/C932</f>
        <v>2.6219018067932465E-2</v>
      </c>
      <c r="BL927" s="125">
        <f t="shared" ref="BL927" si="18194">D927/D932</f>
        <v>5.737234652897303E-4</v>
      </c>
      <c r="BM927" s="126">
        <f t="shared" ref="BM927" si="18195">E927/E932</f>
        <v>3.6188878931099407E-2</v>
      </c>
      <c r="BN927" s="123">
        <f t="shared" ref="BN927" si="18196">F927/F932</f>
        <v>5.6641178136505237E-4</v>
      </c>
      <c r="BO927" s="124">
        <f t="shared" ref="BO927" si="18197">G927/G932</f>
        <v>3.4781831326774301E-2</v>
      </c>
      <c r="BP927" s="125">
        <f t="shared" ref="BP927" si="18198">H927/H932</f>
        <v>3.9958830296058607E-3</v>
      </c>
      <c r="BQ927" s="126">
        <f t="shared" ref="BQ927" si="18199">I927/I932</f>
        <v>2.3412785514520577E-2</v>
      </c>
      <c r="BR927" s="123">
        <f t="shared" ref="BR927" si="18200">J927/J932</f>
        <v>2.7777777777777776E-2</v>
      </c>
      <c r="BS927" s="124">
        <f t="shared" ref="BS927" si="18201">K927/K932</f>
        <v>4.3522359848412661E-3</v>
      </c>
      <c r="BT927" s="125">
        <f t="shared" ref="BT927" si="18202">L927/L932</f>
        <v>2.7826985532919988E-2</v>
      </c>
      <c r="BU927" s="123">
        <f t="shared" ref="BU927" si="18203">M927/M932</f>
        <v>6.6375208694067558E-3</v>
      </c>
      <c r="BV927" s="127">
        <f t="shared" ref="BV927" si="18204">N927/N932</f>
        <v>1.2047815746651647E-2</v>
      </c>
      <c r="BW927" s="128">
        <f t="shared" ref="BW927" si="18205">O927/O932</f>
        <v>6.9254703036666252E-3</v>
      </c>
      <c r="BX927" s="123">
        <f t="shared" ref="BX927" si="18206">P927/P932</f>
        <v>7.6330939905556632E-3</v>
      </c>
      <c r="BY927" s="124">
        <f t="shared" ref="BY927" si="18207">Q927/Q932</f>
        <v>1.2935651108864276E-2</v>
      </c>
      <c r="BZ927" s="125">
        <f t="shared" ref="BZ927" si="18208">R927/R932</f>
        <v>4.5096286666124969E-3</v>
      </c>
      <c r="CA927" s="126">
        <f t="shared" ref="CA927" si="18209">S927/S932</f>
        <v>8.3371781442723916E-3</v>
      </c>
      <c r="CB927" s="123">
        <f t="shared" ref="CB927" si="18210">T927/T932</f>
        <v>6.4707468320301968E-3</v>
      </c>
      <c r="CC927" s="124">
        <f t="shared" ref="CC927" si="18211">U927/U932</f>
        <v>1.1571589540236213E-3</v>
      </c>
      <c r="CD927" s="125">
        <f t="shared" ref="CD927" si="18212">V927/V932</f>
        <v>1.8517613719646261E-2</v>
      </c>
      <c r="CE927" s="126">
        <f t="shared" ref="CE927" si="18213">W927/W932</f>
        <v>8.0555785157449379E-4</v>
      </c>
      <c r="CF927" s="123">
        <f t="shared" ref="CF927" si="18214">X927/X932</f>
        <v>2.3627519110493399E-3</v>
      </c>
      <c r="CG927" s="124">
        <f t="shared" ref="CG927" si="18215">Y927/Y932</f>
        <v>8.8180473221190453E-4</v>
      </c>
      <c r="CH927" s="125">
        <f t="shared" ref="CH927" si="18216">Z927/Z932</f>
        <v>1.5529080629898334E-3</v>
      </c>
      <c r="CI927" s="123">
        <f t="shared" ref="CI927" si="18217">AA927/AA932</f>
        <v>4.4609785145725634E-3</v>
      </c>
      <c r="CJ927" s="129">
        <f t="shared" ref="CJ927" si="18218">AB927/AB932</f>
        <v>6.9289429031483387E-3</v>
      </c>
      <c r="CK927" s="130">
        <f t="shared" ref="CK927" si="18219">AC927/AC932</f>
        <v>1.3705936736967704E-2</v>
      </c>
    </row>
    <row r="928" spans="1:89" x14ac:dyDescent="0.25">
      <c r="A928" s="139" t="s">
        <v>36</v>
      </c>
      <c r="B928" s="194"/>
      <c r="C928" s="188"/>
      <c r="D928" s="189"/>
      <c r="E928" s="190"/>
      <c r="F928" s="187"/>
      <c r="G928" s="191"/>
      <c r="H928" s="189"/>
      <c r="I928" s="190"/>
      <c r="J928" s="187"/>
      <c r="K928" s="191"/>
      <c r="L928" s="189"/>
      <c r="M928" s="187"/>
      <c r="N928" s="192"/>
      <c r="O928" s="195"/>
      <c r="P928" s="187"/>
      <c r="Q928" s="191"/>
      <c r="R928" s="189"/>
      <c r="S928" s="190"/>
      <c r="T928" s="187"/>
      <c r="U928" s="191"/>
      <c r="V928" s="189"/>
      <c r="W928" s="190"/>
      <c r="X928" s="187"/>
      <c r="Y928" s="191"/>
      <c r="Z928" s="189"/>
      <c r="AA928" s="187"/>
      <c r="AB928" s="162">
        <f t="shared" si="17670"/>
        <v>0</v>
      </c>
      <c r="AC928" s="165">
        <f t="shared" si="17701"/>
        <v>0</v>
      </c>
      <c r="BI928" s="139" t="s">
        <v>36</v>
      </c>
      <c r="BJ928" s="123">
        <f>B928/B932</f>
        <v>0</v>
      </c>
      <c r="BK928" s="124">
        <f t="shared" ref="BK928" si="18220">C928/C932</f>
        <v>0</v>
      </c>
      <c r="BL928" s="125">
        <f t="shared" ref="BL928" si="18221">D928/D932</f>
        <v>0</v>
      </c>
      <c r="BM928" s="126">
        <f t="shared" ref="BM928" si="18222">E928/E932</f>
        <v>0</v>
      </c>
      <c r="BN928" s="123">
        <f t="shared" ref="BN928" si="18223">F928/F932</f>
        <v>0</v>
      </c>
      <c r="BO928" s="124">
        <f t="shared" ref="BO928" si="18224">G928/G932</f>
        <v>0</v>
      </c>
      <c r="BP928" s="125">
        <f t="shared" ref="BP928" si="18225">H928/H932</f>
        <v>0</v>
      </c>
      <c r="BQ928" s="126">
        <f t="shared" ref="BQ928" si="18226">I928/I932</f>
        <v>0</v>
      </c>
      <c r="BR928" s="123">
        <f t="shared" ref="BR928" si="18227">J928/J932</f>
        <v>0</v>
      </c>
      <c r="BS928" s="124">
        <f t="shared" ref="BS928" si="18228">K928/K932</f>
        <v>0</v>
      </c>
      <c r="BT928" s="125">
        <f t="shared" ref="BT928" si="18229">L928/L932</f>
        <v>0</v>
      </c>
      <c r="BU928" s="123">
        <f t="shared" ref="BU928" si="18230">M928/M932</f>
        <v>0</v>
      </c>
      <c r="BV928" s="127">
        <f t="shared" ref="BV928" si="18231">N928/N932</f>
        <v>0</v>
      </c>
      <c r="BW928" s="128">
        <f t="shared" ref="BW928" si="18232">O928/O932</f>
        <v>0</v>
      </c>
      <c r="BX928" s="123">
        <f t="shared" ref="BX928" si="18233">P928/P932</f>
        <v>0</v>
      </c>
      <c r="BY928" s="124">
        <f t="shared" ref="BY928" si="18234">Q928/Q932</f>
        <v>0</v>
      </c>
      <c r="BZ928" s="125">
        <f t="shared" ref="BZ928" si="18235">R928/R932</f>
        <v>0</v>
      </c>
      <c r="CA928" s="126">
        <f t="shared" ref="CA928" si="18236">S928/S932</f>
        <v>0</v>
      </c>
      <c r="CB928" s="123">
        <f t="shared" ref="CB928" si="18237">T928/T932</f>
        <v>0</v>
      </c>
      <c r="CC928" s="124">
        <f t="shared" ref="CC928" si="18238">U928/U932</f>
        <v>0</v>
      </c>
      <c r="CD928" s="125">
        <f t="shared" ref="CD928" si="18239">V928/V932</f>
        <v>0</v>
      </c>
      <c r="CE928" s="126">
        <f t="shared" ref="CE928" si="18240">W928/W932</f>
        <v>0</v>
      </c>
      <c r="CF928" s="123">
        <f t="shared" ref="CF928" si="18241">X928/X932</f>
        <v>0</v>
      </c>
      <c r="CG928" s="124">
        <f t="shared" ref="CG928" si="18242">Y928/Y932</f>
        <v>0</v>
      </c>
      <c r="CH928" s="125">
        <f t="shared" ref="CH928" si="18243">Z928/Z932</f>
        <v>0</v>
      </c>
      <c r="CI928" s="123">
        <f t="shared" ref="CI928" si="18244">AA928/AA932</f>
        <v>0</v>
      </c>
      <c r="CJ928" s="129">
        <f t="shared" ref="CJ928" si="18245">AB928/AB932</f>
        <v>0</v>
      </c>
      <c r="CK928" s="130">
        <f t="shared" ref="CK928" si="18246">AC928/AC932</f>
        <v>0</v>
      </c>
    </row>
    <row r="929" spans="1:89" x14ac:dyDescent="0.25">
      <c r="A929" s="131" t="s">
        <v>37</v>
      </c>
      <c r="B929" s="56"/>
      <c r="C929" s="57"/>
      <c r="D929" s="133"/>
      <c r="E929" s="134"/>
      <c r="F929" s="132"/>
      <c r="G929" s="135"/>
      <c r="H929" s="133"/>
      <c r="I929" s="134"/>
      <c r="J929" s="132"/>
      <c r="K929" s="135"/>
      <c r="L929" s="133"/>
      <c r="M929" s="132"/>
      <c r="N929" s="136"/>
      <c r="O929" s="137"/>
      <c r="P929" s="132"/>
      <c r="Q929" s="135"/>
      <c r="R929" s="133"/>
      <c r="S929" s="134"/>
      <c r="T929" s="132"/>
      <c r="U929" s="135"/>
      <c r="V929" s="133"/>
      <c r="W929" s="134"/>
      <c r="X929" s="132"/>
      <c r="Y929" s="135"/>
      <c r="Z929" s="138"/>
      <c r="AA929" s="2"/>
      <c r="AB929" s="162">
        <f t="shared" si="17670"/>
        <v>0</v>
      </c>
      <c r="AC929" s="165">
        <f t="shared" si="17701"/>
        <v>0</v>
      </c>
      <c r="BI929" s="131" t="s">
        <v>37</v>
      </c>
      <c r="BJ929" s="123">
        <f>B929/B932</f>
        <v>0</v>
      </c>
      <c r="BK929" s="124">
        <f t="shared" ref="BK929" si="18247">C929/C932</f>
        <v>0</v>
      </c>
      <c r="BL929" s="125">
        <f t="shared" ref="BL929" si="18248">D929/D932</f>
        <v>0</v>
      </c>
      <c r="BM929" s="126">
        <f t="shared" ref="BM929" si="18249">E929/E932</f>
        <v>0</v>
      </c>
      <c r="BN929" s="123">
        <f t="shared" ref="BN929" si="18250">F929/F932</f>
        <v>0</v>
      </c>
      <c r="BO929" s="124">
        <f t="shared" ref="BO929" si="18251">G929/G932</f>
        <v>0</v>
      </c>
      <c r="BP929" s="125">
        <f t="shared" ref="BP929" si="18252">H929/H932</f>
        <v>0</v>
      </c>
      <c r="BQ929" s="126">
        <f t="shared" ref="BQ929" si="18253">I929/I932</f>
        <v>0</v>
      </c>
      <c r="BR929" s="123">
        <f t="shared" ref="BR929" si="18254">J929/J932</f>
        <v>0</v>
      </c>
      <c r="BS929" s="124">
        <f t="shared" ref="BS929" si="18255">K929/K932</f>
        <v>0</v>
      </c>
      <c r="BT929" s="125">
        <f t="shared" ref="BT929" si="18256">L929/L932</f>
        <v>0</v>
      </c>
      <c r="BU929" s="123">
        <f t="shared" ref="BU929" si="18257">M929/M932</f>
        <v>0</v>
      </c>
      <c r="BV929" s="127">
        <f t="shared" ref="BV929" si="18258">N929/N932</f>
        <v>0</v>
      </c>
      <c r="BW929" s="128">
        <f t="shared" ref="BW929" si="18259">O929/O932</f>
        <v>0</v>
      </c>
      <c r="BX929" s="123">
        <f t="shared" ref="BX929" si="18260">P929/P932</f>
        <v>0</v>
      </c>
      <c r="BY929" s="124">
        <f t="shared" ref="BY929" si="18261">Q929/Q932</f>
        <v>0</v>
      </c>
      <c r="BZ929" s="125">
        <f t="shared" ref="BZ929" si="18262">R929/R932</f>
        <v>0</v>
      </c>
      <c r="CA929" s="126">
        <f t="shared" ref="CA929" si="18263">S929/S932</f>
        <v>0</v>
      </c>
      <c r="CB929" s="123">
        <f t="shared" ref="CB929" si="18264">T929/T932</f>
        <v>0</v>
      </c>
      <c r="CC929" s="124">
        <f t="shared" ref="CC929" si="18265">U929/U932</f>
        <v>0</v>
      </c>
      <c r="CD929" s="125">
        <f t="shared" ref="CD929" si="18266">V929/V932</f>
        <v>0</v>
      </c>
      <c r="CE929" s="126">
        <f t="shared" ref="CE929" si="18267">W929/W932</f>
        <v>0</v>
      </c>
      <c r="CF929" s="123">
        <f t="shared" ref="CF929" si="18268">X929/X932</f>
        <v>0</v>
      </c>
      <c r="CG929" s="124">
        <f t="shared" ref="CG929" si="18269">Y929/Y932</f>
        <v>0</v>
      </c>
      <c r="CH929" s="125">
        <f t="shared" ref="CH929" si="18270">Z929/Z932</f>
        <v>0</v>
      </c>
      <c r="CI929" s="123">
        <f t="shared" ref="CI929" si="18271">AA929/AA932</f>
        <v>0</v>
      </c>
      <c r="CJ929" s="129">
        <f t="shared" ref="CJ929" si="18272">AB929/AB932</f>
        <v>0</v>
      </c>
      <c r="CK929" s="130">
        <f t="shared" ref="CK929" si="18273">AC929/AC932</f>
        <v>0</v>
      </c>
    </row>
    <row r="930" spans="1:89" x14ac:dyDescent="0.25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62">
        <f t="shared" si="17670"/>
        <v>0</v>
      </c>
      <c r="AC930" s="165">
        <f t="shared" si="17701"/>
        <v>0</v>
      </c>
      <c r="BI930" s="139" t="s">
        <v>38</v>
      </c>
      <c r="BJ930" s="123">
        <f>B930/B932</f>
        <v>0</v>
      </c>
      <c r="BK930" s="124">
        <f t="shared" ref="BK930" si="18274">C930/C932</f>
        <v>0</v>
      </c>
      <c r="BL930" s="125">
        <f t="shared" ref="BL930" si="18275">D930/D932</f>
        <v>0</v>
      </c>
      <c r="BM930" s="126">
        <f t="shared" ref="BM930" si="18276">E930/E932</f>
        <v>0</v>
      </c>
      <c r="BN930" s="123">
        <f t="shared" ref="BN930" si="18277">F930/F932</f>
        <v>0</v>
      </c>
      <c r="BO930" s="124">
        <f t="shared" ref="BO930" si="18278">G930/G932</f>
        <v>0</v>
      </c>
      <c r="BP930" s="125">
        <f t="shared" ref="BP930" si="18279">H930/H932</f>
        <v>0</v>
      </c>
      <c r="BQ930" s="126">
        <f t="shared" ref="BQ930" si="18280">I930/I932</f>
        <v>0</v>
      </c>
      <c r="BR930" s="123">
        <f t="shared" ref="BR930" si="18281">J930/J932</f>
        <v>0</v>
      </c>
      <c r="BS930" s="124">
        <f t="shared" ref="BS930" si="18282">K930/K932</f>
        <v>0</v>
      </c>
      <c r="BT930" s="125">
        <f t="shared" ref="BT930" si="18283">L930/L932</f>
        <v>0</v>
      </c>
      <c r="BU930" s="123">
        <f t="shared" ref="BU930" si="18284">M930/M932</f>
        <v>0</v>
      </c>
      <c r="BV930" s="127">
        <f t="shared" ref="BV930" si="18285">N930/N932</f>
        <v>0</v>
      </c>
      <c r="BW930" s="128">
        <f t="shared" ref="BW930" si="18286">O930/O932</f>
        <v>0</v>
      </c>
      <c r="BX930" s="123">
        <f t="shared" ref="BX930" si="18287">P930/P932</f>
        <v>0</v>
      </c>
      <c r="BY930" s="124">
        <f t="shared" ref="BY930" si="18288">Q930/Q932</f>
        <v>0</v>
      </c>
      <c r="BZ930" s="125">
        <f t="shared" ref="BZ930" si="18289">R930/R932</f>
        <v>0</v>
      </c>
      <c r="CA930" s="126">
        <f t="shared" ref="CA930" si="18290">S930/S932</f>
        <v>0</v>
      </c>
      <c r="CB930" s="123">
        <f t="shared" ref="CB930" si="18291">T930/T932</f>
        <v>0</v>
      </c>
      <c r="CC930" s="124">
        <f t="shared" ref="CC930" si="18292">U930/U932</f>
        <v>0</v>
      </c>
      <c r="CD930" s="125">
        <f t="shared" ref="CD930" si="18293">V930/V932</f>
        <v>0</v>
      </c>
      <c r="CE930" s="126">
        <f t="shared" ref="CE930" si="18294">W930/W932</f>
        <v>0</v>
      </c>
      <c r="CF930" s="123">
        <f t="shared" ref="CF930" si="18295">X930/X932</f>
        <v>0</v>
      </c>
      <c r="CG930" s="124">
        <f t="shared" ref="CG930" si="18296">Y930/Y932</f>
        <v>0</v>
      </c>
      <c r="CH930" s="125">
        <f t="shared" ref="CH930" si="18297">Z930/Z932</f>
        <v>0</v>
      </c>
      <c r="CI930" s="123">
        <f t="shared" ref="CI930" si="18298">AA930/AA932</f>
        <v>0</v>
      </c>
      <c r="CJ930" s="129">
        <f t="shared" ref="CJ930" si="18299">AB930/AB932</f>
        <v>0</v>
      </c>
      <c r="CK930" s="130">
        <f t="shared" ref="CK930" si="18300">AC930/AC932</f>
        <v>0</v>
      </c>
    </row>
    <row r="931" spans="1:89" ht="13.8" thickBot="1" x14ac:dyDescent="0.3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62">
        <f t="shared" si="17670"/>
        <v>0</v>
      </c>
      <c r="AC931" s="165">
        <f t="shared" si="17701"/>
        <v>0</v>
      </c>
      <c r="BI931" s="131" t="s">
        <v>39</v>
      </c>
      <c r="BJ931" s="123">
        <f>B931/B932</f>
        <v>0</v>
      </c>
      <c r="BK931" s="124">
        <f t="shared" ref="BK931" si="18301">C931/C932</f>
        <v>0</v>
      </c>
      <c r="BL931" s="125">
        <f t="shared" ref="BL931" si="18302">D931/D932</f>
        <v>0</v>
      </c>
      <c r="BM931" s="126">
        <f t="shared" ref="BM931" si="18303">E931/E932</f>
        <v>0</v>
      </c>
      <c r="BN931" s="123">
        <f t="shared" ref="BN931" si="18304">F931/F932</f>
        <v>0</v>
      </c>
      <c r="BO931" s="124">
        <f t="shared" ref="BO931" si="18305">G931/G932</f>
        <v>0</v>
      </c>
      <c r="BP931" s="125">
        <f t="shared" ref="BP931" si="18306">H931/H932</f>
        <v>0</v>
      </c>
      <c r="BQ931" s="126">
        <f t="shared" ref="BQ931" si="18307">I931/I932</f>
        <v>0</v>
      </c>
      <c r="BR931" s="123">
        <f t="shared" ref="BR931" si="18308">J931/J932</f>
        <v>0</v>
      </c>
      <c r="BS931" s="124">
        <f t="shared" ref="BS931" si="18309">K931/K932</f>
        <v>0</v>
      </c>
      <c r="BT931" s="125">
        <f t="shared" ref="BT931" si="18310">L931/L932</f>
        <v>0</v>
      </c>
      <c r="BU931" s="123">
        <f t="shared" ref="BU931" si="18311">M931/M932</f>
        <v>0</v>
      </c>
      <c r="BV931" s="127">
        <f t="shared" ref="BV931" si="18312">N931/N932</f>
        <v>0</v>
      </c>
      <c r="BW931" s="128">
        <f t="shared" ref="BW931" si="18313">O931/O932</f>
        <v>0</v>
      </c>
      <c r="BX931" s="123">
        <f t="shared" ref="BX931" si="18314">P931/P932</f>
        <v>0</v>
      </c>
      <c r="BY931" s="124">
        <f t="shared" ref="BY931" si="18315">Q931/Q932</f>
        <v>0</v>
      </c>
      <c r="BZ931" s="125">
        <f t="shared" ref="BZ931" si="18316">R931/R932</f>
        <v>0</v>
      </c>
      <c r="CA931" s="126">
        <f t="shared" ref="CA931" si="18317">S931/S932</f>
        <v>0</v>
      </c>
      <c r="CB931" s="123">
        <f t="shared" ref="CB931" si="18318">T931/T932</f>
        <v>0</v>
      </c>
      <c r="CC931" s="124">
        <f t="shared" ref="CC931" si="18319">U931/U932</f>
        <v>0</v>
      </c>
      <c r="CD931" s="125">
        <f t="shared" ref="CD931" si="18320">V931/V932</f>
        <v>0</v>
      </c>
      <c r="CE931" s="126">
        <f t="shared" ref="CE931" si="18321">W931/W932</f>
        <v>0</v>
      </c>
      <c r="CF931" s="123">
        <f t="shared" ref="CF931" si="18322">X931/X932</f>
        <v>0</v>
      </c>
      <c r="CG931" s="124">
        <f t="shared" ref="CG931" si="18323">Y931/Y932</f>
        <v>0</v>
      </c>
      <c r="CH931" s="125">
        <f t="shared" ref="CH931" si="18324">Z931/Z932</f>
        <v>0</v>
      </c>
      <c r="CI931" s="123">
        <f t="shared" ref="CI931" si="18325">AA931/AA932</f>
        <v>0</v>
      </c>
      <c r="CJ931" s="129">
        <f t="shared" ref="CJ931" si="18326">AB931/AB932</f>
        <v>0</v>
      </c>
      <c r="CK931" s="130">
        <f t="shared" ref="CK931" si="18327">AC931/AC932</f>
        <v>0</v>
      </c>
    </row>
    <row r="932" spans="1:89" ht="14.4" thickTop="1" thickBot="1" x14ac:dyDescent="0.3">
      <c r="A932" s="251" t="s">
        <v>13</v>
      </c>
      <c r="B932" s="14">
        <f t="shared" ref="B932:AA932" si="18328">SUM(B909:B931)</f>
        <v>24936</v>
      </c>
      <c r="C932" s="1">
        <f t="shared" si="18328"/>
        <v>27270.281371615922</v>
      </c>
      <c r="D932" s="14">
        <f t="shared" si="18328"/>
        <v>12201</v>
      </c>
      <c r="E932" s="1">
        <f t="shared" si="18328"/>
        <v>11163.650600207377</v>
      </c>
      <c r="F932" s="14">
        <f t="shared" si="18328"/>
        <v>14124</v>
      </c>
      <c r="G932" s="1">
        <f t="shared" si="18328"/>
        <v>17825.398386160807</v>
      </c>
      <c r="H932" s="14">
        <f t="shared" si="18328"/>
        <v>33034</v>
      </c>
      <c r="I932" s="1">
        <f t="shared" si="18328"/>
        <v>36518.508208676416</v>
      </c>
      <c r="J932" s="14">
        <f t="shared" si="18328"/>
        <v>4356</v>
      </c>
      <c r="K932" s="1">
        <f t="shared" si="18328"/>
        <v>4825.1060083006751</v>
      </c>
      <c r="L932" s="14">
        <f t="shared" si="18328"/>
        <v>13548</v>
      </c>
      <c r="M932" s="1">
        <f t="shared" si="18328"/>
        <v>15668.500641459414</v>
      </c>
      <c r="N932" s="14">
        <f t="shared" si="18328"/>
        <v>31956</v>
      </c>
      <c r="O932" s="1">
        <f t="shared" si="18328"/>
        <v>28878.905147295467</v>
      </c>
      <c r="P932" s="14">
        <f t="shared" si="18328"/>
        <v>15459</v>
      </c>
      <c r="Q932" s="1">
        <f t="shared" si="18328"/>
        <v>12600.834594889679</v>
      </c>
      <c r="R932" s="14">
        <f t="shared" si="18328"/>
        <v>24614</v>
      </c>
      <c r="S932" s="1">
        <f t="shared" si="18328"/>
        <v>20030.758262581727</v>
      </c>
      <c r="T932" s="14">
        <f t="shared" si="18328"/>
        <v>3709</v>
      </c>
      <c r="U932" s="1">
        <f t="shared" si="18328"/>
        <v>4320.9275463964768</v>
      </c>
      <c r="V932" s="14">
        <f t="shared" si="18328"/>
        <v>20467</v>
      </c>
      <c r="W932" s="1">
        <f t="shared" si="18328"/>
        <v>24827.515442757129</v>
      </c>
      <c r="X932" s="14">
        <f t="shared" si="18328"/>
        <v>14390</v>
      </c>
      <c r="Y932" s="1">
        <f t="shared" si="18328"/>
        <v>6804.2274903080852</v>
      </c>
      <c r="Z932" s="14">
        <f t="shared" si="18328"/>
        <v>41213</v>
      </c>
      <c r="AA932" s="1">
        <f t="shared" si="18328"/>
        <v>42367.386299350823</v>
      </c>
      <c r="AB932" s="166">
        <f t="shared" ref="AB932:AC932" si="18329">SUM(AB908:AB931)</f>
        <v>254007</v>
      </c>
      <c r="AC932" s="167">
        <f t="shared" si="18329"/>
        <v>253102</v>
      </c>
      <c r="BI932" s="251" t="s">
        <v>13</v>
      </c>
      <c r="BJ932" s="147">
        <f>SUM(BJ908:BJ931)</f>
        <v>0.99999999999999978</v>
      </c>
      <c r="BK932" s="148">
        <f t="shared" ref="BK932:CK932" si="18330">SUM(BK908:BK931)</f>
        <v>1.0000000000000002</v>
      </c>
      <c r="BL932" s="147">
        <f t="shared" si="18330"/>
        <v>0.99999999999999989</v>
      </c>
      <c r="BM932" s="148">
        <f t="shared" si="18330"/>
        <v>1</v>
      </c>
      <c r="BN932" s="147">
        <f t="shared" si="18330"/>
        <v>1</v>
      </c>
      <c r="BO932" s="148">
        <f t="shared" si="18330"/>
        <v>1.0000000000000002</v>
      </c>
      <c r="BP932" s="147">
        <f t="shared" si="18330"/>
        <v>1</v>
      </c>
      <c r="BQ932" s="148">
        <f t="shared" si="18330"/>
        <v>1.0000000000000002</v>
      </c>
      <c r="BR932" s="147">
        <f t="shared" si="18330"/>
        <v>1.0000000000000002</v>
      </c>
      <c r="BS932" s="148">
        <f t="shared" si="18330"/>
        <v>1</v>
      </c>
      <c r="BT932" s="147">
        <f t="shared" si="18330"/>
        <v>1</v>
      </c>
      <c r="BU932" s="148">
        <f t="shared" si="18330"/>
        <v>0.99999999999999989</v>
      </c>
      <c r="BV932" s="147">
        <f t="shared" si="18330"/>
        <v>1</v>
      </c>
      <c r="BW932" s="148">
        <f t="shared" si="18330"/>
        <v>0.99999999999999989</v>
      </c>
      <c r="BX932" s="147">
        <f t="shared" si="18330"/>
        <v>1</v>
      </c>
      <c r="BY932" s="148">
        <f t="shared" si="18330"/>
        <v>0.99999999999999989</v>
      </c>
      <c r="BZ932" s="147">
        <f t="shared" si="18330"/>
        <v>1</v>
      </c>
      <c r="CA932" s="148">
        <f t="shared" si="18330"/>
        <v>1.0000000000000002</v>
      </c>
      <c r="CB932" s="147">
        <f t="shared" si="18330"/>
        <v>1.0000000000000002</v>
      </c>
      <c r="CC932" s="148">
        <f t="shared" si="18330"/>
        <v>0.99999999999999989</v>
      </c>
      <c r="CD932" s="147">
        <f t="shared" si="18330"/>
        <v>1.0000000000000002</v>
      </c>
      <c r="CE932" s="148">
        <f t="shared" si="18330"/>
        <v>0.99999999999999989</v>
      </c>
      <c r="CF932" s="147">
        <f t="shared" si="18330"/>
        <v>1</v>
      </c>
      <c r="CG932" s="148">
        <f t="shared" si="18330"/>
        <v>1.0000000000000002</v>
      </c>
      <c r="CH932" s="147">
        <f t="shared" si="18330"/>
        <v>0.99999999999999978</v>
      </c>
      <c r="CI932" s="148">
        <f t="shared" si="18330"/>
        <v>1</v>
      </c>
      <c r="CJ932" s="147">
        <f t="shared" si="18330"/>
        <v>1</v>
      </c>
      <c r="CK932" s="148">
        <f t="shared" si="18330"/>
        <v>0.99999999999999989</v>
      </c>
    </row>
    <row r="933" spans="1:89" ht="13.8" thickTop="1" x14ac:dyDescent="0.25">
      <c r="A933" s="178"/>
    </row>
    <row r="935" spans="1:89" x14ac:dyDescent="0.25">
      <c r="A935" s="299">
        <f>+A904+1</f>
        <v>45291</v>
      </c>
      <c r="B935" s="299"/>
      <c r="C935" s="299"/>
      <c r="D935" s="299"/>
      <c r="AE935"/>
      <c r="BI935" s="298">
        <f>+BI873+2</f>
        <v>45291</v>
      </c>
      <c r="BJ935" s="298"/>
      <c r="BK935" s="298"/>
      <c r="BL935" s="298"/>
    </row>
    <row r="936" spans="1:89" ht="13.8" thickBot="1" x14ac:dyDescent="0.3">
      <c r="AE936" t="s">
        <v>84</v>
      </c>
    </row>
    <row r="937" spans="1:89" ht="14.4" thickTop="1" thickBot="1" x14ac:dyDescent="0.3">
      <c r="A937" s="290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0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0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 x14ac:dyDescent="0.35">
      <c r="A938" s="291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68" t="s">
        <v>14</v>
      </c>
      <c r="AC938" s="169" t="s">
        <v>15</v>
      </c>
      <c r="AE938" s="291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68" t="s">
        <v>14</v>
      </c>
      <c r="BG938" s="169" t="s">
        <v>15</v>
      </c>
      <c r="BI938" s="291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8" thickTop="1" x14ac:dyDescent="0.25">
      <c r="A939" s="119" t="s">
        <v>16</v>
      </c>
      <c r="B939" s="120"/>
      <c r="C939" s="177"/>
      <c r="D939" s="121"/>
      <c r="E939" s="172"/>
      <c r="F939" s="120"/>
      <c r="G939" s="122"/>
      <c r="H939" s="121"/>
      <c r="I939" s="172"/>
      <c r="J939" s="120"/>
      <c r="K939" s="122"/>
      <c r="L939" s="121"/>
      <c r="M939" s="120"/>
      <c r="N939" s="171"/>
      <c r="O939" s="173"/>
      <c r="P939" s="120"/>
      <c r="Q939" s="122"/>
      <c r="R939" s="121"/>
      <c r="S939" s="172"/>
      <c r="T939" s="120"/>
      <c r="U939" s="122"/>
      <c r="V939" s="121"/>
      <c r="W939" s="172"/>
      <c r="X939" s="120"/>
      <c r="Y939" s="122"/>
      <c r="Z939" s="21"/>
      <c r="AA939" s="176"/>
      <c r="AB939" s="162">
        <f t="shared" ref="AB939:AB962" si="18331">B939+D939+F939+H939+J939+L939+N939+P939+R939+T939+V939+X939+Z939</f>
        <v>0</v>
      </c>
      <c r="AC939" s="163">
        <f>C939+E939+G939+I939+K939+M939+O939+Q939+S939+U939+W939+Y939+AA939</f>
        <v>0</v>
      </c>
      <c r="AE939" s="254" t="str">
        <f>$AE$9</f>
        <v>07:00 - 07:59</v>
      </c>
      <c r="AF939" s="120">
        <f t="shared" ref="AF939:AO941" si="18332">SUMIF($A$9:$A$32,$AE939,B$939:B$962)</f>
        <v>1019</v>
      </c>
      <c r="AG939" s="177">
        <f t="shared" si="18332"/>
        <v>823</v>
      </c>
      <c r="AH939" s="121">
        <f t="shared" si="18332"/>
        <v>580</v>
      </c>
      <c r="AI939" s="172">
        <f t="shared" si="18332"/>
        <v>521</v>
      </c>
      <c r="AJ939" s="120">
        <f t="shared" si="18332"/>
        <v>815</v>
      </c>
      <c r="AK939" s="122">
        <f t="shared" si="18332"/>
        <v>740</v>
      </c>
      <c r="AL939" s="121">
        <f t="shared" si="18332"/>
        <v>1403</v>
      </c>
      <c r="AM939" s="172">
        <f t="shared" si="18332"/>
        <v>1319</v>
      </c>
      <c r="AN939" s="120">
        <f t="shared" si="18332"/>
        <v>99</v>
      </c>
      <c r="AO939" s="122">
        <f t="shared" si="18332"/>
        <v>160</v>
      </c>
      <c r="AP939" s="121">
        <f t="shared" ref="AP939:AY941" si="18333">SUMIF($A$9:$A$32,$AE939,L$939:L$962)</f>
        <v>413</v>
      </c>
      <c r="AQ939" s="120">
        <f t="shared" si="18333"/>
        <v>742</v>
      </c>
      <c r="AR939" s="171">
        <f t="shared" si="18333"/>
        <v>1403</v>
      </c>
      <c r="AS939" s="173">
        <f t="shared" si="18333"/>
        <v>1279</v>
      </c>
      <c r="AT939" s="120">
        <f t="shared" si="18333"/>
        <v>720</v>
      </c>
      <c r="AU939" s="122">
        <f t="shared" si="18333"/>
        <v>379</v>
      </c>
      <c r="AV939" s="121">
        <f t="shared" si="18333"/>
        <v>1003</v>
      </c>
      <c r="AW939" s="172">
        <f t="shared" si="18333"/>
        <v>788</v>
      </c>
      <c r="AX939" s="120">
        <f t="shared" si="18333"/>
        <v>245</v>
      </c>
      <c r="AY939" s="122">
        <f t="shared" si="18333"/>
        <v>124</v>
      </c>
      <c r="AZ939" s="121">
        <f t="shared" ref="AZ939:BE941" si="18334">SUMIF($A$9:$A$32,$AE939,V$939:V$962)</f>
        <v>611</v>
      </c>
      <c r="BA939" s="172">
        <f t="shared" si="18334"/>
        <v>1073</v>
      </c>
      <c r="BB939" s="120">
        <f t="shared" si="18334"/>
        <v>586</v>
      </c>
      <c r="BC939" s="122">
        <f t="shared" si="18334"/>
        <v>239</v>
      </c>
      <c r="BD939" s="21">
        <f t="shared" si="18334"/>
        <v>1689</v>
      </c>
      <c r="BE939" s="176">
        <f t="shared" si="18334"/>
        <v>1583</v>
      </c>
      <c r="BF939" s="162">
        <f t="shared" ref="BF939:BG941" si="18335">SUMIF($A$9:$A$32,$AE939,AB$908:AB$931)</f>
        <v>14267</v>
      </c>
      <c r="BG939" s="163">
        <f t="shared" si="18335"/>
        <v>17473</v>
      </c>
      <c r="BI939" s="119" t="s">
        <v>16</v>
      </c>
      <c r="BJ939" s="123">
        <f>B939/B963</f>
        <v>0</v>
      </c>
      <c r="BK939" s="124">
        <f t="shared" ref="BK939" si="18336">C939/C963</f>
        <v>0</v>
      </c>
      <c r="BL939" s="125">
        <f t="shared" ref="BL939" si="18337">D939/D963</f>
        <v>0</v>
      </c>
      <c r="BM939" s="126">
        <f t="shared" ref="BM939" si="18338">E939/E963</f>
        <v>0</v>
      </c>
      <c r="BN939" s="123">
        <f t="shared" ref="BN939" si="18339">F939/F963</f>
        <v>0</v>
      </c>
      <c r="BO939" s="124">
        <f t="shared" ref="BO939" si="18340">G939/G963</f>
        <v>0</v>
      </c>
      <c r="BP939" s="125">
        <f t="shared" ref="BP939" si="18341">H939/H963</f>
        <v>0</v>
      </c>
      <c r="BQ939" s="126">
        <f t="shared" ref="BQ939" si="18342">I939/I963</f>
        <v>0</v>
      </c>
      <c r="BR939" s="123">
        <f t="shared" ref="BR939" si="18343">J939/J963</f>
        <v>0</v>
      </c>
      <c r="BS939" s="124">
        <f t="shared" ref="BS939" si="18344">K939/K963</f>
        <v>0</v>
      </c>
      <c r="BT939" s="125">
        <f t="shared" ref="BT939" si="18345">L939/L963</f>
        <v>0</v>
      </c>
      <c r="BU939" s="123">
        <f t="shared" ref="BU939" si="18346">M939/M963</f>
        <v>0</v>
      </c>
      <c r="BV939" s="127">
        <f t="shared" ref="BV939" si="18347">N939/N963</f>
        <v>0</v>
      </c>
      <c r="BW939" s="128">
        <f t="shared" ref="BW939" si="18348">O939/O963</f>
        <v>0</v>
      </c>
      <c r="BX939" s="123">
        <f t="shared" ref="BX939" si="18349">P939/P963</f>
        <v>0</v>
      </c>
      <c r="BY939" s="124">
        <f t="shared" ref="BY939" si="18350">Q939/Q963</f>
        <v>0</v>
      </c>
      <c r="BZ939" s="125">
        <f t="shared" ref="BZ939" si="18351">R939/R963</f>
        <v>0</v>
      </c>
      <c r="CA939" s="126">
        <f t="shared" ref="CA939" si="18352">S939/S963</f>
        <v>0</v>
      </c>
      <c r="CB939" s="123">
        <f t="shared" ref="CB939" si="18353">T939/T963</f>
        <v>0</v>
      </c>
      <c r="CC939" s="124">
        <f t="shared" ref="CC939" si="18354">U939/U963</f>
        <v>0</v>
      </c>
      <c r="CD939" s="125">
        <f t="shared" ref="CD939" si="18355">V939/V963</f>
        <v>0</v>
      </c>
      <c r="CE939" s="126">
        <f t="shared" ref="CE939" si="18356">W939/W963</f>
        <v>0</v>
      </c>
      <c r="CF939" s="123">
        <f t="shared" ref="CF939" si="18357">X939/X963</f>
        <v>0</v>
      </c>
      <c r="CG939" s="124">
        <f t="shared" ref="CG939" si="18358">Y939/Y963</f>
        <v>0</v>
      </c>
      <c r="CH939" s="125">
        <f t="shared" ref="CH939" si="18359">Z939/Z963</f>
        <v>0</v>
      </c>
      <c r="CI939" s="123">
        <f t="shared" ref="CI939" si="18360">AA939/AA963</f>
        <v>0</v>
      </c>
      <c r="CJ939" s="129">
        <f t="shared" ref="CJ939" si="18361">AB939/AB963</f>
        <v>0</v>
      </c>
      <c r="CK939" s="130">
        <f t="shared" ref="CK939" si="18362">AC939/AC963</f>
        <v>0</v>
      </c>
    </row>
    <row r="940" spans="1:89" x14ac:dyDescent="0.25">
      <c r="A940" s="131" t="s">
        <v>17</v>
      </c>
      <c r="B940" s="180">
        <v>146</v>
      </c>
      <c r="C940" s="181">
        <v>0</v>
      </c>
      <c r="D940" s="182">
        <v>195</v>
      </c>
      <c r="E940" s="183">
        <v>1</v>
      </c>
      <c r="F940" s="180">
        <v>223</v>
      </c>
      <c r="G940" s="184">
        <v>1</v>
      </c>
      <c r="H940" s="182">
        <v>303</v>
      </c>
      <c r="I940" s="183">
        <v>12</v>
      </c>
      <c r="J940" s="180">
        <v>9</v>
      </c>
      <c r="K940" s="184">
        <v>4</v>
      </c>
      <c r="L940" s="182">
        <v>28</v>
      </c>
      <c r="M940" s="180">
        <v>40</v>
      </c>
      <c r="N940" s="185">
        <v>124</v>
      </c>
      <c r="O940" s="186">
        <v>86</v>
      </c>
      <c r="P940" s="180">
        <v>52</v>
      </c>
      <c r="Q940" s="184">
        <v>37</v>
      </c>
      <c r="R940" s="182">
        <v>28</v>
      </c>
      <c r="S940" s="183">
        <v>50</v>
      </c>
      <c r="T940" s="180">
        <v>0</v>
      </c>
      <c r="U940" s="184">
        <v>4</v>
      </c>
      <c r="V940" s="182">
        <v>4</v>
      </c>
      <c r="W940" s="183">
        <v>0</v>
      </c>
      <c r="X940" s="180">
        <v>1</v>
      </c>
      <c r="Y940" s="184">
        <v>0</v>
      </c>
      <c r="Z940" s="182">
        <v>0</v>
      </c>
      <c r="AA940" s="180">
        <v>0</v>
      </c>
      <c r="AB940" s="162">
        <f t="shared" si="18331"/>
        <v>1113</v>
      </c>
      <c r="AC940" s="165">
        <f t="shared" ref="AC940:AC962" si="18363">SUM(C940,E940,G940,I940,K940,M940,O940,Q940,S940,U940,W940,Y940,AA940)</f>
        <v>235</v>
      </c>
      <c r="AE940" s="256" t="str">
        <f>$AE$10</f>
        <v>08:00 - 08:59</v>
      </c>
      <c r="AF940" s="120">
        <f t="shared" si="18332"/>
        <v>1260</v>
      </c>
      <c r="AG940" s="181">
        <f t="shared" si="18332"/>
        <v>1051</v>
      </c>
      <c r="AH940" s="182">
        <f t="shared" si="18332"/>
        <v>771</v>
      </c>
      <c r="AI940" s="183">
        <f t="shared" si="18332"/>
        <v>449</v>
      </c>
      <c r="AJ940" s="180">
        <f t="shared" si="18332"/>
        <v>871</v>
      </c>
      <c r="AK940" s="184">
        <f t="shared" si="18332"/>
        <v>678</v>
      </c>
      <c r="AL940" s="182">
        <f t="shared" si="18332"/>
        <v>1678</v>
      </c>
      <c r="AM940" s="183">
        <f t="shared" si="18332"/>
        <v>1258</v>
      </c>
      <c r="AN940" s="180">
        <f t="shared" si="18332"/>
        <v>100</v>
      </c>
      <c r="AO940" s="184">
        <f t="shared" si="18332"/>
        <v>267</v>
      </c>
      <c r="AP940" s="182">
        <f t="shared" si="18333"/>
        <v>360</v>
      </c>
      <c r="AQ940" s="180">
        <f t="shared" si="18333"/>
        <v>1124</v>
      </c>
      <c r="AR940" s="185">
        <f t="shared" si="18333"/>
        <v>1338</v>
      </c>
      <c r="AS940" s="186">
        <f t="shared" si="18333"/>
        <v>1681</v>
      </c>
      <c r="AT940" s="180">
        <f t="shared" si="18333"/>
        <v>714</v>
      </c>
      <c r="AU940" s="184">
        <f t="shared" si="18333"/>
        <v>402</v>
      </c>
      <c r="AV940" s="182">
        <f t="shared" si="18333"/>
        <v>1295</v>
      </c>
      <c r="AW940" s="183">
        <f t="shared" si="18333"/>
        <v>797</v>
      </c>
      <c r="AX940" s="180">
        <f t="shared" si="18333"/>
        <v>160</v>
      </c>
      <c r="AY940" s="184">
        <f t="shared" si="18333"/>
        <v>130</v>
      </c>
      <c r="AZ940" s="182">
        <f t="shared" si="18334"/>
        <v>547</v>
      </c>
      <c r="BA940" s="183">
        <f t="shared" si="18334"/>
        <v>1624</v>
      </c>
      <c r="BB940" s="180">
        <f t="shared" si="18334"/>
        <v>633</v>
      </c>
      <c r="BC940" s="184">
        <f t="shared" si="18334"/>
        <v>253</v>
      </c>
      <c r="BD940" s="182">
        <f t="shared" si="18334"/>
        <v>2082</v>
      </c>
      <c r="BE940" s="180">
        <f t="shared" si="18334"/>
        <v>1894</v>
      </c>
      <c r="BF940" s="164">
        <f t="shared" si="18335"/>
        <v>14738</v>
      </c>
      <c r="BG940" s="165">
        <f t="shared" si="18335"/>
        <v>14621.000000000002</v>
      </c>
      <c r="BI940" s="131" t="s">
        <v>17</v>
      </c>
      <c r="BJ940" s="123">
        <f>B940/B963</f>
        <v>1.0616637579988365E-2</v>
      </c>
      <c r="BK940" s="124">
        <f t="shared" ref="BK940" si="18364">C940/C963</f>
        <v>0</v>
      </c>
      <c r="BL940" s="125">
        <f t="shared" ref="BL940" si="18365">D940/D963</f>
        <v>2.4475963348813856E-2</v>
      </c>
      <c r="BM940" s="126">
        <f t="shared" ref="BM940" si="18366">E940/E963</f>
        <v>1.2335019119279634E-4</v>
      </c>
      <c r="BN940" s="123">
        <f t="shared" ref="BN940" si="18367">F940/F963</f>
        <v>2.2720326031584311E-2</v>
      </c>
      <c r="BO940" s="124">
        <f t="shared" ref="BO940" si="18368">G940/G963</f>
        <v>7.5832259042996894E-5</v>
      </c>
      <c r="BP940" s="125">
        <f t="shared" ref="BP940" si="18369">H940/H963</f>
        <v>1.4010264946594535E-2</v>
      </c>
      <c r="BQ940" s="126">
        <f t="shared" ref="BQ940" si="18370">I940/I963</f>
        <v>5.0116939525559636E-4</v>
      </c>
      <c r="BR940" s="123">
        <f t="shared" ref="BR940" si="18371">J940/J963</f>
        <v>3.2786885245901639E-3</v>
      </c>
      <c r="BS940" s="124">
        <f t="shared" ref="BS940" si="18372">K940/K963</f>
        <v>1.5748031496062992E-3</v>
      </c>
      <c r="BT940" s="125">
        <f t="shared" ref="BT940" si="18373">L940/L963</f>
        <v>3.2615026208503203E-3</v>
      </c>
      <c r="BU940" s="123">
        <f t="shared" ref="BU940" si="18374">M940/M963</f>
        <v>4.7658763255093526E-3</v>
      </c>
      <c r="BV940" s="127">
        <f t="shared" ref="BV940" si="18375">N940/N963</f>
        <v>5.5657794335472865E-3</v>
      </c>
      <c r="BW940" s="128">
        <f t="shared" ref="BW940" si="18376">O940/O963</f>
        <v>4.674167074297516E-3</v>
      </c>
      <c r="BX940" s="123">
        <f t="shared" ref="BX940" si="18377">P940/P963</f>
        <v>4.8598130841121497E-3</v>
      </c>
      <c r="BY940" s="124">
        <f t="shared" ref="BY940" si="18378">Q940/Q963</f>
        <v>4.8530954879328434E-3</v>
      </c>
      <c r="BZ940" s="125">
        <f t="shared" ref="BZ940" si="18379">R940/R963</f>
        <v>1.6867469879518072E-3</v>
      </c>
      <c r="CA940" s="126">
        <f t="shared" ref="CA940" si="18380">S940/S963</f>
        <v>3.5541654819448393E-3</v>
      </c>
      <c r="CB940" s="123">
        <f t="shared" ref="CB940" si="18381">T940/T963</f>
        <v>0</v>
      </c>
      <c r="CC940" s="124">
        <f t="shared" ref="CC940" si="18382">U940/U963</f>
        <v>2.0887728459530026E-3</v>
      </c>
      <c r="CD940" s="125">
        <f t="shared" ref="CD940" si="18383">V940/V963</f>
        <v>2.9764119354118608E-4</v>
      </c>
      <c r="CE940" s="126">
        <f t="shared" ref="CE940" si="18384">W940/W963</f>
        <v>0</v>
      </c>
      <c r="CF940" s="123">
        <f t="shared" ref="CF940" si="18385">X940/X963</f>
        <v>1.1863803535413454E-4</v>
      </c>
      <c r="CG940" s="124">
        <f t="shared" ref="CG940" si="18386">Y940/Y963</f>
        <v>0</v>
      </c>
      <c r="CH940" s="125">
        <f t="shared" ref="CH940" si="18387">Z940/Z963</f>
        <v>0</v>
      </c>
      <c r="CI940" s="123">
        <f t="shared" ref="CI940" si="18388">AA940/AA963</f>
        <v>0</v>
      </c>
      <c r="CJ940" s="129">
        <f t="shared" ref="CJ940" si="18389">AB940/AB963</f>
        <v>6.6886215309912142E-3</v>
      </c>
      <c r="CK940" s="130">
        <f t="shared" ref="CK940" si="18390">AC940/AC963</f>
        <v>1.4222426648591072E-3</v>
      </c>
    </row>
    <row r="941" spans="1:89" ht="13.8" thickBot="1" x14ac:dyDescent="0.3">
      <c r="A941" s="139" t="s">
        <v>18</v>
      </c>
      <c r="B941" s="187">
        <v>501</v>
      </c>
      <c r="C941" s="188">
        <v>176</v>
      </c>
      <c r="D941" s="189">
        <v>417</v>
      </c>
      <c r="E941" s="190">
        <v>146</v>
      </c>
      <c r="F941" s="187">
        <v>667</v>
      </c>
      <c r="G941" s="191">
        <v>258</v>
      </c>
      <c r="H941" s="189">
        <v>801</v>
      </c>
      <c r="I941" s="190">
        <v>471</v>
      </c>
      <c r="J941" s="187">
        <v>29</v>
      </c>
      <c r="K941" s="191">
        <v>97</v>
      </c>
      <c r="L941" s="189">
        <v>158</v>
      </c>
      <c r="M941" s="187">
        <v>436</v>
      </c>
      <c r="N941" s="192">
        <v>719</v>
      </c>
      <c r="O941" s="193">
        <v>736</v>
      </c>
      <c r="P941" s="187">
        <v>351</v>
      </c>
      <c r="Q941" s="191">
        <v>282</v>
      </c>
      <c r="R941" s="189">
        <v>544</v>
      </c>
      <c r="S941" s="190">
        <v>366</v>
      </c>
      <c r="T941" s="187">
        <v>62</v>
      </c>
      <c r="U941" s="191">
        <v>243</v>
      </c>
      <c r="V941" s="189">
        <v>228</v>
      </c>
      <c r="W941" s="190">
        <v>616</v>
      </c>
      <c r="X941" s="187">
        <v>336</v>
      </c>
      <c r="Y941" s="191">
        <v>200</v>
      </c>
      <c r="Z941" s="189">
        <v>1011</v>
      </c>
      <c r="AA941" s="187">
        <v>890</v>
      </c>
      <c r="AB941" s="162">
        <f t="shared" si="18331"/>
        <v>5824</v>
      </c>
      <c r="AC941" s="165">
        <f t="shared" si="18363"/>
        <v>4917</v>
      </c>
      <c r="AE941" s="254">
        <f>$AE$11</f>
        <v>0</v>
      </c>
      <c r="AF941" s="120">
        <f t="shared" si="18332"/>
        <v>0</v>
      </c>
      <c r="AG941" s="188">
        <f t="shared" si="18332"/>
        <v>0</v>
      </c>
      <c r="AH941" s="189">
        <f t="shared" si="18332"/>
        <v>0</v>
      </c>
      <c r="AI941" s="190">
        <f t="shared" si="18332"/>
        <v>0</v>
      </c>
      <c r="AJ941" s="187">
        <f t="shared" si="18332"/>
        <v>0</v>
      </c>
      <c r="AK941" s="191">
        <f t="shared" si="18332"/>
        <v>0</v>
      </c>
      <c r="AL941" s="189">
        <f t="shared" si="18332"/>
        <v>0</v>
      </c>
      <c r="AM941" s="190">
        <f t="shared" si="18332"/>
        <v>0</v>
      </c>
      <c r="AN941" s="187">
        <f t="shared" si="18332"/>
        <v>0</v>
      </c>
      <c r="AO941" s="191">
        <f t="shared" si="18332"/>
        <v>0</v>
      </c>
      <c r="AP941" s="189">
        <f t="shared" si="18333"/>
        <v>0</v>
      </c>
      <c r="AQ941" s="187">
        <f t="shared" si="18333"/>
        <v>0</v>
      </c>
      <c r="AR941" s="192">
        <f t="shared" si="18333"/>
        <v>0</v>
      </c>
      <c r="AS941" s="193">
        <f t="shared" si="18333"/>
        <v>0</v>
      </c>
      <c r="AT941" s="187">
        <f t="shared" si="18333"/>
        <v>0</v>
      </c>
      <c r="AU941" s="191">
        <f t="shared" si="18333"/>
        <v>0</v>
      </c>
      <c r="AV941" s="189">
        <f t="shared" si="18333"/>
        <v>0</v>
      </c>
      <c r="AW941" s="190">
        <f t="shared" si="18333"/>
        <v>0</v>
      </c>
      <c r="AX941" s="187">
        <f t="shared" si="18333"/>
        <v>0</v>
      </c>
      <c r="AY941" s="191">
        <f t="shared" si="18333"/>
        <v>0</v>
      </c>
      <c r="AZ941" s="189">
        <f t="shared" si="18334"/>
        <v>0</v>
      </c>
      <c r="BA941" s="190">
        <f t="shared" si="18334"/>
        <v>0</v>
      </c>
      <c r="BB941" s="187">
        <f t="shared" si="18334"/>
        <v>0</v>
      </c>
      <c r="BC941" s="191">
        <f t="shared" si="18334"/>
        <v>0</v>
      </c>
      <c r="BD941" s="189">
        <f t="shared" si="18334"/>
        <v>0</v>
      </c>
      <c r="BE941" s="187">
        <f t="shared" si="18334"/>
        <v>0</v>
      </c>
      <c r="BF941" s="164">
        <f t="shared" si="18335"/>
        <v>0</v>
      </c>
      <c r="BG941" s="165">
        <f t="shared" si="18335"/>
        <v>0</v>
      </c>
      <c r="BI941" s="139" t="s">
        <v>18</v>
      </c>
      <c r="BJ941" s="123">
        <f>B941/B963</f>
        <v>3.6431064572425828E-2</v>
      </c>
      <c r="BK941" s="124">
        <f t="shared" ref="BK941" si="18391">C941/C963</f>
        <v>1.0831435780663425E-2</v>
      </c>
      <c r="BL941" s="125">
        <f t="shared" ref="BL941" si="18392">D941/D963</f>
        <v>5.2340906238232711E-2</v>
      </c>
      <c r="BM941" s="126">
        <f t="shared" ref="BM941" si="18393">E941/E963</f>
        <v>1.8009127914148267E-2</v>
      </c>
      <c r="BN941" s="123">
        <f t="shared" ref="BN941" si="18394">F941/F963</f>
        <v>6.7957208354559345E-2</v>
      </c>
      <c r="BO941" s="124">
        <f t="shared" ref="BO941" si="18395">G941/G963</f>
        <v>1.9564722833093198E-2</v>
      </c>
      <c r="BP941" s="125">
        <f t="shared" ref="BP941" si="18396">H941/H963</f>
        <v>3.7037037037037035E-2</v>
      </c>
      <c r="BQ941" s="126">
        <f t="shared" ref="BQ941" si="18397">I941/I963</f>
        <v>1.9670898763782158E-2</v>
      </c>
      <c r="BR941" s="123">
        <f t="shared" ref="BR941" si="18398">J941/J963</f>
        <v>1.0564663023679418E-2</v>
      </c>
      <c r="BS941" s="124">
        <f t="shared" ref="BS941" si="18399">K941/K963</f>
        <v>3.8188976377952759E-2</v>
      </c>
      <c r="BT941" s="125">
        <f t="shared" ref="BT941" si="18400">L941/L963</f>
        <v>1.8404193360512522E-2</v>
      </c>
      <c r="BU941" s="123">
        <f t="shared" ref="BU941" si="18401">M941/M963</f>
        <v>5.1948051948051951E-2</v>
      </c>
      <c r="BV941" s="127">
        <f t="shared" ref="BV941" si="18402">N941/N963</f>
        <v>3.227254365097177E-2</v>
      </c>
      <c r="BW941" s="128">
        <f t="shared" ref="BW941" si="18403">O941/O963</f>
        <v>4.0002174031197345E-2</v>
      </c>
      <c r="BX941" s="123">
        <f t="shared" ref="BX941" si="18404">P941/P963</f>
        <v>3.2803738317757007E-2</v>
      </c>
      <c r="BY941" s="124">
        <f t="shared" ref="BY941" si="18405">Q941/Q963</f>
        <v>3.6988457502623293E-2</v>
      </c>
      <c r="BZ941" s="125">
        <f t="shared" ref="BZ941" si="18406">R941/R963</f>
        <v>3.2771084337349397E-2</v>
      </c>
      <c r="CA941" s="126">
        <f t="shared" ref="CA941" si="18407">S941/S963</f>
        <v>2.6016491327836223E-2</v>
      </c>
      <c r="CB941" s="123">
        <f t="shared" ref="CB941" si="18408">T941/T963</f>
        <v>2.7482269503546101E-2</v>
      </c>
      <c r="CC941" s="124">
        <f t="shared" ref="CC941" si="18409">U941/U963</f>
        <v>0.12689295039164492</v>
      </c>
      <c r="CD941" s="125">
        <f t="shared" ref="CD941" si="18410">V941/V963</f>
        <v>1.6965548031847608E-2</v>
      </c>
      <c r="CE941" s="126">
        <f t="shared" ref="CE941" si="18411">W941/W963</f>
        <v>3.5681186283595921E-2</v>
      </c>
      <c r="CF941" s="123">
        <f t="shared" ref="CF941" si="18412">X941/X963</f>
        <v>3.9862379878989204E-2</v>
      </c>
      <c r="CG941" s="124">
        <f t="shared" ref="CG941" si="18413">Y941/Y963</f>
        <v>5.7077625570776253E-2</v>
      </c>
      <c r="CH941" s="125">
        <f t="shared" ref="CH941" si="18414">Z941/Z963</f>
        <v>3.5840896199659668E-2</v>
      </c>
      <c r="CI941" s="123">
        <f t="shared" ref="CI941" si="18415">AA941/AA963</f>
        <v>2.9629136427192223E-2</v>
      </c>
      <c r="CJ941" s="129">
        <f t="shared" ref="CJ941" si="18416">AB941/AB963</f>
        <v>3.4999579331979183E-2</v>
      </c>
      <c r="CK941" s="130">
        <f t="shared" ref="CK941" si="18417">AC941/AC963</f>
        <v>2.9758158226009489E-2</v>
      </c>
    </row>
    <row r="942" spans="1:89" ht="14.4" thickTop="1" thickBot="1" x14ac:dyDescent="0.3">
      <c r="A942" s="131" t="s">
        <v>19</v>
      </c>
      <c r="B942" s="180">
        <v>754</v>
      </c>
      <c r="C942" s="181">
        <v>653</v>
      </c>
      <c r="D942" s="182">
        <v>499</v>
      </c>
      <c r="E942" s="183">
        <v>311</v>
      </c>
      <c r="F942" s="180">
        <v>661</v>
      </c>
      <c r="G942" s="184">
        <v>614</v>
      </c>
      <c r="H942" s="182">
        <v>1013</v>
      </c>
      <c r="I942" s="183">
        <v>1036</v>
      </c>
      <c r="J942" s="180">
        <v>82</v>
      </c>
      <c r="K942" s="184">
        <v>121</v>
      </c>
      <c r="L942" s="182">
        <v>353</v>
      </c>
      <c r="M942" s="180">
        <v>512</v>
      </c>
      <c r="N942" s="185">
        <v>1233</v>
      </c>
      <c r="O942" s="186">
        <v>1063</v>
      </c>
      <c r="P942" s="180">
        <v>588</v>
      </c>
      <c r="Q942" s="184">
        <v>356</v>
      </c>
      <c r="R942" s="182">
        <v>773</v>
      </c>
      <c r="S942" s="183">
        <v>543</v>
      </c>
      <c r="T942" s="180">
        <v>183</v>
      </c>
      <c r="U942" s="184">
        <v>198</v>
      </c>
      <c r="V942" s="182">
        <v>527</v>
      </c>
      <c r="W942" s="183">
        <v>777</v>
      </c>
      <c r="X942" s="180">
        <v>520</v>
      </c>
      <c r="Y942" s="184">
        <v>239</v>
      </c>
      <c r="Z942" s="182">
        <v>1369</v>
      </c>
      <c r="AA942" s="180">
        <v>1409</v>
      </c>
      <c r="AB942" s="162">
        <f t="shared" si="18331"/>
        <v>8555</v>
      </c>
      <c r="AC942" s="165">
        <f t="shared" si="18363"/>
        <v>7832</v>
      </c>
      <c r="AE942" s="251" t="s">
        <v>13</v>
      </c>
      <c r="AF942" s="14">
        <f t="shared" ref="AF942:BG942" si="18418">SUM(AF939:AF941)</f>
        <v>2279</v>
      </c>
      <c r="AG942" s="1">
        <f t="shared" si="18418"/>
        <v>1874</v>
      </c>
      <c r="AH942" s="14">
        <f t="shared" si="18418"/>
        <v>1351</v>
      </c>
      <c r="AI942" s="1">
        <f t="shared" si="18418"/>
        <v>970</v>
      </c>
      <c r="AJ942" s="14">
        <f t="shared" si="18418"/>
        <v>1686</v>
      </c>
      <c r="AK942" s="1">
        <f t="shared" si="18418"/>
        <v>1418</v>
      </c>
      <c r="AL942" s="14">
        <f t="shared" si="18418"/>
        <v>3081</v>
      </c>
      <c r="AM942" s="1">
        <f t="shared" si="18418"/>
        <v>2577</v>
      </c>
      <c r="AN942" s="14">
        <f t="shared" si="18418"/>
        <v>199</v>
      </c>
      <c r="AO942" s="1">
        <f t="shared" si="18418"/>
        <v>427</v>
      </c>
      <c r="AP942" s="14">
        <f t="shared" si="18418"/>
        <v>773</v>
      </c>
      <c r="AQ942" s="1">
        <f t="shared" si="18418"/>
        <v>1866</v>
      </c>
      <c r="AR942" s="14">
        <f t="shared" si="18418"/>
        <v>2741</v>
      </c>
      <c r="AS942" s="1">
        <f t="shared" si="18418"/>
        <v>2960</v>
      </c>
      <c r="AT942" s="14">
        <f t="shared" si="18418"/>
        <v>1434</v>
      </c>
      <c r="AU942" s="1">
        <f t="shared" si="18418"/>
        <v>781</v>
      </c>
      <c r="AV942" s="14">
        <f t="shared" si="18418"/>
        <v>2298</v>
      </c>
      <c r="AW942" s="1">
        <f t="shared" si="18418"/>
        <v>1585</v>
      </c>
      <c r="AX942" s="14">
        <f t="shared" si="18418"/>
        <v>405</v>
      </c>
      <c r="AY942" s="1">
        <f t="shared" si="18418"/>
        <v>254</v>
      </c>
      <c r="AZ942" s="14">
        <f t="shared" si="18418"/>
        <v>1158</v>
      </c>
      <c r="BA942" s="1">
        <f t="shared" si="18418"/>
        <v>2697</v>
      </c>
      <c r="BB942" s="14">
        <f t="shared" si="18418"/>
        <v>1219</v>
      </c>
      <c r="BC942" s="1">
        <f t="shared" si="18418"/>
        <v>492</v>
      </c>
      <c r="BD942" s="14">
        <f t="shared" si="18418"/>
        <v>3771</v>
      </c>
      <c r="BE942" s="1">
        <f t="shared" si="18418"/>
        <v>3477</v>
      </c>
      <c r="BF942" s="166">
        <f t="shared" si="18418"/>
        <v>29005</v>
      </c>
      <c r="BG942" s="167">
        <f t="shared" si="18418"/>
        <v>32094</v>
      </c>
      <c r="BI942" s="131" t="s">
        <v>19</v>
      </c>
      <c r="BJ942" s="123">
        <f>B942/B963</f>
        <v>5.4828388598022103E-2</v>
      </c>
      <c r="BK942" s="124">
        <f t="shared" ref="BK942" si="18419">C942/C963</f>
        <v>4.0187088436211459E-2</v>
      </c>
      <c r="BL942" s="125">
        <f t="shared" ref="BL942" si="18420">D942/D963</f>
        <v>6.2633362620810845E-2</v>
      </c>
      <c r="BM942" s="126">
        <f t="shared" ref="BM942" si="18421">E942/E963</f>
        <v>3.8361909460959666E-2</v>
      </c>
      <c r="BN942" s="123">
        <f t="shared" ref="BN942" si="18422">F942/F963</f>
        <v>6.7345899133978607E-2</v>
      </c>
      <c r="BO942" s="124">
        <f t="shared" ref="BO942" si="18423">G942/G963</f>
        <v>4.6561007052400093E-2</v>
      </c>
      <c r="BP942" s="125">
        <f t="shared" ref="BP942" si="18424">H942/H963</f>
        <v>4.6839598649835855E-2</v>
      </c>
      <c r="BQ942" s="126">
        <f t="shared" ref="BQ942" si="18425">I942/I963</f>
        <v>4.3267624457066486E-2</v>
      </c>
      <c r="BR942" s="123">
        <f t="shared" ref="BR942" si="18426">J942/J963</f>
        <v>2.987249544626594E-2</v>
      </c>
      <c r="BS942" s="124">
        <f t="shared" ref="BS942" si="18427">K942/K963</f>
        <v>4.7637795275590554E-2</v>
      </c>
      <c r="BT942" s="125">
        <f t="shared" ref="BT942" si="18428">L942/L963</f>
        <v>4.1118229470005825E-2</v>
      </c>
      <c r="BU942" s="123">
        <f t="shared" ref="BU942" si="18429">M942/M963</f>
        <v>6.1003216966519717E-2</v>
      </c>
      <c r="BV942" s="127">
        <f t="shared" ref="BV942" si="18430">N942/N963</f>
        <v>5.5343597109385523E-2</v>
      </c>
      <c r="BW942" s="128">
        <f t="shared" ref="BW942" si="18431">O942/O963</f>
        <v>5.7774879069514645E-2</v>
      </c>
      <c r="BX942" s="123">
        <f t="shared" ref="BX942" si="18432">P942/P963</f>
        <v>5.4953271028037383E-2</v>
      </c>
      <c r="BY942" s="124">
        <f t="shared" ref="BY942" si="18433">Q942/Q963</f>
        <v>4.6694648478488983E-2</v>
      </c>
      <c r="BZ942" s="125">
        <f t="shared" ref="BZ942" si="18434">R942/R963</f>
        <v>4.6566265060240961E-2</v>
      </c>
      <c r="CA942" s="126">
        <f t="shared" ref="CA942" si="18435">S942/S963</f>
        <v>3.8598237133920958E-2</v>
      </c>
      <c r="CB942" s="123">
        <f t="shared" ref="CB942" si="18436">T942/T963</f>
        <v>8.1117021276595744E-2</v>
      </c>
      <c r="CC942" s="124">
        <f t="shared" ref="CC942" si="18437">U942/U963</f>
        <v>0.10339425587467363</v>
      </c>
      <c r="CD942" s="125">
        <f t="shared" ref="CD942" si="18438">V942/V963</f>
        <v>3.921422724905127E-2</v>
      </c>
      <c r="CE942" s="126">
        <f t="shared" ref="CE942" si="18439">W942/W963</f>
        <v>4.500695088044486E-2</v>
      </c>
      <c r="CF942" s="123">
        <f t="shared" ref="CF942" si="18440">X942/X963</f>
        <v>6.1691778384149958E-2</v>
      </c>
      <c r="CG942" s="124">
        <f t="shared" ref="CG942" si="18441">Y942/Y963</f>
        <v>6.8207762557077625E-2</v>
      </c>
      <c r="CH942" s="125">
        <f t="shared" ref="CH942" si="18442">Z942/Z963</f>
        <v>4.8532331253545093E-2</v>
      </c>
      <c r="CI942" s="123">
        <f t="shared" ref="CI942" si="18443">AA942/AA963</f>
        <v>4.690725081563353E-2</v>
      </c>
      <c r="CJ942" s="129">
        <f t="shared" ref="CJ942" si="18444">AB942/AB963</f>
        <v>5.1411641686998952E-2</v>
      </c>
      <c r="CK942" s="130">
        <f t="shared" ref="CK942" si="18445">AC942/AC963</f>
        <v>4.740001936670863E-2</v>
      </c>
    </row>
    <row r="943" spans="1:89" ht="13.8" thickTop="1" x14ac:dyDescent="0.25">
      <c r="A943" s="139" t="s">
        <v>20</v>
      </c>
      <c r="B943" s="266">
        <v>1019</v>
      </c>
      <c r="C943" s="267">
        <v>823</v>
      </c>
      <c r="D943" s="268">
        <v>580</v>
      </c>
      <c r="E943" s="269">
        <v>521</v>
      </c>
      <c r="F943" s="266">
        <v>815</v>
      </c>
      <c r="G943" s="270">
        <v>740</v>
      </c>
      <c r="H943" s="268">
        <v>1403</v>
      </c>
      <c r="I943" s="269">
        <v>1319</v>
      </c>
      <c r="J943" s="266">
        <v>99</v>
      </c>
      <c r="K943" s="270">
        <v>160</v>
      </c>
      <c r="L943" s="268">
        <v>413</v>
      </c>
      <c r="M943" s="266">
        <v>742</v>
      </c>
      <c r="N943" s="271">
        <v>1403</v>
      </c>
      <c r="O943" s="272">
        <v>1279</v>
      </c>
      <c r="P943" s="266">
        <v>720</v>
      </c>
      <c r="Q943" s="270">
        <v>379</v>
      </c>
      <c r="R943" s="268">
        <v>1003</v>
      </c>
      <c r="S943" s="269">
        <v>788</v>
      </c>
      <c r="T943" s="266">
        <v>245</v>
      </c>
      <c r="U943" s="270">
        <v>124</v>
      </c>
      <c r="V943" s="268">
        <v>611</v>
      </c>
      <c r="W943" s="269">
        <v>1073</v>
      </c>
      <c r="X943" s="266">
        <v>586</v>
      </c>
      <c r="Y943" s="270">
        <v>239</v>
      </c>
      <c r="Z943" s="268">
        <v>1689</v>
      </c>
      <c r="AA943" s="266">
        <v>1583</v>
      </c>
      <c r="AB943" s="162">
        <f t="shared" si="18331"/>
        <v>10586</v>
      </c>
      <c r="AC943" s="165">
        <f t="shared" si="18363"/>
        <v>9770</v>
      </c>
      <c r="BI943" s="139" t="s">
        <v>20</v>
      </c>
      <c r="BJ943" s="123">
        <f>B943/B963</f>
        <v>7.4098312972658523E-2</v>
      </c>
      <c r="BK943" s="124">
        <f t="shared" ref="BK943" si="18446">C943/C963</f>
        <v>5.0649270724352269E-2</v>
      </c>
      <c r="BL943" s="125">
        <f t="shared" ref="BL943" si="18447">D943/D963</f>
        <v>7.2800301242625834E-2</v>
      </c>
      <c r="BM943" s="126">
        <f t="shared" ref="BM943" si="18448">E943/E963</f>
        <v>6.4265449611446895E-2</v>
      </c>
      <c r="BN943" s="123">
        <f t="shared" ref="BN943" si="18449">F943/F963</f>
        <v>8.3036169128884355E-2</v>
      </c>
      <c r="BO943" s="124">
        <f t="shared" ref="BO943" si="18450">G943/G963</f>
        <v>5.6115871691817698E-2</v>
      </c>
      <c r="BP943" s="125">
        <f t="shared" ref="BP943" si="18451">H943/H963</f>
        <v>6.4872612937531784E-2</v>
      </c>
      <c r="BQ943" s="126">
        <f t="shared" ref="BQ943" si="18452">I943/I963</f>
        <v>5.5086869361844301E-2</v>
      </c>
      <c r="BR943" s="123">
        <f t="shared" ref="BR943" si="18453">J943/J963</f>
        <v>3.6065573770491806E-2</v>
      </c>
      <c r="BS943" s="124">
        <f t="shared" ref="BS943" si="18454">K943/K963</f>
        <v>6.2992125984251968E-2</v>
      </c>
      <c r="BT943" s="125">
        <f t="shared" ref="BT943" si="18455">L943/L963</f>
        <v>4.8107163657542223E-2</v>
      </c>
      <c r="BU943" s="123">
        <f t="shared" ref="BU943" si="18456">M943/M963</f>
        <v>8.8407005838198494E-2</v>
      </c>
      <c r="BV943" s="127">
        <f t="shared" ref="BV943" si="18457">N943/N963</f>
        <v>6.2974101171506799E-2</v>
      </c>
      <c r="BW943" s="128">
        <f t="shared" ref="BW943" si="18458">O943/O963</f>
        <v>6.9514647535192126E-2</v>
      </c>
      <c r="BX943" s="123">
        <f t="shared" ref="BX943" si="18459">P943/P963</f>
        <v>6.7289719626168226E-2</v>
      </c>
      <c r="BY943" s="124">
        <f t="shared" ref="BY943" si="18460">Q943/Q963</f>
        <v>4.971143756558237E-2</v>
      </c>
      <c r="BZ943" s="125">
        <f t="shared" ref="BZ943" si="18461">R943/R963</f>
        <v>6.0421686746987953E-2</v>
      </c>
      <c r="CA943" s="126">
        <f t="shared" ref="CA943" si="18462">S943/S963</f>
        <v>5.6013647995450666E-2</v>
      </c>
      <c r="CB943" s="123">
        <f t="shared" ref="CB943" si="18463">T943/T963</f>
        <v>0.10859929078014184</v>
      </c>
      <c r="CC943" s="124">
        <f t="shared" ref="CC943" si="18464">U943/U963</f>
        <v>6.4751958224543077E-2</v>
      </c>
      <c r="CD943" s="125">
        <f t="shared" ref="CD943" si="18465">V943/V963</f>
        <v>4.5464692313416176E-2</v>
      </c>
      <c r="CE943" s="126">
        <f t="shared" ref="CE943" si="18466">W943/W963</f>
        <v>6.2152455977757183E-2</v>
      </c>
      <c r="CF943" s="123">
        <f t="shared" ref="CF943" si="18467">X943/X963</f>
        <v>6.9521888717522837E-2</v>
      </c>
      <c r="CG943" s="124">
        <f t="shared" ref="CG943" si="18468">Y943/Y963</f>
        <v>6.8207762557077625E-2</v>
      </c>
      <c r="CH943" s="125">
        <f t="shared" ref="CH943" si="18469">Z943/Z963</f>
        <v>5.9876630743051613E-2</v>
      </c>
      <c r="CI943" s="123">
        <f t="shared" ref="CI943" si="18470">AA943/AA963</f>
        <v>5.2699913442972236E-2</v>
      </c>
      <c r="CJ943" s="129">
        <f t="shared" ref="CJ943" si="18471">AB943/AB963</f>
        <v>6.3617023833848152E-2</v>
      </c>
      <c r="CK943" s="130">
        <f t="shared" ref="CK943" si="18472">AC943/AC963</f>
        <v>5.9128982279461603E-2</v>
      </c>
    </row>
    <row r="944" spans="1:89" ht="13.8" thickBot="1" x14ac:dyDescent="0.3">
      <c r="A944" s="131" t="s">
        <v>21</v>
      </c>
      <c r="B944" s="273">
        <v>1260</v>
      </c>
      <c r="C944" s="274">
        <v>1051</v>
      </c>
      <c r="D944" s="275">
        <v>771</v>
      </c>
      <c r="E944" s="276">
        <v>449</v>
      </c>
      <c r="F944" s="273">
        <v>871</v>
      </c>
      <c r="G944" s="277">
        <v>678</v>
      </c>
      <c r="H944" s="275">
        <v>1678</v>
      </c>
      <c r="I944" s="276">
        <v>1258</v>
      </c>
      <c r="J944" s="273">
        <v>100</v>
      </c>
      <c r="K944" s="277">
        <v>267</v>
      </c>
      <c r="L944" s="275">
        <v>360</v>
      </c>
      <c r="M944" s="273">
        <v>1124</v>
      </c>
      <c r="N944" s="278">
        <v>1338</v>
      </c>
      <c r="O944" s="279">
        <v>1681</v>
      </c>
      <c r="P944" s="273">
        <v>714</v>
      </c>
      <c r="Q944" s="277">
        <v>402</v>
      </c>
      <c r="R944" s="275">
        <v>1295</v>
      </c>
      <c r="S944" s="276">
        <v>797</v>
      </c>
      <c r="T944" s="273">
        <v>160</v>
      </c>
      <c r="U944" s="277">
        <v>130</v>
      </c>
      <c r="V944" s="275">
        <v>547</v>
      </c>
      <c r="W944" s="276">
        <v>1624</v>
      </c>
      <c r="X944" s="273">
        <v>633</v>
      </c>
      <c r="Y944" s="277">
        <v>253</v>
      </c>
      <c r="Z944" s="275">
        <v>2082</v>
      </c>
      <c r="AA944" s="273">
        <v>1894</v>
      </c>
      <c r="AB944" s="162">
        <f t="shared" si="18331"/>
        <v>11809</v>
      </c>
      <c r="AC944" s="165">
        <f t="shared" si="18363"/>
        <v>11608</v>
      </c>
      <c r="AE944" t="s">
        <v>85</v>
      </c>
      <c r="BI944" s="131" t="s">
        <v>21</v>
      </c>
      <c r="BJ944" s="123">
        <f>B944/B963</f>
        <v>9.1623036649214659E-2</v>
      </c>
      <c r="BK944" s="124">
        <f t="shared" ref="BK944" si="18473">C944/C963</f>
        <v>6.4680903440211712E-2</v>
      </c>
      <c r="BL944" s="125">
        <f t="shared" ref="BL944" si="18474">D944/D963</f>
        <v>9.6774193548387094E-2</v>
      </c>
      <c r="BM944" s="126">
        <f t="shared" ref="BM944" si="18475">E944/E963</f>
        <v>5.5384235845565559E-2</v>
      </c>
      <c r="BN944" s="123">
        <f t="shared" ref="BN944" si="18476">F944/F963</f>
        <v>8.8741721854304637E-2</v>
      </c>
      <c r="BO944" s="124">
        <f t="shared" ref="BO944" si="18477">G944/G963</f>
        <v>5.1414271631151892E-2</v>
      </c>
      <c r="BP944" s="125">
        <f t="shared" ref="BP944" si="18478">H944/H963</f>
        <v>7.7588199935266097E-2</v>
      </c>
      <c r="BQ944" s="126">
        <f t="shared" ref="BQ944" si="18479">I944/I963</f>
        <v>5.2539258269295022E-2</v>
      </c>
      <c r="BR944" s="123">
        <f t="shared" ref="BR944" si="18480">J944/J963</f>
        <v>3.6429872495446269E-2</v>
      </c>
      <c r="BS944" s="124">
        <f t="shared" ref="BS944" si="18481">K944/K963</f>
        <v>0.10511811023622047</v>
      </c>
      <c r="BT944" s="125">
        <f t="shared" ref="BT944" si="18482">L944/L963</f>
        <v>4.1933605125218404E-2</v>
      </c>
      <c r="BU944" s="123">
        <f t="shared" ref="BU944" si="18483">M944/M963</f>
        <v>0.13392112474681281</v>
      </c>
      <c r="BV944" s="127">
        <f t="shared" ref="BV944" si="18484">N944/N963</f>
        <v>6.0056555500695726E-2</v>
      </c>
      <c r="BW944" s="128">
        <f t="shared" ref="BW944" si="18485">O944/O963</f>
        <v>9.1363661068536328E-2</v>
      </c>
      <c r="BX944" s="123">
        <f t="shared" ref="BX944" si="18486">P944/P963</f>
        <v>6.6728971962616818E-2</v>
      </c>
      <c r="BY944" s="124">
        <f t="shared" ref="BY944" si="18487">Q944/Q963</f>
        <v>5.2728226652675764E-2</v>
      </c>
      <c r="BZ944" s="125">
        <f t="shared" ref="BZ944" si="18488">R944/R963</f>
        <v>7.8012048192771091E-2</v>
      </c>
      <c r="CA944" s="126">
        <f t="shared" ref="CA944" si="18489">S944/S963</f>
        <v>5.6653397782200736E-2</v>
      </c>
      <c r="CB944" s="123">
        <f t="shared" ref="CB944" si="18490">T944/T963</f>
        <v>7.0921985815602842E-2</v>
      </c>
      <c r="CC944" s="124">
        <f t="shared" ref="CC944" si="18491">U944/U963</f>
        <v>6.7885117493472591E-2</v>
      </c>
      <c r="CD944" s="125">
        <f t="shared" ref="CD944" si="18492">V944/V963</f>
        <v>4.0702433216757199E-2</v>
      </c>
      <c r="CE944" s="126">
        <f t="shared" ref="CE944" si="18493">W944/W963</f>
        <v>9.4068582020389244E-2</v>
      </c>
      <c r="CF944" s="123">
        <f t="shared" ref="CF944" si="18494">X944/X963</f>
        <v>7.5097876379167164E-2</v>
      </c>
      <c r="CG944" s="124">
        <f t="shared" ref="CG944" si="18495">Y944/Y963</f>
        <v>7.220319634703197E-2</v>
      </c>
      <c r="CH944" s="125">
        <f t="shared" ref="CH944" si="18496">Z944/Z963</f>
        <v>7.3808848553601814E-2</v>
      </c>
      <c r="CI944" s="123">
        <f t="shared" ref="CI944" si="18497">AA944/AA963</f>
        <v>6.3053465610227052E-2</v>
      </c>
      <c r="CJ944" s="129">
        <f t="shared" ref="CJ944" si="18498">AB944/AB963</f>
        <v>7.0966695111837605E-2</v>
      </c>
      <c r="CK944" s="130">
        <f t="shared" ref="CK944" si="18499">AC944/AC963</f>
        <v>7.0252735547593689E-2</v>
      </c>
    </row>
    <row r="945" spans="1:89" ht="14.4" thickTop="1" thickBot="1" x14ac:dyDescent="0.3">
      <c r="A945" s="139" t="s">
        <v>22</v>
      </c>
      <c r="B945" s="187">
        <v>1268</v>
      </c>
      <c r="C945" s="188">
        <v>1146</v>
      </c>
      <c r="D945" s="189">
        <v>849</v>
      </c>
      <c r="E945" s="190">
        <v>412</v>
      </c>
      <c r="F945" s="187">
        <v>927</v>
      </c>
      <c r="G945" s="191">
        <v>628</v>
      </c>
      <c r="H945" s="189">
        <v>1984</v>
      </c>
      <c r="I945" s="190">
        <v>1582</v>
      </c>
      <c r="J945" s="187">
        <v>125</v>
      </c>
      <c r="K945" s="191">
        <v>446</v>
      </c>
      <c r="L945" s="189">
        <v>313</v>
      </c>
      <c r="M945" s="187">
        <v>1015</v>
      </c>
      <c r="N945" s="192">
        <v>1521</v>
      </c>
      <c r="O945" s="193">
        <v>1810</v>
      </c>
      <c r="P945" s="187">
        <v>901</v>
      </c>
      <c r="Q945" s="191">
        <v>382</v>
      </c>
      <c r="R945" s="189">
        <v>1538</v>
      </c>
      <c r="S945" s="190">
        <v>946</v>
      </c>
      <c r="T945" s="187">
        <v>91</v>
      </c>
      <c r="U945" s="191">
        <v>124</v>
      </c>
      <c r="V945" s="189">
        <v>524</v>
      </c>
      <c r="W945" s="190">
        <v>2330</v>
      </c>
      <c r="X945" s="187">
        <v>692</v>
      </c>
      <c r="Y945" s="191">
        <v>233</v>
      </c>
      <c r="Z945" s="189">
        <v>2272</v>
      </c>
      <c r="AA945" s="187">
        <v>1886</v>
      </c>
      <c r="AB945" s="162">
        <f t="shared" si="18331"/>
        <v>13005</v>
      </c>
      <c r="AC945" s="165">
        <f t="shared" si="18363"/>
        <v>12940</v>
      </c>
      <c r="AE945" s="290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39" t="s">
        <v>22</v>
      </c>
      <c r="BJ945" s="123">
        <f>B945/B963</f>
        <v>9.2204770215241413E-2</v>
      </c>
      <c r="BK945" s="124">
        <f t="shared" ref="BK945" si="18500">C945/C963</f>
        <v>7.0527417071819809E-2</v>
      </c>
      <c r="BL945" s="125">
        <f t="shared" ref="BL945" si="18501">D945/D963</f>
        <v>0.10656457888791264</v>
      </c>
      <c r="BM945" s="126">
        <f t="shared" ref="BM945" si="18502">E945/E963</f>
        <v>5.0820278771432095E-2</v>
      </c>
      <c r="BN945" s="123">
        <f t="shared" ref="BN945" si="18503">F945/F963</f>
        <v>9.4447274579724905E-2</v>
      </c>
      <c r="BO945" s="124">
        <f t="shared" ref="BO945" si="18504">G945/G963</f>
        <v>4.7622658679002047E-2</v>
      </c>
      <c r="BP945" s="125">
        <f t="shared" ref="BP945" si="18505">H945/H963</f>
        <v>9.1737180376381372E-2</v>
      </c>
      <c r="BQ945" s="126">
        <f t="shared" ref="BQ945" si="18506">I945/I963</f>
        <v>6.6070831941196118E-2</v>
      </c>
      <c r="BR945" s="123">
        <f t="shared" ref="BR945" si="18507">J945/J963</f>
        <v>4.553734061930783E-2</v>
      </c>
      <c r="BS945" s="124">
        <f t="shared" ref="BS945" si="18508">K945/K963</f>
        <v>0.17559055118110237</v>
      </c>
      <c r="BT945" s="125">
        <f t="shared" ref="BT945" si="18509">L945/L963</f>
        <v>3.6458940011648226E-2</v>
      </c>
      <c r="BU945" s="123">
        <f t="shared" ref="BU945" si="18510">M945/M963</f>
        <v>0.12093411175979983</v>
      </c>
      <c r="BV945" s="127">
        <f t="shared" ref="BV945" si="18511">N945/N963</f>
        <v>6.8270568696979214E-2</v>
      </c>
      <c r="BW945" s="128">
        <f t="shared" ref="BW945" si="18512">O945/O963</f>
        <v>9.8374911679982607E-2</v>
      </c>
      <c r="BX945" s="123">
        <f t="shared" ref="BX945" si="18513">P945/P963</f>
        <v>8.4205607476635511E-2</v>
      </c>
      <c r="BY945" s="124">
        <f t="shared" ref="BY945" si="18514">Q945/Q963</f>
        <v>5.0104931794333681E-2</v>
      </c>
      <c r="BZ945" s="125">
        <f t="shared" ref="BZ945" si="18515">R945/R963</f>
        <v>9.2650602409638558E-2</v>
      </c>
      <c r="CA945" s="126">
        <f t="shared" ref="CA945" si="18516">S945/S963</f>
        <v>6.7244810918396361E-2</v>
      </c>
      <c r="CB945" s="123">
        <f t="shared" ref="CB945" si="18517">T945/T963</f>
        <v>4.0336879432624116E-2</v>
      </c>
      <c r="CC945" s="124">
        <f t="shared" ref="CC945" si="18518">U945/U963</f>
        <v>6.4751958224543077E-2</v>
      </c>
      <c r="CD945" s="125">
        <f t="shared" ref="CD945" si="18519">V945/V963</f>
        <v>3.8990996353895378E-2</v>
      </c>
      <c r="CE945" s="126">
        <f t="shared" ref="CE945" si="18520">W945/W963</f>
        <v>0.13496292863762743</v>
      </c>
      <c r="CF945" s="123">
        <f t="shared" ref="CF945" si="18521">X945/X963</f>
        <v>8.2097520465061094E-2</v>
      </c>
      <c r="CG945" s="124">
        <f t="shared" ref="CG945" si="18522">Y945/Y963</f>
        <v>6.6495433789954345E-2</v>
      </c>
      <c r="CH945" s="125">
        <f t="shared" ref="CH945" si="18523">Z945/Z963</f>
        <v>8.054452637549632E-2</v>
      </c>
      <c r="CI945" s="123">
        <f t="shared" ref="CI945" si="18524">AA945/AA963</f>
        <v>6.278713629402756E-2</v>
      </c>
      <c r="CJ945" s="129">
        <f t="shared" ref="CJ945" si="18525">AB945/AB963</f>
        <v>7.8154108724654753E-2</v>
      </c>
      <c r="CK945" s="130">
        <f t="shared" ref="CK945" si="18526">AC945/AC963</f>
        <v>7.8314128013944037E-2</v>
      </c>
    </row>
    <row r="946" spans="1:89" ht="15" thickTop="1" thickBot="1" x14ac:dyDescent="0.35">
      <c r="A946" s="131" t="s">
        <v>23</v>
      </c>
      <c r="B946" s="180">
        <v>1038</v>
      </c>
      <c r="C946" s="181">
        <v>1144</v>
      </c>
      <c r="D946" s="182">
        <v>606</v>
      </c>
      <c r="E946" s="183">
        <v>340</v>
      </c>
      <c r="F946" s="180">
        <v>785</v>
      </c>
      <c r="G946" s="184">
        <v>698</v>
      </c>
      <c r="H946" s="182">
        <v>1631</v>
      </c>
      <c r="I946" s="183">
        <v>1606</v>
      </c>
      <c r="J946" s="180">
        <v>100</v>
      </c>
      <c r="K946" s="184">
        <v>283</v>
      </c>
      <c r="L946" s="182">
        <v>283</v>
      </c>
      <c r="M946" s="180">
        <v>671</v>
      </c>
      <c r="N946" s="185">
        <v>1263</v>
      </c>
      <c r="O946" s="186">
        <v>1509</v>
      </c>
      <c r="P946" s="180">
        <v>798</v>
      </c>
      <c r="Q946" s="184">
        <v>373</v>
      </c>
      <c r="R946" s="182">
        <v>1269</v>
      </c>
      <c r="S946" s="183">
        <v>787</v>
      </c>
      <c r="T946" s="180">
        <v>96</v>
      </c>
      <c r="U946" s="184">
        <v>98</v>
      </c>
      <c r="V946" s="182">
        <v>509</v>
      </c>
      <c r="W946" s="183">
        <v>1488</v>
      </c>
      <c r="X946" s="180">
        <v>602</v>
      </c>
      <c r="Y946" s="184">
        <v>199</v>
      </c>
      <c r="Z946" s="182">
        <v>2048</v>
      </c>
      <c r="AA946" s="180">
        <v>1863</v>
      </c>
      <c r="AB946" s="162">
        <f t="shared" si="18331"/>
        <v>11028</v>
      </c>
      <c r="AC946" s="165">
        <f t="shared" si="18363"/>
        <v>11059</v>
      </c>
      <c r="AE946" s="291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68" t="s">
        <v>14</v>
      </c>
      <c r="BG946" s="169" t="s">
        <v>15</v>
      </c>
      <c r="BI946" s="131" t="s">
        <v>23</v>
      </c>
      <c r="BJ946" s="123">
        <f>B946/B963</f>
        <v>7.5479930191972078E-2</v>
      </c>
      <c r="BK946" s="124">
        <f t="shared" ref="BK946" si="18527">C946/C963</f>
        <v>7.0404332574312264E-2</v>
      </c>
      <c r="BL946" s="125">
        <f t="shared" ref="BL946" si="18528">D946/D963</f>
        <v>7.6063763022467673E-2</v>
      </c>
      <c r="BM946" s="126">
        <f t="shared" ref="BM946" si="18529">E946/E963</f>
        <v>4.1939065005550759E-2</v>
      </c>
      <c r="BN946" s="123">
        <f t="shared" ref="BN946" si="18530">F946/F963</f>
        <v>7.9979623025980648E-2</v>
      </c>
      <c r="BO946" s="124">
        <f t="shared" ref="BO946" si="18531">G946/G963</f>
        <v>5.2930916812011827E-2</v>
      </c>
      <c r="BP946" s="125">
        <f t="shared" ref="BP946" si="18532">H946/H963</f>
        <v>7.541499052110788E-2</v>
      </c>
      <c r="BQ946" s="126">
        <f t="shared" ref="BQ946" si="18533">I946/I963</f>
        <v>6.7073170731707321E-2</v>
      </c>
      <c r="BR946" s="123">
        <f t="shared" ref="BR946" si="18534">J946/J963</f>
        <v>3.6429872495446269E-2</v>
      </c>
      <c r="BS946" s="124">
        <f t="shared" ref="BS946" si="18535">K946/K963</f>
        <v>0.11141732283464567</v>
      </c>
      <c r="BT946" s="125">
        <f t="shared" ref="BT946" si="18536">L946/L963</f>
        <v>3.2964472917880024E-2</v>
      </c>
      <c r="BU946" s="123">
        <f t="shared" ref="BU946" si="18537">M946/M963</f>
        <v>7.9947575360419396E-2</v>
      </c>
      <c r="BV946" s="127">
        <f t="shared" ref="BV946" si="18538">N946/N963</f>
        <v>5.6690156649759862E-2</v>
      </c>
      <c r="BW946" s="128">
        <f t="shared" ref="BW946" si="18539">O946/O963</f>
        <v>8.2015326919941303E-2</v>
      </c>
      <c r="BX946" s="123">
        <f t="shared" ref="BX946" si="18540">P946/P963</f>
        <v>7.4579439252336455E-2</v>
      </c>
      <c r="BY946" s="124">
        <f t="shared" ref="BY946" si="18541">Q946/Q963</f>
        <v>4.8924449108079748E-2</v>
      </c>
      <c r="BZ946" s="125">
        <f t="shared" ref="BZ946" si="18542">R946/R963</f>
        <v>7.6445783132530115E-2</v>
      </c>
      <c r="CA946" s="126">
        <f t="shared" ref="CA946" si="18543">S946/S963</f>
        <v>5.5942564685811769E-2</v>
      </c>
      <c r="CB946" s="123">
        <f t="shared" ref="CB946" si="18544">T946/T963</f>
        <v>4.2553191489361701E-2</v>
      </c>
      <c r="CC946" s="124">
        <f t="shared" ref="CC946" si="18545">U946/U963</f>
        <v>5.1174934725848567E-2</v>
      </c>
      <c r="CD946" s="125">
        <f t="shared" ref="CD946" si="18546">V946/V963</f>
        <v>3.7874841878115934E-2</v>
      </c>
      <c r="CE946" s="126">
        <f t="shared" ref="CE946" si="18547">W946/W963</f>
        <v>8.6190917516218726E-2</v>
      </c>
      <c r="CF946" s="123">
        <f t="shared" ref="CF946" si="18548">X946/X963</f>
        <v>7.1420097283188988E-2</v>
      </c>
      <c r="CG946" s="124">
        <f t="shared" ref="CG946" si="18549">Y946/Y963</f>
        <v>5.6792237442922375E-2</v>
      </c>
      <c r="CH946" s="125">
        <f t="shared" ref="CH946" si="18550">Z946/Z963</f>
        <v>7.2603516732841752E-2</v>
      </c>
      <c r="CI946" s="123">
        <f t="shared" ref="CI946" si="18551">AA946/AA963</f>
        <v>6.2021439509954056E-2</v>
      </c>
      <c r="CJ946" s="129">
        <f t="shared" ref="CJ946" si="18552">AB946/AB963</f>
        <v>6.6273241908150149E-2</v>
      </c>
      <c r="CK946" s="130">
        <f t="shared" ref="CK946" si="18553">AC946/AC963</f>
        <v>6.6930134598624957E-2</v>
      </c>
    </row>
    <row r="947" spans="1:89" ht="13.8" thickTop="1" x14ac:dyDescent="0.25">
      <c r="A947" s="139" t="s">
        <v>24</v>
      </c>
      <c r="B947" s="194">
        <v>912</v>
      </c>
      <c r="C947" s="188">
        <v>1123</v>
      </c>
      <c r="D947" s="189">
        <v>547</v>
      </c>
      <c r="E947" s="190">
        <v>441</v>
      </c>
      <c r="F947" s="187">
        <v>614</v>
      </c>
      <c r="G947" s="191">
        <v>673</v>
      </c>
      <c r="H947" s="189">
        <v>1409</v>
      </c>
      <c r="I947" s="190">
        <v>1503</v>
      </c>
      <c r="J947" s="187">
        <v>144</v>
      </c>
      <c r="K947" s="191">
        <v>168</v>
      </c>
      <c r="L947" s="189">
        <v>323</v>
      </c>
      <c r="M947" s="187">
        <v>547</v>
      </c>
      <c r="N947" s="192">
        <v>1222</v>
      </c>
      <c r="O947" s="195">
        <v>1250</v>
      </c>
      <c r="P947" s="187">
        <v>686</v>
      </c>
      <c r="Q947" s="191">
        <v>412</v>
      </c>
      <c r="R947" s="189">
        <v>1089</v>
      </c>
      <c r="S947" s="190">
        <v>779</v>
      </c>
      <c r="T947" s="187">
        <v>123</v>
      </c>
      <c r="U947" s="191">
        <v>81</v>
      </c>
      <c r="V947" s="189">
        <v>587</v>
      </c>
      <c r="W947" s="196">
        <v>1116</v>
      </c>
      <c r="X947" s="187">
        <v>513</v>
      </c>
      <c r="Y947" s="191">
        <v>196</v>
      </c>
      <c r="Z947" s="189">
        <v>1892</v>
      </c>
      <c r="AA947" s="187">
        <v>1952</v>
      </c>
      <c r="AB947" s="162">
        <f t="shared" si="18331"/>
        <v>10061</v>
      </c>
      <c r="AC947" s="165">
        <f t="shared" si="18363"/>
        <v>10241</v>
      </c>
      <c r="AE947" s="254" t="str">
        <f>$AE$17</f>
        <v>17:00 - 17:59</v>
      </c>
      <c r="AF947" s="120">
        <f t="shared" ref="AF947:AO949" si="18554">SUMIF($A$9:$A$32,$AE947,B$939:B$962)</f>
        <v>890</v>
      </c>
      <c r="AG947" s="177">
        <f t="shared" si="18554"/>
        <v>1399</v>
      </c>
      <c r="AH947" s="121">
        <f t="shared" si="18554"/>
        <v>436</v>
      </c>
      <c r="AI947" s="172">
        <f t="shared" si="18554"/>
        <v>620</v>
      </c>
      <c r="AJ947" s="120">
        <f t="shared" si="18554"/>
        <v>484</v>
      </c>
      <c r="AK947" s="122">
        <f t="shared" si="18554"/>
        <v>896</v>
      </c>
      <c r="AL947" s="121">
        <f t="shared" si="18554"/>
        <v>1442</v>
      </c>
      <c r="AM947" s="172">
        <f t="shared" si="18554"/>
        <v>1807</v>
      </c>
      <c r="AN947" s="120">
        <f t="shared" si="18554"/>
        <v>304</v>
      </c>
      <c r="AO947" s="122">
        <f t="shared" si="18554"/>
        <v>113</v>
      </c>
      <c r="AP947" s="121">
        <f t="shared" ref="AP947:AY949" si="18555">SUMIF($A$9:$A$32,$AE947,L$939:L$962)</f>
        <v>975</v>
      </c>
      <c r="AQ947" s="120">
        <f t="shared" si="18555"/>
        <v>413</v>
      </c>
      <c r="AR947" s="171">
        <f t="shared" si="18555"/>
        <v>1821</v>
      </c>
      <c r="AS947" s="173">
        <f t="shared" si="18555"/>
        <v>1081</v>
      </c>
      <c r="AT947" s="120">
        <f t="shared" si="18555"/>
        <v>774</v>
      </c>
      <c r="AU947" s="122">
        <f t="shared" si="18555"/>
        <v>658</v>
      </c>
      <c r="AV947" s="121">
        <f t="shared" si="18555"/>
        <v>1127</v>
      </c>
      <c r="AW947" s="172">
        <f t="shared" si="18555"/>
        <v>1222</v>
      </c>
      <c r="AX947" s="120">
        <f t="shared" si="18555"/>
        <v>187</v>
      </c>
      <c r="AY947" s="122">
        <f t="shared" si="18555"/>
        <v>130</v>
      </c>
      <c r="AZ947" s="121">
        <f t="shared" ref="AZ947:BE949" si="18556">SUMIF($A$9:$A$32,$AE947,V$939:V$962)</f>
        <v>1355</v>
      </c>
      <c r="BA947" s="172">
        <f t="shared" si="18556"/>
        <v>931</v>
      </c>
      <c r="BB947" s="120">
        <f t="shared" si="18556"/>
        <v>618</v>
      </c>
      <c r="BC947" s="122">
        <f t="shared" si="18556"/>
        <v>260</v>
      </c>
      <c r="BD947" s="21">
        <f t="shared" si="18556"/>
        <v>1939</v>
      </c>
      <c r="BE947" s="176">
        <f t="shared" si="18556"/>
        <v>2273</v>
      </c>
      <c r="BF947" s="162">
        <f>AF947+AH947+AJ947+AL947+AN947+AP947+AR947+AT947+AV947+AX947+AZ947+BB947+BD947</f>
        <v>12352</v>
      </c>
      <c r="BG947" s="163">
        <f>AG947+AI947+AK947+AM947+AO947+AQ947+AS947+AU947+AW947+AY947+BA947+BC947+BE947</f>
        <v>11803</v>
      </c>
      <c r="BI947" s="139" t="s">
        <v>24</v>
      </c>
      <c r="BJ947" s="123">
        <f>B947/B963</f>
        <v>6.6317626527050616E-2</v>
      </c>
      <c r="BK947" s="124">
        <f t="shared" ref="BK947" si="18557">C947/C963</f>
        <v>6.9111945350483109E-2</v>
      </c>
      <c r="BL947" s="125">
        <f t="shared" ref="BL947" si="18558">D947/D963</f>
        <v>6.8658215137441941E-2</v>
      </c>
      <c r="BM947" s="126">
        <f t="shared" ref="BM947" si="18559">E947/E963</f>
        <v>5.4397434316023188E-2</v>
      </c>
      <c r="BN947" s="123">
        <f t="shared" ref="BN947" si="18560">F947/F963</f>
        <v>6.2557310239429439E-2</v>
      </c>
      <c r="BO947" s="124">
        <f t="shared" ref="BO947" si="18561">G947/G963</f>
        <v>5.1035110335936905E-2</v>
      </c>
      <c r="BP947" s="125">
        <f t="shared" ref="BP947" si="18562">H947/H963</f>
        <v>6.5150043926573267E-2</v>
      </c>
      <c r="BQ947" s="126">
        <f t="shared" ref="BQ947" si="18563">I947/I963</f>
        <v>6.277146675576345E-2</v>
      </c>
      <c r="BR947" s="123">
        <f t="shared" ref="BR947" si="18564">J947/J963</f>
        <v>5.2459016393442623E-2</v>
      </c>
      <c r="BS947" s="124">
        <f t="shared" ref="BS947" si="18565">K947/K963</f>
        <v>6.6141732283464566E-2</v>
      </c>
      <c r="BT947" s="125">
        <f t="shared" ref="BT947" si="18566">L947/L963</f>
        <v>3.7623762376237622E-2</v>
      </c>
      <c r="BU947" s="123">
        <f t="shared" ref="BU947" si="18567">M947/M963</f>
        <v>6.5173358751340407E-2</v>
      </c>
      <c r="BV947" s="127">
        <f t="shared" ref="BV947" si="18568">N947/N963</f>
        <v>5.4849858611248262E-2</v>
      </c>
      <c r="BW947" s="128">
        <f t="shared" ref="BW947" si="18569">O947/O963</f>
        <v>6.7938474917115063E-2</v>
      </c>
      <c r="BX947" s="123">
        <f t="shared" ref="BX947" si="18570">P947/P963</f>
        <v>6.4112149532710286E-2</v>
      </c>
      <c r="BY947" s="124">
        <f t="shared" ref="BY947" si="18571">Q947/Q963</f>
        <v>5.4039874081846802E-2</v>
      </c>
      <c r="BZ947" s="125">
        <f t="shared" ref="BZ947" si="18572">R947/R963</f>
        <v>6.560240963855421E-2</v>
      </c>
      <c r="CA947" s="126">
        <f t="shared" ref="CA947" si="18573">S947/S963</f>
        <v>5.5373898208700596E-2</v>
      </c>
      <c r="CB947" s="123">
        <f t="shared" ref="CB947" si="18574">T947/T963</f>
        <v>5.4521276595744683E-2</v>
      </c>
      <c r="CC947" s="124">
        <f t="shared" ref="CC947" si="18575">U947/U963</f>
        <v>4.22976501305483E-2</v>
      </c>
      <c r="CD947" s="125">
        <f t="shared" ref="CD947" si="18576">V947/V963</f>
        <v>4.3678845152169063E-2</v>
      </c>
      <c r="CE947" s="126">
        <f t="shared" ref="CE947" si="18577">W947/W963</f>
        <v>6.4643188137164034E-2</v>
      </c>
      <c r="CF947" s="123">
        <f t="shared" ref="CF947" si="18578">X947/X963</f>
        <v>6.0861312136671016E-2</v>
      </c>
      <c r="CG947" s="124">
        <f t="shared" ref="CG947" si="18579">Y947/Y963</f>
        <v>5.5936073059360727E-2</v>
      </c>
      <c r="CH947" s="125">
        <f t="shared" ref="CH947" si="18580">Z947/Z963</f>
        <v>6.7073170731707321E-2</v>
      </c>
      <c r="CI947" s="123">
        <f t="shared" ref="CI947" si="18581">AA947/AA963</f>
        <v>6.4984353152673285E-2</v>
      </c>
      <c r="CJ947" s="129">
        <f t="shared" ref="CJ947" si="18582">AB947/AB963</f>
        <v>6.0462013677720222E-2</v>
      </c>
      <c r="CK947" s="130">
        <f t="shared" ref="CK947" si="18583">AC947/AC963</f>
        <v>6.1979519705626027E-2</v>
      </c>
    </row>
    <row r="948" spans="1:89" x14ac:dyDescent="0.25">
      <c r="A948" s="131" t="s">
        <v>25</v>
      </c>
      <c r="B948" s="197">
        <v>929</v>
      </c>
      <c r="C948" s="181">
        <v>1163</v>
      </c>
      <c r="D948" s="182">
        <v>488</v>
      </c>
      <c r="E948" s="183">
        <v>400</v>
      </c>
      <c r="F948" s="180">
        <v>623</v>
      </c>
      <c r="G948" s="184">
        <v>745</v>
      </c>
      <c r="H948" s="182">
        <v>1407</v>
      </c>
      <c r="I948" s="183">
        <v>1447</v>
      </c>
      <c r="J948" s="180">
        <v>166</v>
      </c>
      <c r="K948" s="181">
        <v>135</v>
      </c>
      <c r="L948" s="182">
        <v>398</v>
      </c>
      <c r="M948" s="180">
        <v>469</v>
      </c>
      <c r="N948" s="185">
        <v>1169</v>
      </c>
      <c r="O948" s="198">
        <v>1105</v>
      </c>
      <c r="P948" s="180">
        <v>669</v>
      </c>
      <c r="Q948" s="181">
        <v>401</v>
      </c>
      <c r="R948" s="182">
        <v>1021</v>
      </c>
      <c r="S948" s="183">
        <v>818</v>
      </c>
      <c r="T948" s="189">
        <v>86</v>
      </c>
      <c r="U948" s="180">
        <v>90</v>
      </c>
      <c r="V948" s="182">
        <v>627</v>
      </c>
      <c r="W948" s="199">
        <v>999</v>
      </c>
      <c r="X948" s="180">
        <v>522</v>
      </c>
      <c r="Y948" s="184">
        <v>144</v>
      </c>
      <c r="Z948" s="182">
        <v>2013</v>
      </c>
      <c r="AA948" s="180">
        <v>2032</v>
      </c>
      <c r="AB948" s="162">
        <f t="shared" si="18331"/>
        <v>10118</v>
      </c>
      <c r="AC948" s="165">
        <f t="shared" si="18363"/>
        <v>9948</v>
      </c>
      <c r="AE948" s="256" t="str">
        <f>$AE$18</f>
        <v>18:00 - 18:59</v>
      </c>
      <c r="AF948" s="120">
        <f t="shared" si="18554"/>
        <v>1051</v>
      </c>
      <c r="AG948" s="181">
        <f t="shared" si="18554"/>
        <v>1323</v>
      </c>
      <c r="AH948" s="182">
        <f t="shared" si="18554"/>
        <v>491</v>
      </c>
      <c r="AI948" s="183">
        <f t="shared" si="18554"/>
        <v>807</v>
      </c>
      <c r="AJ948" s="180">
        <f t="shared" si="18554"/>
        <v>457</v>
      </c>
      <c r="AK948" s="184">
        <f t="shared" si="18554"/>
        <v>1374</v>
      </c>
      <c r="AL948" s="182">
        <f t="shared" si="18554"/>
        <v>1446</v>
      </c>
      <c r="AM948" s="183">
        <f t="shared" si="18554"/>
        <v>1966</v>
      </c>
      <c r="AN948" s="180">
        <f t="shared" si="18554"/>
        <v>367</v>
      </c>
      <c r="AO948" s="184">
        <f t="shared" si="18554"/>
        <v>81</v>
      </c>
      <c r="AP948" s="182">
        <f t="shared" si="18555"/>
        <v>955</v>
      </c>
      <c r="AQ948" s="180">
        <f t="shared" si="18555"/>
        <v>296</v>
      </c>
      <c r="AR948" s="185">
        <f t="shared" si="18555"/>
        <v>1854</v>
      </c>
      <c r="AS948" s="186">
        <f t="shared" si="18555"/>
        <v>1113</v>
      </c>
      <c r="AT948" s="180">
        <f t="shared" si="18555"/>
        <v>647</v>
      </c>
      <c r="AU948" s="184">
        <f t="shared" si="18555"/>
        <v>732</v>
      </c>
      <c r="AV948" s="182">
        <f t="shared" si="18555"/>
        <v>1151</v>
      </c>
      <c r="AW948" s="183">
        <f t="shared" si="18555"/>
        <v>1256</v>
      </c>
      <c r="AX948" s="180">
        <f t="shared" si="18555"/>
        <v>183</v>
      </c>
      <c r="AY948" s="184">
        <f t="shared" si="18555"/>
        <v>134</v>
      </c>
      <c r="AZ948" s="182">
        <f t="shared" si="18556"/>
        <v>1707</v>
      </c>
      <c r="BA948" s="183">
        <f t="shared" si="18556"/>
        <v>1061</v>
      </c>
      <c r="BB948" s="180">
        <f t="shared" si="18556"/>
        <v>548</v>
      </c>
      <c r="BC948" s="184">
        <f t="shared" si="18556"/>
        <v>296</v>
      </c>
      <c r="BD948" s="182">
        <f t="shared" si="18556"/>
        <v>1906</v>
      </c>
      <c r="BE948" s="180">
        <f t="shared" si="18556"/>
        <v>2462</v>
      </c>
      <c r="BF948" s="164">
        <f>SUM(AF948,AH948,AJ948,AL948,AN948,AP948,AR948,AT948,AV948,AX948,AZ948,BB948,BD948)</f>
        <v>12763</v>
      </c>
      <c r="BG948" s="165">
        <f>SUM(AG948,AI948,AK948,AM948,AO948,AQ948,AS948,AU948,AW948,AY948,BA948,BC948,BE948)</f>
        <v>12901</v>
      </c>
      <c r="BI948" s="131" t="s">
        <v>25</v>
      </c>
      <c r="BJ948" s="123">
        <f>B948/B963</f>
        <v>6.7553810354857469E-2</v>
      </c>
      <c r="BK948" s="124">
        <f t="shared" ref="BK948" si="18584">C948/C963</f>
        <v>7.1573635300633889E-2</v>
      </c>
      <c r="BL948" s="125">
        <f t="shared" ref="BL948" si="18585">D948/D963</f>
        <v>6.1252667252416217E-2</v>
      </c>
      <c r="BM948" s="126">
        <f t="shared" ref="BM948" si="18586">E948/E963</f>
        <v>4.9340076477118543E-2</v>
      </c>
      <c r="BN948" s="123">
        <f t="shared" ref="BN948" si="18587">F948/F963</f>
        <v>6.3474274070300554E-2</v>
      </c>
      <c r="BO948" s="124">
        <f t="shared" ref="BO948" si="18588">G948/G963</f>
        <v>5.6495032987032685E-2</v>
      </c>
      <c r="BP948" s="125">
        <f t="shared" ref="BP948" si="18589">H948/H963</f>
        <v>6.5057566930226102E-2</v>
      </c>
      <c r="BQ948" s="126">
        <f t="shared" ref="BQ948" si="18590">I948/I963</f>
        <v>6.0432676244570667E-2</v>
      </c>
      <c r="BR948" s="123">
        <f t="shared" ref="BR948" si="18591">J948/J963</f>
        <v>6.04735883424408E-2</v>
      </c>
      <c r="BS948" s="124">
        <f t="shared" ref="BS948" si="18592">K948/K963</f>
        <v>5.3149606299212601E-2</v>
      </c>
      <c r="BT948" s="125">
        <f t="shared" ref="BT948" si="18593">L948/L963</f>
        <v>4.6359930110658122E-2</v>
      </c>
      <c r="BU948" s="123">
        <f t="shared" ref="BU948" si="18594">M948/M963</f>
        <v>5.5879899916597163E-2</v>
      </c>
      <c r="BV948" s="127">
        <f t="shared" ref="BV948" si="18595">N948/N963</f>
        <v>5.2470936756586921E-2</v>
      </c>
      <c r="BW948" s="128">
        <f t="shared" ref="BW948" si="18596">O948/O963</f>
        <v>6.0057611826729716E-2</v>
      </c>
      <c r="BX948" s="123">
        <f t="shared" ref="BX948" si="18597">P948/P963</f>
        <v>6.2523364485981309E-2</v>
      </c>
      <c r="BY948" s="124">
        <f t="shared" ref="BY948" si="18598">Q948/Q963</f>
        <v>5.2597061909758658E-2</v>
      </c>
      <c r="BZ948" s="125">
        <f t="shared" ref="BZ948" si="18599">R948/R963</f>
        <v>6.1506024096385545E-2</v>
      </c>
      <c r="CA948" s="126">
        <f t="shared" ref="CA948" si="18600">S948/S963</f>
        <v>5.8146147284617575E-2</v>
      </c>
      <c r="CB948" s="123">
        <f t="shared" ref="CB948" si="18601">T948/T963</f>
        <v>3.8120567375886524E-2</v>
      </c>
      <c r="CC948" s="124">
        <f t="shared" ref="CC948" si="18602">U948/U963</f>
        <v>4.6997389033942558E-2</v>
      </c>
      <c r="CD948" s="125">
        <f t="shared" ref="CD948" si="18603">V948/V963</f>
        <v>4.665525708758092E-2</v>
      </c>
      <c r="CE948" s="126">
        <f t="shared" ref="CE948" si="18604">W948/W963</f>
        <v>5.7866079703429101E-2</v>
      </c>
      <c r="CF948" s="123">
        <f t="shared" ref="CF948" si="18605">X948/X963</f>
        <v>6.1929054454858225E-2</v>
      </c>
      <c r="CG948" s="124">
        <f t="shared" ref="CG948" si="18606">Y948/Y963</f>
        <v>4.1095890410958902E-2</v>
      </c>
      <c r="CH948" s="125">
        <f t="shared" ref="CH948" si="18607">Z948/Z963</f>
        <v>7.136273397617697E-2</v>
      </c>
      <c r="CI948" s="123">
        <f t="shared" ref="CI948" si="18608">AA948/AA963</f>
        <v>6.7647646314668089E-2</v>
      </c>
      <c r="CJ948" s="129">
        <f t="shared" ref="CJ948" si="18609">AB948/AB963</f>
        <v>6.0804557637528393E-2</v>
      </c>
      <c r="CK948" s="130">
        <f t="shared" ref="CK948" si="18610">AC948/AC963</f>
        <v>6.0206255446886799E-2</v>
      </c>
    </row>
    <row r="949" spans="1:89" ht="13.8" thickBot="1" x14ac:dyDescent="0.3">
      <c r="A949" s="139" t="s">
        <v>26</v>
      </c>
      <c r="B949" s="194">
        <v>708</v>
      </c>
      <c r="C949" s="188">
        <v>798</v>
      </c>
      <c r="D949" s="189">
        <v>328</v>
      </c>
      <c r="E949" s="190">
        <v>360</v>
      </c>
      <c r="F949" s="187">
        <v>575</v>
      </c>
      <c r="G949" s="191">
        <v>777</v>
      </c>
      <c r="H949" s="189">
        <v>1466</v>
      </c>
      <c r="I949" s="190">
        <v>1503</v>
      </c>
      <c r="J949" s="187">
        <v>139</v>
      </c>
      <c r="K949" s="188">
        <v>131</v>
      </c>
      <c r="L949" s="189">
        <v>360</v>
      </c>
      <c r="M949" s="187">
        <v>431</v>
      </c>
      <c r="N949" s="192">
        <v>1371</v>
      </c>
      <c r="O949" s="195">
        <v>1049</v>
      </c>
      <c r="P949" s="187">
        <v>752</v>
      </c>
      <c r="Q949" s="188">
        <v>492</v>
      </c>
      <c r="R949" s="189">
        <v>1021</v>
      </c>
      <c r="S949" s="190">
        <v>875</v>
      </c>
      <c r="T949" s="187">
        <v>120</v>
      </c>
      <c r="U949" s="191">
        <v>117</v>
      </c>
      <c r="V949" s="189">
        <v>685</v>
      </c>
      <c r="W949" s="196">
        <v>1019</v>
      </c>
      <c r="X949" s="187">
        <v>538</v>
      </c>
      <c r="Y949" s="191">
        <v>247</v>
      </c>
      <c r="Z949" s="189">
        <v>1971</v>
      </c>
      <c r="AA949" s="187">
        <v>1978</v>
      </c>
      <c r="AB949" s="162">
        <f t="shared" si="18331"/>
        <v>10034</v>
      </c>
      <c r="AC949" s="165">
        <f t="shared" si="18363"/>
        <v>9777</v>
      </c>
      <c r="AE949" s="254">
        <f>$AE$19</f>
        <v>0</v>
      </c>
      <c r="AF949" s="120">
        <f t="shared" si="18554"/>
        <v>0</v>
      </c>
      <c r="AG949" s="188">
        <f t="shared" si="18554"/>
        <v>0</v>
      </c>
      <c r="AH949" s="189">
        <f t="shared" si="18554"/>
        <v>0</v>
      </c>
      <c r="AI949" s="190">
        <f t="shared" si="18554"/>
        <v>0</v>
      </c>
      <c r="AJ949" s="187">
        <f t="shared" si="18554"/>
        <v>0</v>
      </c>
      <c r="AK949" s="191">
        <f t="shared" si="18554"/>
        <v>0</v>
      </c>
      <c r="AL949" s="189">
        <f t="shared" si="18554"/>
        <v>0</v>
      </c>
      <c r="AM949" s="190">
        <f t="shared" si="18554"/>
        <v>0</v>
      </c>
      <c r="AN949" s="187">
        <f t="shared" si="18554"/>
        <v>0</v>
      </c>
      <c r="AO949" s="191">
        <f t="shared" si="18554"/>
        <v>0</v>
      </c>
      <c r="AP949" s="189">
        <f t="shared" si="18555"/>
        <v>0</v>
      </c>
      <c r="AQ949" s="187">
        <f t="shared" si="18555"/>
        <v>0</v>
      </c>
      <c r="AR949" s="192">
        <f t="shared" si="18555"/>
        <v>0</v>
      </c>
      <c r="AS949" s="193">
        <f t="shared" si="18555"/>
        <v>0</v>
      </c>
      <c r="AT949" s="187">
        <f t="shared" si="18555"/>
        <v>0</v>
      </c>
      <c r="AU949" s="191">
        <f t="shared" si="18555"/>
        <v>0</v>
      </c>
      <c r="AV949" s="189">
        <f t="shared" si="18555"/>
        <v>0</v>
      </c>
      <c r="AW949" s="190">
        <f t="shared" si="18555"/>
        <v>0</v>
      </c>
      <c r="AX949" s="187">
        <f t="shared" si="18555"/>
        <v>0</v>
      </c>
      <c r="AY949" s="191">
        <f t="shared" si="18555"/>
        <v>0</v>
      </c>
      <c r="AZ949" s="189">
        <f t="shared" si="18556"/>
        <v>0</v>
      </c>
      <c r="BA949" s="190">
        <f t="shared" si="18556"/>
        <v>0</v>
      </c>
      <c r="BB949" s="187">
        <f t="shared" si="18556"/>
        <v>0</v>
      </c>
      <c r="BC949" s="191">
        <f t="shared" si="18556"/>
        <v>0</v>
      </c>
      <c r="BD949" s="189">
        <f t="shared" si="18556"/>
        <v>0</v>
      </c>
      <c r="BE949" s="187">
        <f t="shared" si="18556"/>
        <v>0</v>
      </c>
      <c r="BF949" s="164">
        <f>SUM(AF949,AH949,AJ949,AL949,AN949,AP949,AR949,AT949,AV949,AX949,AZ949,BB949,BD949)</f>
        <v>0</v>
      </c>
      <c r="BG949" s="165">
        <f>SUM(AG949,AI949,AK949,AM949,AO949,AQ949,AS949,AU949,AW949,AY949,BA949,BC949,BE949)</f>
        <v>0</v>
      </c>
      <c r="BI949" s="139" t="s">
        <v>26</v>
      </c>
      <c r="BJ949" s="123">
        <f>B949/B963</f>
        <v>5.1483420593368238E-2</v>
      </c>
      <c r="BK949" s="124">
        <f t="shared" ref="BK949" si="18611">C949/C963</f>
        <v>4.9110714505508031E-2</v>
      </c>
      <c r="BL949" s="125">
        <f t="shared" ref="BL949" si="18612">D949/D963</f>
        <v>4.1169825530312537E-2</v>
      </c>
      <c r="BM949" s="126">
        <f t="shared" ref="BM949" si="18613">E949/E963</f>
        <v>4.4406068829406682E-2</v>
      </c>
      <c r="BN949" s="123">
        <f t="shared" ref="BN949" si="18614">F949/F963</f>
        <v>5.8583800305654611E-2</v>
      </c>
      <c r="BO949" s="124">
        <f t="shared" ref="BO949" si="18615">G949/G963</f>
        <v>5.8921665276408582E-2</v>
      </c>
      <c r="BP949" s="125">
        <f t="shared" ref="BP949" si="18616">H949/H963</f>
        <v>6.7785638322467284E-2</v>
      </c>
      <c r="BQ949" s="126">
        <f t="shared" ref="BQ949" si="18617">I949/I963</f>
        <v>6.277146675576345E-2</v>
      </c>
      <c r="BR949" s="123">
        <f t="shared" ref="BR949" si="18618">J949/J963</f>
        <v>5.0637522768670312E-2</v>
      </c>
      <c r="BS949" s="124">
        <f t="shared" ref="BS949" si="18619">K949/K963</f>
        <v>5.1574803149606302E-2</v>
      </c>
      <c r="BT949" s="125">
        <f t="shared" ref="BT949" si="18620">L949/L963</f>
        <v>4.1933605125218404E-2</v>
      </c>
      <c r="BU949" s="123">
        <f t="shared" ref="BU949" si="18621">M949/M963</f>
        <v>5.1352317407363277E-2</v>
      </c>
      <c r="BV949" s="127">
        <f t="shared" ref="BV949" si="18622">N949/N963</f>
        <v>6.1537770995107502E-2</v>
      </c>
      <c r="BW949" s="128">
        <f t="shared" ref="BW949" si="18623">O949/O963</f>
        <v>5.7013968150442962E-2</v>
      </c>
      <c r="BX949" s="123">
        <f t="shared" ref="BX949" si="18624">P949/P963</f>
        <v>7.0280373831775697E-2</v>
      </c>
      <c r="BY949" s="124">
        <f t="shared" ref="BY949" si="18625">Q949/Q963</f>
        <v>6.4533053515215114E-2</v>
      </c>
      <c r="BZ949" s="125">
        <f t="shared" ref="BZ949" si="18626">R949/R963</f>
        <v>6.1506024096385545E-2</v>
      </c>
      <c r="CA949" s="126">
        <f t="shared" ref="CA949" si="18627">S949/S963</f>
        <v>6.2197895934034686E-2</v>
      </c>
      <c r="CB949" s="123">
        <f t="shared" ref="CB949" si="18628">T949/T963</f>
        <v>5.3191489361702128E-2</v>
      </c>
      <c r="CC949" s="124">
        <f t="shared" ref="CC949" si="18629">U949/U963</f>
        <v>6.1096605744125329E-2</v>
      </c>
      <c r="CD949" s="125">
        <f t="shared" ref="CD949" si="18630">V949/V963</f>
        <v>5.0971054393928121E-2</v>
      </c>
      <c r="CE949" s="126">
        <f t="shared" ref="CE949" si="18631">W949/W963</f>
        <v>5.9024559777571824E-2</v>
      </c>
      <c r="CF949" s="123">
        <f t="shared" ref="CF949" si="18632">X949/X963</f>
        <v>6.3827263020524383E-2</v>
      </c>
      <c r="CG949" s="124">
        <f t="shared" ref="CG949" si="18633">Y949/Y963</f>
        <v>7.0490867579908675E-2</v>
      </c>
      <c r="CH949" s="125">
        <f t="shared" ref="CH949" si="18634">Z949/Z963</f>
        <v>6.9873794668179237E-2</v>
      </c>
      <c r="CI949" s="123">
        <f t="shared" ref="CI949" si="18635">AA949/AA963</f>
        <v>6.5849923430321589E-2</v>
      </c>
      <c r="CJ949" s="129">
        <f t="shared" ref="CJ949" si="18636">AB949/AB963</f>
        <v>6.0299756012547924E-2</v>
      </c>
      <c r="CK949" s="130">
        <f t="shared" ref="CK949" si="18637">AC949/AC963</f>
        <v>5.917134695458507E-2</v>
      </c>
    </row>
    <row r="950" spans="1:89" ht="14.4" thickTop="1" thickBot="1" x14ac:dyDescent="0.3">
      <c r="A950" s="131" t="s">
        <v>27</v>
      </c>
      <c r="B950" s="197">
        <v>931</v>
      </c>
      <c r="C950" s="181">
        <v>1226</v>
      </c>
      <c r="D950" s="182">
        <v>426</v>
      </c>
      <c r="E950" s="183">
        <v>511</v>
      </c>
      <c r="F950" s="180">
        <v>601</v>
      </c>
      <c r="G950" s="184">
        <v>865</v>
      </c>
      <c r="H950" s="182">
        <v>1468</v>
      </c>
      <c r="I950" s="183">
        <v>1623</v>
      </c>
      <c r="J950" s="180">
        <v>177</v>
      </c>
      <c r="K950" s="181">
        <v>153</v>
      </c>
      <c r="L950" s="182">
        <v>536</v>
      </c>
      <c r="M950" s="180">
        <v>417</v>
      </c>
      <c r="N950" s="185">
        <v>1358</v>
      </c>
      <c r="O950" s="198">
        <v>1165</v>
      </c>
      <c r="P950" s="180">
        <v>815</v>
      </c>
      <c r="Q950" s="181">
        <v>536</v>
      </c>
      <c r="R950" s="182">
        <v>1032</v>
      </c>
      <c r="S950" s="183">
        <v>986</v>
      </c>
      <c r="T950" s="180">
        <v>135</v>
      </c>
      <c r="U950" s="184">
        <v>68</v>
      </c>
      <c r="V950" s="182">
        <v>926</v>
      </c>
      <c r="W950" s="199">
        <v>1131</v>
      </c>
      <c r="X950" s="180">
        <v>551</v>
      </c>
      <c r="Y950" s="184">
        <v>193</v>
      </c>
      <c r="Z950" s="182">
        <v>2099</v>
      </c>
      <c r="AA950" s="180">
        <v>2214</v>
      </c>
      <c r="AB950" s="162">
        <f t="shared" si="18331"/>
        <v>11055</v>
      </c>
      <c r="AC950" s="165">
        <f t="shared" si="18363"/>
        <v>11088</v>
      </c>
      <c r="AE950" s="251" t="s">
        <v>13</v>
      </c>
      <c r="AF950" s="14">
        <f t="shared" ref="AF950:BG950" si="18638">SUM(AF947:AF949)</f>
        <v>1941</v>
      </c>
      <c r="AG950" s="1">
        <f t="shared" si="18638"/>
        <v>2722</v>
      </c>
      <c r="AH950" s="14">
        <f t="shared" si="18638"/>
        <v>927</v>
      </c>
      <c r="AI950" s="1">
        <f t="shared" si="18638"/>
        <v>1427</v>
      </c>
      <c r="AJ950" s="14">
        <f t="shared" si="18638"/>
        <v>941</v>
      </c>
      <c r="AK950" s="1">
        <f t="shared" si="18638"/>
        <v>2270</v>
      </c>
      <c r="AL950" s="14">
        <f t="shared" si="18638"/>
        <v>2888</v>
      </c>
      <c r="AM950" s="1">
        <f t="shared" si="18638"/>
        <v>3773</v>
      </c>
      <c r="AN950" s="14">
        <f t="shared" si="18638"/>
        <v>671</v>
      </c>
      <c r="AO950" s="1">
        <f t="shared" si="18638"/>
        <v>194</v>
      </c>
      <c r="AP950" s="14">
        <f t="shared" si="18638"/>
        <v>1930</v>
      </c>
      <c r="AQ950" s="1">
        <f t="shared" si="18638"/>
        <v>709</v>
      </c>
      <c r="AR950" s="14">
        <f t="shared" si="18638"/>
        <v>3675</v>
      </c>
      <c r="AS950" s="1">
        <f t="shared" si="18638"/>
        <v>2194</v>
      </c>
      <c r="AT950" s="14">
        <f t="shared" si="18638"/>
        <v>1421</v>
      </c>
      <c r="AU950" s="1">
        <f t="shared" si="18638"/>
        <v>1390</v>
      </c>
      <c r="AV950" s="14">
        <f t="shared" si="18638"/>
        <v>2278</v>
      </c>
      <c r="AW950" s="1">
        <f t="shared" si="18638"/>
        <v>2478</v>
      </c>
      <c r="AX950" s="14">
        <f t="shared" si="18638"/>
        <v>370</v>
      </c>
      <c r="AY950" s="1">
        <f t="shared" si="18638"/>
        <v>264</v>
      </c>
      <c r="AZ950" s="14">
        <f t="shared" si="18638"/>
        <v>3062</v>
      </c>
      <c r="BA950" s="1">
        <f t="shared" si="18638"/>
        <v>1992</v>
      </c>
      <c r="BB950" s="14">
        <f t="shared" si="18638"/>
        <v>1166</v>
      </c>
      <c r="BC950" s="1">
        <f t="shared" si="18638"/>
        <v>556</v>
      </c>
      <c r="BD950" s="14">
        <f t="shared" si="18638"/>
        <v>3845</v>
      </c>
      <c r="BE950" s="1">
        <f t="shared" si="18638"/>
        <v>4735</v>
      </c>
      <c r="BF950" s="166">
        <f t="shared" si="18638"/>
        <v>25115</v>
      </c>
      <c r="BG950" s="167">
        <f t="shared" si="18638"/>
        <v>24704</v>
      </c>
      <c r="BI950" s="131" t="s">
        <v>27</v>
      </c>
      <c r="BJ950" s="123">
        <f>B950/B963</f>
        <v>6.7699243746364171E-2</v>
      </c>
      <c r="BK950" s="124">
        <f t="shared" ref="BK950" si="18639">C950/C963</f>
        <v>7.5450796972121356E-2</v>
      </c>
      <c r="BL950" s="125">
        <f t="shared" ref="BL950" si="18640">D950/D963</f>
        <v>5.3470566085101041E-2</v>
      </c>
      <c r="BM950" s="126">
        <f t="shared" ref="BM950" si="18641">E950/E963</f>
        <v>6.3031947699518934E-2</v>
      </c>
      <c r="BN950" s="123">
        <f t="shared" ref="BN950" si="18642">F950/F963</f>
        <v>6.1232806928171166E-2</v>
      </c>
      <c r="BO950" s="124">
        <f t="shared" ref="BO950" si="18643">G950/G963</f>
        <v>6.5594904072192317E-2</v>
      </c>
      <c r="BP950" s="125">
        <f t="shared" ref="BP950" si="18644">H950/H963</f>
        <v>6.787811531881445E-2</v>
      </c>
      <c r="BQ950" s="126">
        <f t="shared" ref="BQ950" si="18645">I950/I963</f>
        <v>6.7783160708319412E-2</v>
      </c>
      <c r="BR950" s="123">
        <f t="shared" ref="BR950" si="18646">J950/J963</f>
        <v>6.4480874316939885E-2</v>
      </c>
      <c r="BS950" s="124">
        <f t="shared" ref="BS950" si="18647">K950/K963</f>
        <v>6.0236220472440948E-2</v>
      </c>
      <c r="BT950" s="125">
        <f t="shared" ref="BT950" si="18648">L950/L963</f>
        <v>6.2434478741991845E-2</v>
      </c>
      <c r="BU950" s="123">
        <f t="shared" ref="BU950" si="18649">M950/M963</f>
        <v>4.9684260693435005E-2</v>
      </c>
      <c r="BV950" s="127">
        <f t="shared" ref="BV950" si="18650">N950/N963</f>
        <v>6.0954261860945283E-2</v>
      </c>
      <c r="BW950" s="128">
        <f t="shared" ref="BW950" si="18651">O950/O963</f>
        <v>6.3318658622751239E-2</v>
      </c>
      <c r="BX950" s="123">
        <f t="shared" ref="BX950" si="18652">P950/P963</f>
        <v>7.6168224299065418E-2</v>
      </c>
      <c r="BY950" s="124">
        <f t="shared" ref="BY950" si="18653">Q950/Q963</f>
        <v>7.0304302203567676E-2</v>
      </c>
      <c r="BZ950" s="125">
        <f t="shared" ref="BZ950" si="18654">R950/R963</f>
        <v>6.2168674698795182E-2</v>
      </c>
      <c r="CA950" s="126">
        <f t="shared" ref="CA950" si="18655">S950/S963</f>
        <v>7.008814330395223E-2</v>
      </c>
      <c r="CB950" s="123">
        <f t="shared" ref="CB950" si="18656">T950/T963</f>
        <v>5.9840425531914897E-2</v>
      </c>
      <c r="CC950" s="124">
        <f t="shared" ref="CC950" si="18657">U950/U963</f>
        <v>3.5509138381201046E-2</v>
      </c>
      <c r="CD950" s="125">
        <f t="shared" ref="CD950" si="18658">V950/V963</f>
        <v>6.8903936304784585E-2</v>
      </c>
      <c r="CE950" s="126">
        <f t="shared" ref="CE950" si="18659">W950/W963</f>
        <v>6.551204819277108E-2</v>
      </c>
      <c r="CF950" s="123">
        <f t="shared" ref="CF950" si="18660">X950/X963</f>
        <v>6.5369557480128127E-2</v>
      </c>
      <c r="CG950" s="124">
        <f t="shared" ref="CG950" si="18661">Y950/Y963</f>
        <v>5.5079908675799087E-2</v>
      </c>
      <c r="CH950" s="125">
        <f t="shared" ref="CH950" si="18662">Z950/Z963</f>
        <v>7.4411514463981851E-2</v>
      </c>
      <c r="CI950" s="123">
        <f t="shared" ref="CI950" si="18663">AA950/AA963</f>
        <v>7.3706638258206267E-2</v>
      </c>
      <c r="CJ950" s="129">
        <f t="shared" ref="CJ950" si="18664">AB950/AB963</f>
        <v>6.643549957332244E-2</v>
      </c>
      <c r="CK950" s="130">
        <f t="shared" ref="CK950" si="18665">AC950/AC963</f>
        <v>6.7105645395565031E-2</v>
      </c>
    </row>
    <row r="951" spans="1:89" ht="13.8" thickTop="1" x14ac:dyDescent="0.25">
      <c r="A951" s="139" t="s">
        <v>28</v>
      </c>
      <c r="B951" s="194">
        <v>1010</v>
      </c>
      <c r="C951" s="188">
        <v>1253</v>
      </c>
      <c r="D951" s="189">
        <v>518</v>
      </c>
      <c r="E951" s="190">
        <v>658</v>
      </c>
      <c r="F951" s="187">
        <v>552</v>
      </c>
      <c r="G951" s="191">
        <v>1139</v>
      </c>
      <c r="H951" s="189">
        <v>1508</v>
      </c>
      <c r="I951" s="190">
        <v>1764</v>
      </c>
      <c r="J951" s="187">
        <v>210</v>
      </c>
      <c r="K951" s="188">
        <v>124</v>
      </c>
      <c r="L951" s="189">
        <v>706</v>
      </c>
      <c r="M951" s="187">
        <v>444</v>
      </c>
      <c r="N951" s="192">
        <v>1654</v>
      </c>
      <c r="O951" s="195">
        <v>1004</v>
      </c>
      <c r="P951" s="187">
        <v>714</v>
      </c>
      <c r="Q951" s="188">
        <v>566</v>
      </c>
      <c r="R951" s="189">
        <v>1124</v>
      </c>
      <c r="S951" s="190">
        <v>1086</v>
      </c>
      <c r="T951" s="187">
        <v>202</v>
      </c>
      <c r="U951" s="191">
        <v>85</v>
      </c>
      <c r="V951" s="189">
        <v>986</v>
      </c>
      <c r="W951" s="196">
        <v>1046</v>
      </c>
      <c r="X951" s="187">
        <v>625</v>
      </c>
      <c r="Y951" s="191">
        <v>179</v>
      </c>
      <c r="Z951" s="189">
        <v>2120</v>
      </c>
      <c r="AA951" s="187">
        <v>2244</v>
      </c>
      <c r="AB951" s="162">
        <f t="shared" si="18331"/>
        <v>11929</v>
      </c>
      <c r="AC951" s="165">
        <f t="shared" si="18363"/>
        <v>11592</v>
      </c>
      <c r="BI951" s="139" t="s">
        <v>28</v>
      </c>
      <c r="BJ951" s="123">
        <f>B951/B963</f>
        <v>7.3443862710878424E-2</v>
      </c>
      <c r="BK951" s="124">
        <f t="shared" ref="BK951" si="18666">C951/C963</f>
        <v>7.7112437688473132E-2</v>
      </c>
      <c r="BL951" s="125">
        <f t="shared" ref="BL951" si="18667">D951/D963</f>
        <v>6.5018200075310659E-2</v>
      </c>
      <c r="BM951" s="126">
        <f t="shared" ref="BM951" si="18668">E951/E963</f>
        <v>8.1164425804859996E-2</v>
      </c>
      <c r="BN951" s="123">
        <f t="shared" ref="BN951" si="18669">F951/F963</f>
        <v>5.6240448293428426E-2</v>
      </c>
      <c r="BO951" s="124">
        <f t="shared" ref="BO951" si="18670">G951/G963</f>
        <v>8.6372943049973464E-2</v>
      </c>
      <c r="BP951" s="125">
        <f t="shared" ref="BP951" si="18671">H951/H963</f>
        <v>6.9727655245757622E-2</v>
      </c>
      <c r="BQ951" s="126">
        <f t="shared" ref="BQ951" si="18672">I951/I963</f>
        <v>7.3671901102572671E-2</v>
      </c>
      <c r="BR951" s="123">
        <f t="shared" ref="BR951" si="18673">J951/J963</f>
        <v>7.650273224043716E-2</v>
      </c>
      <c r="BS951" s="124">
        <f t="shared" ref="BS951" si="18674">K951/K963</f>
        <v>4.8818897637795275E-2</v>
      </c>
      <c r="BT951" s="125">
        <f t="shared" ref="BT951" si="18675">L951/L963</f>
        <v>8.223645894001165E-2</v>
      </c>
      <c r="BU951" s="123">
        <f t="shared" ref="BU951" si="18676">M951/M963</f>
        <v>5.2901227213153816E-2</v>
      </c>
      <c r="BV951" s="127">
        <f t="shared" ref="BV951" si="18677">N951/N963</f>
        <v>7.4240315992638806E-2</v>
      </c>
      <c r="BW951" s="128">
        <f t="shared" ref="BW951" si="18678">O951/O963</f>
        <v>5.4568183053426818E-2</v>
      </c>
      <c r="BX951" s="123">
        <f t="shared" ref="BX951" si="18679">P951/P963</f>
        <v>6.6728971962616818E-2</v>
      </c>
      <c r="BY951" s="124">
        <f t="shared" ref="BY951" si="18680">Q951/Q963</f>
        <v>7.4239244491080797E-2</v>
      </c>
      <c r="BZ951" s="125">
        <f t="shared" ref="BZ951" si="18681">R951/R963</f>
        <v>6.7710843373493979E-2</v>
      </c>
      <c r="CA951" s="126">
        <f t="shared" ref="CA951" si="18682">S951/S963</f>
        <v>7.7196474267841916E-2</v>
      </c>
      <c r="CB951" s="123">
        <f t="shared" ref="CB951" si="18683">T951/T963</f>
        <v>8.9539007092198586E-2</v>
      </c>
      <c r="CC951" s="124">
        <f t="shared" ref="CC951" si="18684">U951/U963</f>
        <v>4.4386422976501305E-2</v>
      </c>
      <c r="CD951" s="125">
        <f t="shared" ref="CD951" si="18685">V951/V963</f>
        <v>7.3368554207902378E-2</v>
      </c>
      <c r="CE951" s="126">
        <f t="shared" ref="CE951" si="18686">W951/W963</f>
        <v>6.0588507877664503E-2</v>
      </c>
      <c r="CF951" s="123">
        <f t="shared" ref="CF951" si="18687">X951/X963</f>
        <v>7.4148772096334081E-2</v>
      </c>
      <c r="CG951" s="124">
        <f t="shared" ref="CG951" si="18688">Y951/Y963</f>
        <v>5.1084474885844749E-2</v>
      </c>
      <c r="CH951" s="125">
        <f t="shared" ref="CH951" si="18689">Z951/Z963</f>
        <v>7.5155984117980718E-2</v>
      </c>
      <c r="CI951" s="123">
        <f t="shared" ref="CI951" si="18690">AA951/AA963</f>
        <v>7.470537319395433E-2</v>
      </c>
      <c r="CJ951" s="129">
        <f t="shared" ref="CJ951" si="18691">AB951/AB963</f>
        <v>7.1687840290381125E-2</v>
      </c>
      <c r="CK951" s="130">
        <f t="shared" ref="CK951" si="18692">AC951/AC963</f>
        <v>7.0155902004454346E-2</v>
      </c>
    </row>
    <row r="952" spans="1:89" x14ac:dyDescent="0.25">
      <c r="A952" s="131" t="s">
        <v>29</v>
      </c>
      <c r="B952" s="197">
        <v>1001</v>
      </c>
      <c r="C952" s="181">
        <v>1362</v>
      </c>
      <c r="D952" s="182">
        <v>458</v>
      </c>
      <c r="E952" s="183">
        <v>585</v>
      </c>
      <c r="F952" s="180">
        <v>663</v>
      </c>
      <c r="G952" s="184">
        <v>1085</v>
      </c>
      <c r="H952" s="182">
        <v>1303</v>
      </c>
      <c r="I952" s="183">
        <v>1914</v>
      </c>
      <c r="J952" s="180">
        <v>185</v>
      </c>
      <c r="K952" s="181">
        <v>107</v>
      </c>
      <c r="L952" s="182">
        <v>786</v>
      </c>
      <c r="M952" s="180">
        <v>405</v>
      </c>
      <c r="N952" s="185">
        <v>1623</v>
      </c>
      <c r="O952" s="198">
        <v>1040</v>
      </c>
      <c r="P952" s="180">
        <v>759</v>
      </c>
      <c r="Q952" s="181">
        <v>536</v>
      </c>
      <c r="R952" s="182">
        <v>1173</v>
      </c>
      <c r="S952" s="183">
        <v>1053</v>
      </c>
      <c r="T952" s="180">
        <v>163</v>
      </c>
      <c r="U952" s="184">
        <v>110</v>
      </c>
      <c r="V952" s="182">
        <v>1079</v>
      </c>
      <c r="W952" s="199">
        <v>1018</v>
      </c>
      <c r="X952" s="180">
        <v>606</v>
      </c>
      <c r="Y952" s="184">
        <v>250</v>
      </c>
      <c r="Z952" s="182">
        <v>1819</v>
      </c>
      <c r="AA952" s="180">
        <v>2325</v>
      </c>
      <c r="AB952" s="162">
        <f t="shared" si="18331"/>
        <v>11618</v>
      </c>
      <c r="AC952" s="165">
        <f t="shared" si="18363"/>
        <v>11790</v>
      </c>
      <c r="BI952" s="131" t="s">
        <v>29</v>
      </c>
      <c r="BJ952" s="123">
        <f>B952/B963</f>
        <v>7.2789412449098312E-2</v>
      </c>
      <c r="BK952" s="124">
        <f t="shared" ref="BK952" si="18693">C952/C963</f>
        <v>8.3820542802634013E-2</v>
      </c>
      <c r="BL952" s="125">
        <f t="shared" ref="BL952" si="18694">D952/D963</f>
        <v>5.7487134429521775E-2</v>
      </c>
      <c r="BM952" s="126">
        <f t="shared" ref="BM952" si="18695">E952/E963</f>
        <v>7.2159861847785861E-2</v>
      </c>
      <c r="BN952" s="123">
        <f t="shared" ref="BN952" si="18696">F952/F963</f>
        <v>6.7549668874172186E-2</v>
      </c>
      <c r="BO952" s="124">
        <f t="shared" ref="BO952" si="18697">G952/G963</f>
        <v>8.2278001061651632E-2</v>
      </c>
      <c r="BP952" s="125">
        <f t="shared" ref="BP952" si="18698">H952/H963</f>
        <v>6.0248763120173854E-2</v>
      </c>
      <c r="BQ952" s="126">
        <f t="shared" ref="BQ952" si="18699">I952/I963</f>
        <v>7.9936518543267623E-2</v>
      </c>
      <c r="BR952" s="123">
        <f t="shared" ref="BR952" si="18700">J952/J963</f>
        <v>6.7395264116575593E-2</v>
      </c>
      <c r="BS952" s="124">
        <f t="shared" ref="BS952" si="18701">K952/K963</f>
        <v>4.2125984251968507E-2</v>
      </c>
      <c r="BT952" s="125">
        <f t="shared" ref="BT952" si="18702">L952/L963</f>
        <v>9.1555037856726848E-2</v>
      </c>
      <c r="BU952" s="123">
        <f t="shared" ref="BU952" si="18703">M952/M963</f>
        <v>4.8254497795782197E-2</v>
      </c>
      <c r="BV952" s="127">
        <f t="shared" ref="BV952" si="18704">N952/N963</f>
        <v>7.284887113425198E-2</v>
      </c>
      <c r="BW952" s="128">
        <f t="shared" ref="BW952" si="18705">O952/O963</f>
        <v>5.6524811131039729E-2</v>
      </c>
      <c r="BX952" s="123">
        <f t="shared" ref="BX952" si="18706">P952/P963</f>
        <v>7.093457943925234E-2</v>
      </c>
      <c r="BY952" s="124">
        <f t="shared" ref="BY952" si="18707">Q952/Q963</f>
        <v>7.0304302203567676E-2</v>
      </c>
      <c r="BZ952" s="125">
        <f t="shared" ref="BZ952" si="18708">R952/R963</f>
        <v>7.0662650602409643E-2</v>
      </c>
      <c r="CA952" s="126">
        <f t="shared" ref="CA952" si="18709">S952/S963</f>
        <v>7.4850725049758315E-2</v>
      </c>
      <c r="CB952" s="123">
        <f t="shared" ref="CB952" si="18710">T952/T963</f>
        <v>7.225177304964539E-2</v>
      </c>
      <c r="CC952" s="124">
        <f t="shared" ref="CC952" si="18711">U952/U963</f>
        <v>5.7441253263707574E-2</v>
      </c>
      <c r="CD952" s="125">
        <f t="shared" ref="CD952" si="18712">V952/V963</f>
        <v>8.0288711957734946E-2</v>
      </c>
      <c r="CE952" s="126">
        <f t="shared" ref="CE952" si="18713">W952/W963</f>
        <v>5.8966635773864691E-2</v>
      </c>
      <c r="CF952" s="123">
        <f t="shared" ref="CF952" si="18714">X952/X963</f>
        <v>7.1894649424605522E-2</v>
      </c>
      <c r="CG952" s="124">
        <f t="shared" ref="CG952" si="18715">Y952/Y963</f>
        <v>7.1347031963470323E-2</v>
      </c>
      <c r="CH952" s="125">
        <f t="shared" ref="CH952" si="18716">Z952/Z963</f>
        <v>6.4485252410663635E-2</v>
      </c>
      <c r="CI952" s="123">
        <f t="shared" ref="CI952" si="18717">AA952/AA963</f>
        <v>7.740195752047406E-2</v>
      </c>
      <c r="CJ952" s="129">
        <f t="shared" ref="CJ952" si="18718">AB952/AB963</f>
        <v>6.9818872369322479E-2</v>
      </c>
      <c r="CK952" s="130">
        <f t="shared" ref="CK952" si="18719">AC952/AC963</f>
        <v>7.1354217100803724E-2</v>
      </c>
    </row>
    <row r="953" spans="1:89" x14ac:dyDescent="0.25">
      <c r="A953" s="139" t="s">
        <v>30</v>
      </c>
      <c r="B953" s="280">
        <v>890</v>
      </c>
      <c r="C953" s="267">
        <v>1399</v>
      </c>
      <c r="D953" s="268">
        <v>436</v>
      </c>
      <c r="E953" s="269">
        <v>620</v>
      </c>
      <c r="F953" s="266">
        <v>484</v>
      </c>
      <c r="G953" s="270">
        <v>896</v>
      </c>
      <c r="H953" s="268">
        <v>1442</v>
      </c>
      <c r="I953" s="269">
        <v>1807</v>
      </c>
      <c r="J953" s="266">
        <v>304</v>
      </c>
      <c r="K953" s="267">
        <v>113</v>
      </c>
      <c r="L953" s="268">
        <v>975</v>
      </c>
      <c r="M953" s="266">
        <v>413</v>
      </c>
      <c r="N953" s="271">
        <v>1821</v>
      </c>
      <c r="O953" s="281">
        <v>1081</v>
      </c>
      <c r="P953" s="266">
        <v>774</v>
      </c>
      <c r="Q953" s="267">
        <v>658</v>
      </c>
      <c r="R953" s="268">
        <v>1127</v>
      </c>
      <c r="S953" s="269">
        <v>1222</v>
      </c>
      <c r="T953" s="266">
        <v>187</v>
      </c>
      <c r="U953" s="270">
        <v>130</v>
      </c>
      <c r="V953" s="268">
        <v>1355</v>
      </c>
      <c r="W953" s="282">
        <v>931</v>
      </c>
      <c r="X953" s="266">
        <v>618</v>
      </c>
      <c r="Y953" s="270">
        <v>260</v>
      </c>
      <c r="Z953" s="268">
        <v>1939</v>
      </c>
      <c r="AA953" s="266">
        <v>2273</v>
      </c>
      <c r="AB953" s="162">
        <f t="shared" si="18331"/>
        <v>12352</v>
      </c>
      <c r="AC953" s="165">
        <f t="shared" si="18363"/>
        <v>11803</v>
      </c>
      <c r="BI953" s="139" t="s">
        <v>30</v>
      </c>
      <c r="BJ953" s="123">
        <f>B953/B963</f>
        <v>6.4717859220477028E-2</v>
      </c>
      <c r="BK953" s="124">
        <f t="shared" ref="BK953" si="18720">C953/C963</f>
        <v>8.6097606006523483E-2</v>
      </c>
      <c r="BL953" s="125">
        <f t="shared" ref="BL953" si="18721">D953/D963</f>
        <v>5.4725743692732524E-2</v>
      </c>
      <c r="BM953" s="126">
        <f t="shared" ref="BM953" si="18722">E953/E963</f>
        <v>7.6477118539533734E-2</v>
      </c>
      <c r="BN953" s="123">
        <f t="shared" ref="BN953" si="18723">F953/F963</f>
        <v>4.9312277126846667E-2</v>
      </c>
      <c r="BO953" s="124">
        <f t="shared" ref="BO953" si="18724">G953/G963</f>
        <v>6.794570410252522E-2</v>
      </c>
      <c r="BP953" s="125">
        <f t="shared" ref="BP953" si="18725">H953/H963</f>
        <v>6.6675914366301381E-2</v>
      </c>
      <c r="BQ953" s="126">
        <f t="shared" ref="BQ953" si="18726">I953/I963</f>
        <v>7.5467758102238561E-2</v>
      </c>
      <c r="BR953" s="123">
        <f t="shared" ref="BR953" si="18727">J953/J963</f>
        <v>0.11074681238615665</v>
      </c>
      <c r="BS953" s="124">
        <f t="shared" ref="BS953" si="18728">K953/K963</f>
        <v>4.4488188976377956E-2</v>
      </c>
      <c r="BT953" s="125">
        <f t="shared" ref="BT953" si="18729">L953/L963</f>
        <v>0.11357018054746651</v>
      </c>
      <c r="BU953" s="123">
        <f t="shared" ref="BU953" si="18730">M953/M963</f>
        <v>4.9207673060884069E-2</v>
      </c>
      <c r="BV953" s="127">
        <f t="shared" ref="BV953" si="18731">N953/N963</f>
        <v>8.1736164100722652E-2</v>
      </c>
      <c r="BW953" s="128">
        <f t="shared" ref="BW953" si="18732">O953/O963</f>
        <v>5.8753193108321104E-2</v>
      </c>
      <c r="BX953" s="123">
        <f t="shared" ref="BX953" si="18733">P953/P963</f>
        <v>7.2336448598130848E-2</v>
      </c>
      <c r="BY953" s="124">
        <f t="shared" ref="BY953" si="18734">Q953/Q963</f>
        <v>8.6306400839454359E-2</v>
      </c>
      <c r="BZ953" s="125">
        <f t="shared" ref="BZ953" si="18735">R953/R963</f>
        <v>6.7891566265060238E-2</v>
      </c>
      <c r="CA953" s="126">
        <f t="shared" ref="CA953" si="18736">S953/S963</f>
        <v>8.6863804378731868E-2</v>
      </c>
      <c r="CB953" s="123">
        <f t="shared" ref="CB953" si="18737">T953/T963</f>
        <v>8.2890070921985817E-2</v>
      </c>
      <c r="CC953" s="124">
        <f t="shared" ref="CC953" si="18738">U953/U963</f>
        <v>6.7885117493472591E-2</v>
      </c>
      <c r="CD953" s="125">
        <f t="shared" ref="CD953" si="18739">V953/V963</f>
        <v>0.10082595431207679</v>
      </c>
      <c r="CE953" s="126">
        <f t="shared" ref="CE953" si="18740">W953/W963</f>
        <v>5.3927247451343835E-2</v>
      </c>
      <c r="CF953" s="123">
        <f t="shared" ref="CF953" si="18741">X953/X963</f>
        <v>7.3318305848855139E-2</v>
      </c>
      <c r="CG953" s="124">
        <f t="shared" ref="CG953" si="18742">Y953/Y963</f>
        <v>7.4200913242009128E-2</v>
      </c>
      <c r="CH953" s="125">
        <f t="shared" ref="CH953" si="18743">Z953/Z963</f>
        <v>6.8739364719228591E-2</v>
      </c>
      <c r="CI953" s="123">
        <f t="shared" ref="CI953" si="18744">AA953/AA963</f>
        <v>7.567081696517744E-2</v>
      </c>
      <c r="CJ953" s="129">
        <f t="shared" ref="CJ953" si="18745">AB953/AB963</f>
        <v>7.4229877044747053E-2</v>
      </c>
      <c r="CK953" s="130">
        <f t="shared" ref="CK953" si="18746">AC953/AC963</f>
        <v>7.143289435460444E-2</v>
      </c>
    </row>
    <row r="954" spans="1:89" x14ac:dyDescent="0.25">
      <c r="A954" s="131" t="s">
        <v>31</v>
      </c>
      <c r="B954" s="283">
        <v>1051</v>
      </c>
      <c r="C954" s="274">
        <v>1323</v>
      </c>
      <c r="D954" s="275">
        <v>491</v>
      </c>
      <c r="E954" s="276">
        <v>807</v>
      </c>
      <c r="F954" s="273">
        <v>457</v>
      </c>
      <c r="G954" s="277">
        <v>1374</v>
      </c>
      <c r="H954" s="275">
        <v>1446</v>
      </c>
      <c r="I954" s="276">
        <v>1966</v>
      </c>
      <c r="J954" s="273">
        <v>367</v>
      </c>
      <c r="K954" s="274">
        <v>81</v>
      </c>
      <c r="L954" s="275">
        <v>955</v>
      </c>
      <c r="M954" s="273">
        <v>296</v>
      </c>
      <c r="N954" s="278">
        <v>1854</v>
      </c>
      <c r="O954" s="284">
        <v>1113</v>
      </c>
      <c r="P954" s="273">
        <v>647</v>
      </c>
      <c r="Q954" s="274">
        <v>732</v>
      </c>
      <c r="R954" s="275">
        <v>1151</v>
      </c>
      <c r="S954" s="276">
        <v>1256</v>
      </c>
      <c r="T954" s="273">
        <v>183</v>
      </c>
      <c r="U954" s="277">
        <v>134</v>
      </c>
      <c r="V954" s="275">
        <v>1707</v>
      </c>
      <c r="W954" s="285">
        <v>1061</v>
      </c>
      <c r="X954" s="273">
        <v>548</v>
      </c>
      <c r="Y954" s="277">
        <v>296</v>
      </c>
      <c r="Z954" s="275">
        <v>1906</v>
      </c>
      <c r="AA954" s="273">
        <v>2462</v>
      </c>
      <c r="AB954" s="162">
        <f t="shared" si="18331"/>
        <v>12763</v>
      </c>
      <c r="AC954" s="165">
        <f t="shared" si="18363"/>
        <v>12901</v>
      </c>
      <c r="BI954" s="131" t="s">
        <v>31</v>
      </c>
      <c r="BJ954" s="123">
        <f>B954/B963</f>
        <v>7.6425247236765567E-2</v>
      </c>
      <c r="BK954" s="124">
        <f t="shared" ref="BK954" si="18747">C954/C963</f>
        <v>8.1420395101236998E-2</v>
      </c>
      <c r="BL954" s="125">
        <f t="shared" ref="BL954" si="18748">D954/D963</f>
        <v>6.162922053470566E-2</v>
      </c>
      <c r="BM954" s="126">
        <f t="shared" ref="BM954" si="18749">E954/E963</f>
        <v>9.9543604292586657E-2</v>
      </c>
      <c r="BN954" s="123">
        <f t="shared" ref="BN954" si="18750">F954/F963</f>
        <v>4.6561385634233315E-2</v>
      </c>
      <c r="BO954" s="124">
        <f t="shared" ref="BO954" si="18751">G954/G963</f>
        <v>0.10419352392507773</v>
      </c>
      <c r="BP954" s="125">
        <f t="shared" ref="BP954" si="18752">H954/H963</f>
        <v>6.6860868358995698E-2</v>
      </c>
      <c r="BQ954" s="126">
        <f t="shared" ref="BQ954" si="18753">I954/I963</f>
        <v>8.2108252589375208E-2</v>
      </c>
      <c r="BR954" s="123">
        <f t="shared" ref="BR954" si="18754">J954/J963</f>
        <v>0.1336976320582878</v>
      </c>
      <c r="BS954" s="124">
        <f t="shared" ref="BS954" si="18755">K954/K963</f>
        <v>3.1889763779527562E-2</v>
      </c>
      <c r="BT954" s="125">
        <f t="shared" ref="BT954" si="18756">L954/L963</f>
        <v>0.11124053581828772</v>
      </c>
      <c r="BU954" s="123">
        <f t="shared" ref="BU954" si="18757">M954/M963</f>
        <v>3.5267484808769213E-2</v>
      </c>
      <c r="BV954" s="127">
        <f t="shared" ref="BV954" si="18758">N954/N963</f>
        <v>8.3217379595134436E-2</v>
      </c>
      <c r="BW954" s="128">
        <f t="shared" ref="BW954" si="18759">O954/O963</f>
        <v>6.0492418066199247E-2</v>
      </c>
      <c r="BX954" s="123">
        <f t="shared" ref="BX954" si="18760">P954/P963</f>
        <v>6.0467289719626172E-2</v>
      </c>
      <c r="BY954" s="124">
        <f t="shared" ref="BY954" si="18761">Q954/Q963</f>
        <v>9.6012591815320042E-2</v>
      </c>
      <c r="BZ954" s="125">
        <f t="shared" ref="BZ954" si="18762">R954/R963</f>
        <v>6.9337349397590356E-2</v>
      </c>
      <c r="CA954" s="126">
        <f t="shared" ref="CA954" si="18763">S954/S963</f>
        <v>8.9280636906454366E-2</v>
      </c>
      <c r="CB954" s="123">
        <f t="shared" ref="CB954" si="18764">T954/T963</f>
        <v>8.1117021276595744E-2</v>
      </c>
      <c r="CC954" s="124">
        <f t="shared" ref="CC954" si="18765">U954/U963</f>
        <v>6.9973890339425582E-2</v>
      </c>
      <c r="CD954" s="125">
        <f t="shared" ref="CD954" si="18766">V954/V963</f>
        <v>0.12701837934370117</v>
      </c>
      <c r="CE954" s="126">
        <f t="shared" ref="CE954" si="18767">W954/W963</f>
        <v>6.1457367933271549E-2</v>
      </c>
      <c r="CF954" s="123">
        <f t="shared" ref="CF954" si="18768">X954/X963</f>
        <v>6.5013643374065719E-2</v>
      </c>
      <c r="CG954" s="124">
        <f t="shared" ref="CG954" si="18769">Y954/Y963</f>
        <v>8.4474885844748854E-2</v>
      </c>
      <c r="CH954" s="125">
        <f t="shared" ref="CH954" si="18770">Z954/Z963</f>
        <v>6.7569483834373223E-2</v>
      </c>
      <c r="CI954" s="123">
        <f t="shared" ref="CI954" si="18771">AA954/AA963</f>
        <v>8.196284706039017E-2</v>
      </c>
      <c r="CJ954" s="129">
        <f t="shared" ref="CJ954" si="18772">AB954/AB963</f>
        <v>7.669979928125864E-2</v>
      </c>
      <c r="CK954" s="130">
        <f t="shared" ref="CK954" si="18773">AC954/AC963</f>
        <v>7.8078096252541876E-2</v>
      </c>
    </row>
    <row r="955" spans="1:89" x14ac:dyDescent="0.25">
      <c r="A955" s="139" t="s">
        <v>32</v>
      </c>
      <c r="B955" s="194">
        <v>334</v>
      </c>
      <c r="C955" s="188">
        <v>754</v>
      </c>
      <c r="D955" s="189">
        <v>347</v>
      </c>
      <c r="E955" s="190">
        <v>1020</v>
      </c>
      <c r="F955" s="187">
        <v>277</v>
      </c>
      <c r="G955" s="191">
        <v>1445</v>
      </c>
      <c r="H955" s="189">
        <v>1263</v>
      </c>
      <c r="I955" s="190">
        <v>2184</v>
      </c>
      <c r="J955" s="187">
        <v>432</v>
      </c>
      <c r="K955" s="188">
        <v>118</v>
      </c>
      <c r="L955" s="189">
        <v>1480</v>
      </c>
      <c r="M955" s="187">
        <v>287</v>
      </c>
      <c r="N955" s="192">
        <v>2231</v>
      </c>
      <c r="O955" s="195">
        <v>1148</v>
      </c>
      <c r="P955" s="187">
        <v>608</v>
      </c>
      <c r="Q955" s="188">
        <v>861</v>
      </c>
      <c r="R955" s="189">
        <v>1056</v>
      </c>
      <c r="S955" s="190">
        <v>1492</v>
      </c>
      <c r="T955" s="187">
        <v>181</v>
      </c>
      <c r="U955" s="191">
        <v>139</v>
      </c>
      <c r="V955" s="189">
        <v>2207</v>
      </c>
      <c r="W955" s="196">
        <v>853</v>
      </c>
      <c r="X955" s="187">
        <v>411</v>
      </c>
      <c r="Y955" s="191">
        <v>339</v>
      </c>
      <c r="Z955" s="189">
        <v>1681</v>
      </c>
      <c r="AA955" s="187">
        <v>2436</v>
      </c>
      <c r="AB955" s="162">
        <f t="shared" si="18331"/>
        <v>12508</v>
      </c>
      <c r="AC955" s="165">
        <f t="shared" si="18363"/>
        <v>13076</v>
      </c>
      <c r="BI955" s="139" t="s">
        <v>32</v>
      </c>
      <c r="BJ955" s="123">
        <f>B955/B963</f>
        <v>2.428737638161722E-2</v>
      </c>
      <c r="BK955" s="124">
        <f t="shared" ref="BK955" si="18774">C955/C963</f>
        <v>4.6402855560342175E-2</v>
      </c>
      <c r="BL955" s="125">
        <f t="shared" ref="BL955" si="18775">D955/D963</f>
        <v>4.3554662984812351E-2</v>
      </c>
      <c r="BM955" s="126">
        <f t="shared" ref="BM955" si="18776">E955/E963</f>
        <v>0.12581719501665228</v>
      </c>
      <c r="BN955" s="123">
        <f t="shared" ref="BN955" si="18777">F955/F963</f>
        <v>2.8222109016811003E-2</v>
      </c>
      <c r="BO955" s="124">
        <f t="shared" ref="BO955" si="18778">G955/G963</f>
        <v>0.10957761431713051</v>
      </c>
      <c r="BP955" s="125">
        <f t="shared" ref="BP955" si="18779">H955/H963</f>
        <v>5.8399223193230682E-2</v>
      </c>
      <c r="BQ955" s="126">
        <f t="shared" ref="BQ955" si="18780">I955/I963</f>
        <v>9.1212829936518539E-2</v>
      </c>
      <c r="BR955" s="123">
        <f t="shared" ref="BR955" si="18781">J955/J963</f>
        <v>0.15737704918032788</v>
      </c>
      <c r="BS955" s="124">
        <f t="shared" ref="BS955" si="18782">K955/K963</f>
        <v>4.6456692913385826E-2</v>
      </c>
      <c r="BT955" s="125">
        <f t="shared" ref="BT955" si="18783">L955/L963</f>
        <v>0.17239370995923123</v>
      </c>
      <c r="BU955" s="123">
        <f t="shared" ref="BU955" si="18784">M955/M963</f>
        <v>3.4195162635529609E-2</v>
      </c>
      <c r="BV955" s="127">
        <f t="shared" ref="BV955" si="18785">N955/N963</f>
        <v>0.10013914448583869</v>
      </c>
      <c r="BW955" s="128">
        <f t="shared" ref="BW955" si="18786">O955/O963</f>
        <v>6.2394695363878469E-2</v>
      </c>
      <c r="BX955" s="123">
        <f t="shared" ref="BX955" si="18787">P955/P963</f>
        <v>5.6822429906542057E-2</v>
      </c>
      <c r="BY955" s="124">
        <f t="shared" ref="BY955" si="18788">Q955/Q963</f>
        <v>0.11293284365162644</v>
      </c>
      <c r="BZ955" s="125">
        <f t="shared" ref="BZ955" si="18789">R955/R963</f>
        <v>6.36144578313253E-2</v>
      </c>
      <c r="CA955" s="126">
        <f t="shared" ref="CA955" si="18790">S955/S963</f>
        <v>0.106056297981234</v>
      </c>
      <c r="CB955" s="123">
        <f t="shared" ref="CB955" si="18791">T955/T963</f>
        <v>8.0230496453900707E-2</v>
      </c>
      <c r="CC955" s="124">
        <f t="shared" ref="CC955" si="18792">U955/U963</f>
        <v>7.2584856396866834E-2</v>
      </c>
      <c r="CD955" s="125">
        <f t="shared" ref="CD955" si="18793">V955/V963</f>
        <v>0.16422352853634944</v>
      </c>
      <c r="CE955" s="126">
        <f t="shared" ref="CE955" si="18794">W955/W963</f>
        <v>4.9409175162187208E-2</v>
      </c>
      <c r="CF955" s="123">
        <f t="shared" ref="CF955" si="18795">X955/X963</f>
        <v>4.8760232530549293E-2</v>
      </c>
      <c r="CG955" s="124">
        <f t="shared" ref="CG955" si="18796">Y955/Y963</f>
        <v>9.6746575342465752E-2</v>
      </c>
      <c r="CH955" s="125">
        <f t="shared" ref="CH955" si="18797">Z955/Z963</f>
        <v>5.9593023255813955E-2</v>
      </c>
      <c r="CI955" s="123">
        <f t="shared" ref="CI955" si="18798">AA955/AA963</f>
        <v>8.1097276782741867E-2</v>
      </c>
      <c r="CJ955" s="129">
        <f t="shared" ref="CJ955" si="18799">AB955/AB963</f>
        <v>7.5167365776853637E-2</v>
      </c>
      <c r="CK955" s="130">
        <f t="shared" ref="CK955" si="18800">AC955/AC963</f>
        <v>7.913721313062845E-2</v>
      </c>
    </row>
    <row r="956" spans="1:89" x14ac:dyDescent="0.25">
      <c r="A956" s="131" t="s">
        <v>33</v>
      </c>
      <c r="B956" s="197">
        <v>0</v>
      </c>
      <c r="C956" s="181">
        <v>855</v>
      </c>
      <c r="D956" s="182">
        <v>11</v>
      </c>
      <c r="E956" s="183">
        <v>525</v>
      </c>
      <c r="F956" s="180">
        <v>20</v>
      </c>
      <c r="G956" s="184">
        <v>571</v>
      </c>
      <c r="H956" s="182">
        <v>102</v>
      </c>
      <c r="I956" s="183">
        <v>949</v>
      </c>
      <c r="J956" s="180">
        <v>77</v>
      </c>
      <c r="K956" s="181">
        <v>32</v>
      </c>
      <c r="L956" s="182">
        <v>158</v>
      </c>
      <c r="M956" s="180">
        <v>144</v>
      </c>
      <c r="N956" s="185">
        <v>375</v>
      </c>
      <c r="O956" s="198">
        <v>280</v>
      </c>
      <c r="P956" s="180">
        <v>152</v>
      </c>
      <c r="Q956" s="181">
        <v>219</v>
      </c>
      <c r="R956" s="182">
        <v>356</v>
      </c>
      <c r="S956" s="183">
        <v>224</v>
      </c>
      <c r="T956" s="180">
        <v>39</v>
      </c>
      <c r="U956" s="184">
        <v>40</v>
      </c>
      <c r="V956" s="182">
        <v>330</v>
      </c>
      <c r="W956" s="199">
        <v>182</v>
      </c>
      <c r="X956" s="180">
        <v>127</v>
      </c>
      <c r="Y956" s="184">
        <v>37</v>
      </c>
      <c r="Z956" s="182">
        <v>297</v>
      </c>
      <c r="AA956" s="180">
        <v>597</v>
      </c>
      <c r="AB956" s="162">
        <f t="shared" si="18331"/>
        <v>2044</v>
      </c>
      <c r="AC956" s="165">
        <f t="shared" si="18363"/>
        <v>4655</v>
      </c>
      <c r="BI956" s="131" t="s">
        <v>33</v>
      </c>
      <c r="BJ956" s="123">
        <f>B956/B963</f>
        <v>0</v>
      </c>
      <c r="BK956" s="124">
        <f t="shared" ref="BK956" si="18801">C956/C963</f>
        <v>5.2618622684472892E-2</v>
      </c>
      <c r="BL956" s="125">
        <f t="shared" ref="BL956" si="18802">D956/D963</f>
        <v>1.3806953683946279E-3</v>
      </c>
      <c r="BM956" s="126">
        <f t="shared" ref="BM956" si="18803">E956/E963</f>
        <v>6.4758850376218077E-2</v>
      </c>
      <c r="BN956" s="123">
        <f t="shared" ref="BN956" si="18804">F956/F963</f>
        <v>2.0376974019358125E-3</v>
      </c>
      <c r="BO956" s="124">
        <f t="shared" ref="BO956" si="18805">G956/G963</f>
        <v>4.3300219913551222E-2</v>
      </c>
      <c r="BP956" s="125">
        <f t="shared" ref="BP956" si="18806">H956/H963</f>
        <v>4.716326813705091E-3</v>
      </c>
      <c r="BQ956" s="126">
        <f t="shared" ref="BQ956" si="18807">I956/I963</f>
        <v>3.9634146341463415E-2</v>
      </c>
      <c r="BR956" s="123">
        <f t="shared" ref="BR956" si="18808">J956/J963</f>
        <v>2.8051001821493626E-2</v>
      </c>
      <c r="BS956" s="124">
        <f t="shared" ref="BS956" si="18809">K956/K963</f>
        <v>1.2598425196850394E-2</v>
      </c>
      <c r="BT956" s="125">
        <f t="shared" ref="BT956" si="18810">L956/L963</f>
        <v>1.8404193360512522E-2</v>
      </c>
      <c r="BU956" s="123">
        <f t="shared" ref="BU956" si="18811">M956/M963</f>
        <v>1.7157154771833671E-2</v>
      </c>
      <c r="BV956" s="127">
        <f t="shared" ref="BV956" si="18812">N956/N963</f>
        <v>1.6831994254679294E-2</v>
      </c>
      <c r="BW956" s="128">
        <f t="shared" ref="BW956" si="18813">O956/O963</f>
        <v>1.5218218381433774E-2</v>
      </c>
      <c r="BX956" s="123">
        <f t="shared" ref="BX956" si="18814">P956/P963</f>
        <v>1.4205607476635514E-2</v>
      </c>
      <c r="BY956" s="124">
        <f t="shared" ref="BY956" si="18815">Q956/Q963</f>
        <v>2.872507869884575E-2</v>
      </c>
      <c r="BZ956" s="125">
        <f t="shared" ref="BZ956" si="18816">R956/R963</f>
        <v>2.1445783132530122E-2</v>
      </c>
      <c r="CA956" s="126">
        <f t="shared" ref="CA956" si="18817">S956/S963</f>
        <v>1.5922661359112879E-2</v>
      </c>
      <c r="CB956" s="123">
        <f t="shared" ref="CB956" si="18818">T956/T963</f>
        <v>1.7287234042553192E-2</v>
      </c>
      <c r="CC956" s="124">
        <f t="shared" ref="CC956" si="18819">U956/U963</f>
        <v>2.0887728459530026E-2</v>
      </c>
      <c r="CD956" s="125">
        <f t="shared" ref="CD956" si="18820">V956/V963</f>
        <v>2.4555398467147854E-2</v>
      </c>
      <c r="CE956" s="126">
        <f t="shared" ref="CE956" si="18821">W956/W963</f>
        <v>1.0542168674698794E-2</v>
      </c>
      <c r="CF956" s="123">
        <f t="shared" ref="CF956" si="18822">X956/X963</f>
        <v>1.5067030489975085E-2</v>
      </c>
      <c r="CG956" s="124">
        <f t="shared" ref="CG956" si="18823">Y956/Y963</f>
        <v>1.0559360730593607E-2</v>
      </c>
      <c r="CH956" s="125">
        <f t="shared" ref="CH956" si="18824">Z956/Z963</f>
        <v>1.0528927963698241E-2</v>
      </c>
      <c r="CI956" s="123">
        <f t="shared" ref="CI956" si="18825">AA956/AA963</f>
        <v>1.9874825221386245E-2</v>
      </c>
      <c r="CJ956" s="129">
        <f t="shared" ref="CJ956" si="18826">AB956/AB963</f>
        <v>1.2283506207858079E-2</v>
      </c>
      <c r="CK956" s="130">
        <f t="shared" ref="CK956" si="18827">AC956/AC963</f>
        <v>2.817250895710274E-2</v>
      </c>
    </row>
    <row r="957" spans="1:89" x14ac:dyDescent="0.25">
      <c r="A957" s="139" t="s">
        <v>34</v>
      </c>
      <c r="B957" s="194">
        <v>0</v>
      </c>
      <c r="C957" s="188">
        <v>0</v>
      </c>
      <c r="D957" s="189">
        <v>0</v>
      </c>
      <c r="E957" s="190">
        <v>0</v>
      </c>
      <c r="F957" s="187">
        <v>0</v>
      </c>
      <c r="G957" s="191">
        <v>0</v>
      </c>
      <c r="H957" s="189">
        <v>0</v>
      </c>
      <c r="I957" s="190">
        <v>0</v>
      </c>
      <c r="J957" s="187">
        <v>0</v>
      </c>
      <c r="K957" s="188">
        <v>0</v>
      </c>
      <c r="L957" s="189">
        <v>0</v>
      </c>
      <c r="M957" s="187">
        <v>0</v>
      </c>
      <c r="N957" s="192">
        <v>0</v>
      </c>
      <c r="O957" s="195">
        <v>0</v>
      </c>
      <c r="P957" s="187">
        <v>0</v>
      </c>
      <c r="Q957" s="188">
        <v>0</v>
      </c>
      <c r="R957" s="189">
        <v>0</v>
      </c>
      <c r="S957" s="190">
        <v>0</v>
      </c>
      <c r="T957" s="187">
        <v>0</v>
      </c>
      <c r="U957" s="191">
        <v>0</v>
      </c>
      <c r="V957" s="189">
        <v>0</v>
      </c>
      <c r="W957" s="196">
        <v>0</v>
      </c>
      <c r="X957" s="187">
        <v>0</v>
      </c>
      <c r="Y957" s="191">
        <v>0</v>
      </c>
      <c r="Z957" s="189">
        <v>0</v>
      </c>
      <c r="AA957" s="187">
        <v>0</v>
      </c>
      <c r="AB957" s="162">
        <f t="shared" si="18331"/>
        <v>0</v>
      </c>
      <c r="AC957" s="165">
        <f t="shared" si="18363"/>
        <v>0</v>
      </c>
      <c r="BI957" s="139" t="s">
        <v>34</v>
      </c>
      <c r="BJ957" s="123">
        <f>B957/B963</f>
        <v>0</v>
      </c>
      <c r="BK957" s="124">
        <f t="shared" ref="BK957" si="18828">C957/C963</f>
        <v>0</v>
      </c>
      <c r="BL957" s="125">
        <f t="shared" ref="BL957" si="18829">D957/D963</f>
        <v>0</v>
      </c>
      <c r="BM957" s="126">
        <f t="shared" ref="BM957" si="18830">E957/E963</f>
        <v>0</v>
      </c>
      <c r="BN957" s="123">
        <f t="shared" ref="BN957" si="18831">F957/F963</f>
        <v>0</v>
      </c>
      <c r="BO957" s="124">
        <f t="shared" ref="BO957" si="18832">G957/G963</f>
        <v>0</v>
      </c>
      <c r="BP957" s="125">
        <f t="shared" ref="BP957" si="18833">H957/H963</f>
        <v>0</v>
      </c>
      <c r="BQ957" s="126">
        <f t="shared" ref="BQ957" si="18834">I957/I963</f>
        <v>0</v>
      </c>
      <c r="BR957" s="123">
        <f t="shared" ref="BR957" si="18835">J957/J963</f>
        <v>0</v>
      </c>
      <c r="BS957" s="124">
        <f t="shared" ref="BS957" si="18836">K957/K963</f>
        <v>0</v>
      </c>
      <c r="BT957" s="125">
        <f t="shared" ref="BT957" si="18837">L957/L963</f>
        <v>0</v>
      </c>
      <c r="BU957" s="123">
        <f t="shared" ref="BU957" si="18838">M957/M963</f>
        <v>0</v>
      </c>
      <c r="BV957" s="127">
        <f t="shared" ref="BV957" si="18839">N957/N963</f>
        <v>0</v>
      </c>
      <c r="BW957" s="128">
        <f t="shared" ref="BW957" si="18840">O957/O963</f>
        <v>0</v>
      </c>
      <c r="BX957" s="123">
        <f t="shared" ref="BX957" si="18841">P957/P963</f>
        <v>0</v>
      </c>
      <c r="BY957" s="124">
        <f t="shared" ref="BY957" si="18842">Q957/Q963</f>
        <v>0</v>
      </c>
      <c r="BZ957" s="125">
        <f t="shared" ref="BZ957" si="18843">R957/R963</f>
        <v>0</v>
      </c>
      <c r="CA957" s="126">
        <f t="shared" ref="CA957" si="18844">S957/S963</f>
        <v>0</v>
      </c>
      <c r="CB957" s="123">
        <f t="shared" ref="CB957" si="18845">T957/T963</f>
        <v>0</v>
      </c>
      <c r="CC957" s="124">
        <f t="shared" ref="CC957" si="18846">U957/U963</f>
        <v>0</v>
      </c>
      <c r="CD957" s="125">
        <f t="shared" ref="CD957" si="18847">V957/V963</f>
        <v>0</v>
      </c>
      <c r="CE957" s="126">
        <f t="shared" ref="CE957" si="18848">W957/W963</f>
        <v>0</v>
      </c>
      <c r="CF957" s="123">
        <f t="shared" ref="CF957" si="18849">X957/X963</f>
        <v>0</v>
      </c>
      <c r="CG957" s="124">
        <f t="shared" ref="CG957" si="18850">Y957/Y963</f>
        <v>0</v>
      </c>
      <c r="CH957" s="125">
        <f t="shared" ref="CH957" si="18851">Z957/Z963</f>
        <v>0</v>
      </c>
      <c r="CI957" s="123">
        <f t="shared" ref="CI957" si="18852">AA957/AA963</f>
        <v>0</v>
      </c>
      <c r="CJ957" s="129">
        <f t="shared" ref="CJ957" si="18853">AB957/AB963</f>
        <v>0</v>
      </c>
      <c r="CK957" s="130">
        <f t="shared" ref="CK957" si="18854">AC957/AC963</f>
        <v>0</v>
      </c>
    </row>
    <row r="958" spans="1:89" x14ac:dyDescent="0.25">
      <c r="A958" s="131" t="s">
        <v>35</v>
      </c>
      <c r="B958" s="197"/>
      <c r="C958" s="181"/>
      <c r="D958" s="182"/>
      <c r="E958" s="183"/>
      <c r="F958" s="180"/>
      <c r="G958" s="184"/>
      <c r="H958" s="182"/>
      <c r="I958" s="183"/>
      <c r="J958" s="180"/>
      <c r="K958" s="181"/>
      <c r="L958" s="182"/>
      <c r="M958" s="180"/>
      <c r="N958" s="185"/>
      <c r="O958" s="198"/>
      <c r="P958" s="180"/>
      <c r="Q958" s="181"/>
      <c r="R958" s="182"/>
      <c r="S958" s="183"/>
      <c r="T958" s="180"/>
      <c r="U958" s="184"/>
      <c r="V958" s="182"/>
      <c r="W958" s="199"/>
      <c r="X958" s="180"/>
      <c r="Y958" s="184"/>
      <c r="Z958" s="182"/>
      <c r="AA958" s="180"/>
      <c r="AB958" s="162">
        <f t="shared" si="18331"/>
        <v>0</v>
      </c>
      <c r="AC958" s="165">
        <f t="shared" si="18363"/>
        <v>0</v>
      </c>
      <c r="BI958" s="131" t="s">
        <v>35</v>
      </c>
      <c r="BJ958" s="123">
        <f>B958/B963</f>
        <v>0</v>
      </c>
      <c r="BK958" s="124">
        <f t="shared" ref="BK958" si="18855">C958/C963</f>
        <v>0</v>
      </c>
      <c r="BL958" s="125">
        <f t="shared" ref="BL958" si="18856">D958/D963</f>
        <v>0</v>
      </c>
      <c r="BM958" s="126">
        <f t="shared" ref="BM958" si="18857">E958/E963</f>
        <v>0</v>
      </c>
      <c r="BN958" s="123">
        <f t="shared" ref="BN958" si="18858">F958/F963</f>
        <v>0</v>
      </c>
      <c r="BO958" s="124">
        <f t="shared" ref="BO958" si="18859">G958/G963</f>
        <v>0</v>
      </c>
      <c r="BP958" s="125">
        <f t="shared" ref="BP958" si="18860">H958/H963</f>
        <v>0</v>
      </c>
      <c r="BQ958" s="126">
        <f t="shared" ref="BQ958" si="18861">I958/I963</f>
        <v>0</v>
      </c>
      <c r="BR958" s="123">
        <f t="shared" ref="BR958" si="18862">J958/J963</f>
        <v>0</v>
      </c>
      <c r="BS958" s="124">
        <f t="shared" ref="BS958" si="18863">K958/K963</f>
        <v>0</v>
      </c>
      <c r="BT958" s="125">
        <f t="shared" ref="BT958" si="18864">L958/L963</f>
        <v>0</v>
      </c>
      <c r="BU958" s="123">
        <f t="shared" ref="BU958" si="18865">M958/M963</f>
        <v>0</v>
      </c>
      <c r="BV958" s="127">
        <f t="shared" ref="BV958" si="18866">N958/N963</f>
        <v>0</v>
      </c>
      <c r="BW958" s="128">
        <f t="shared" ref="BW958" si="18867">O958/O963</f>
        <v>0</v>
      </c>
      <c r="BX958" s="123">
        <f t="shared" ref="BX958" si="18868">P958/P963</f>
        <v>0</v>
      </c>
      <c r="BY958" s="124">
        <f t="shared" ref="BY958" si="18869">Q958/Q963</f>
        <v>0</v>
      </c>
      <c r="BZ958" s="125">
        <f t="shared" ref="BZ958" si="18870">R958/R963</f>
        <v>0</v>
      </c>
      <c r="CA958" s="126">
        <f t="shared" ref="CA958" si="18871">S958/S963</f>
        <v>0</v>
      </c>
      <c r="CB958" s="123">
        <f t="shared" ref="CB958" si="18872">T958/T963</f>
        <v>0</v>
      </c>
      <c r="CC958" s="124">
        <f t="shared" ref="CC958" si="18873">U958/U963</f>
        <v>0</v>
      </c>
      <c r="CD958" s="125">
        <f t="shared" ref="CD958" si="18874">V958/V963</f>
        <v>0</v>
      </c>
      <c r="CE958" s="126">
        <f t="shared" ref="CE958" si="18875">W958/W963</f>
        <v>0</v>
      </c>
      <c r="CF958" s="123">
        <f t="shared" ref="CF958" si="18876">X958/X963</f>
        <v>0</v>
      </c>
      <c r="CG958" s="124">
        <f t="shared" ref="CG958" si="18877">Y958/Y963</f>
        <v>0</v>
      </c>
      <c r="CH958" s="125">
        <f t="shared" ref="CH958" si="18878">Z958/Z963</f>
        <v>0</v>
      </c>
      <c r="CI958" s="123">
        <f t="shared" ref="CI958" si="18879">AA958/AA963</f>
        <v>0</v>
      </c>
      <c r="CJ958" s="129">
        <f t="shared" ref="CJ958" si="18880">AB958/AB963</f>
        <v>0</v>
      </c>
      <c r="CK958" s="130">
        <f t="shared" ref="CK958" si="18881">AC958/AC963</f>
        <v>0</v>
      </c>
    </row>
    <row r="959" spans="1:89" x14ac:dyDescent="0.25">
      <c r="A959" s="139" t="s">
        <v>36</v>
      </c>
      <c r="B959" s="194"/>
      <c r="C959" s="188"/>
      <c r="D959" s="189"/>
      <c r="E959" s="190"/>
      <c r="F959" s="187"/>
      <c r="G959" s="191"/>
      <c r="H959" s="189"/>
      <c r="I959" s="190"/>
      <c r="J959" s="187"/>
      <c r="K959" s="191"/>
      <c r="L959" s="189"/>
      <c r="M959" s="187"/>
      <c r="N959" s="192"/>
      <c r="O959" s="195"/>
      <c r="P959" s="187"/>
      <c r="Q959" s="191"/>
      <c r="R959" s="189"/>
      <c r="S959" s="190"/>
      <c r="T959" s="187"/>
      <c r="U959" s="191"/>
      <c r="V959" s="189"/>
      <c r="W959" s="190"/>
      <c r="X959" s="187"/>
      <c r="Y959" s="191"/>
      <c r="Z959" s="189"/>
      <c r="AA959" s="187"/>
      <c r="AB959" s="162">
        <f t="shared" si="18331"/>
        <v>0</v>
      </c>
      <c r="AC959" s="165">
        <f t="shared" si="18363"/>
        <v>0</v>
      </c>
      <c r="BI959" s="139" t="s">
        <v>36</v>
      </c>
      <c r="BJ959" s="123">
        <f>B959/B963</f>
        <v>0</v>
      </c>
      <c r="BK959" s="124">
        <f t="shared" ref="BK959" si="18882">C959/C963</f>
        <v>0</v>
      </c>
      <c r="BL959" s="125">
        <f t="shared" ref="BL959" si="18883">D959/D963</f>
        <v>0</v>
      </c>
      <c r="BM959" s="126">
        <f t="shared" ref="BM959" si="18884">E959/E963</f>
        <v>0</v>
      </c>
      <c r="BN959" s="123">
        <f t="shared" ref="BN959" si="18885">F959/F963</f>
        <v>0</v>
      </c>
      <c r="BO959" s="124">
        <f t="shared" ref="BO959" si="18886">G959/G963</f>
        <v>0</v>
      </c>
      <c r="BP959" s="125">
        <f t="shared" ref="BP959" si="18887">H959/H963</f>
        <v>0</v>
      </c>
      <c r="BQ959" s="126">
        <f t="shared" ref="BQ959" si="18888">I959/I963</f>
        <v>0</v>
      </c>
      <c r="BR959" s="123">
        <f t="shared" ref="BR959" si="18889">J959/J963</f>
        <v>0</v>
      </c>
      <c r="BS959" s="124">
        <f t="shared" ref="BS959" si="18890">K959/K963</f>
        <v>0</v>
      </c>
      <c r="BT959" s="125">
        <f t="shared" ref="BT959" si="18891">L959/L963</f>
        <v>0</v>
      </c>
      <c r="BU959" s="123">
        <f t="shared" ref="BU959" si="18892">M959/M963</f>
        <v>0</v>
      </c>
      <c r="BV959" s="127">
        <f t="shared" ref="BV959" si="18893">N959/N963</f>
        <v>0</v>
      </c>
      <c r="BW959" s="128">
        <f t="shared" ref="BW959" si="18894">O959/O963</f>
        <v>0</v>
      </c>
      <c r="BX959" s="123">
        <f t="shared" ref="BX959" si="18895">P959/P963</f>
        <v>0</v>
      </c>
      <c r="BY959" s="124">
        <f t="shared" ref="BY959" si="18896">Q959/Q963</f>
        <v>0</v>
      </c>
      <c r="BZ959" s="125">
        <f t="shared" ref="BZ959" si="18897">R959/R963</f>
        <v>0</v>
      </c>
      <c r="CA959" s="126">
        <f t="shared" ref="CA959" si="18898">S959/S963</f>
        <v>0</v>
      </c>
      <c r="CB959" s="123">
        <f t="shared" ref="CB959" si="18899">T959/T963</f>
        <v>0</v>
      </c>
      <c r="CC959" s="124">
        <f t="shared" ref="CC959" si="18900">U959/U963</f>
        <v>0</v>
      </c>
      <c r="CD959" s="125">
        <f t="shared" ref="CD959" si="18901">V959/V963</f>
        <v>0</v>
      </c>
      <c r="CE959" s="126">
        <f t="shared" ref="CE959" si="18902">W959/W963</f>
        <v>0</v>
      </c>
      <c r="CF959" s="123">
        <f t="shared" ref="CF959" si="18903">X959/X963</f>
        <v>0</v>
      </c>
      <c r="CG959" s="124">
        <f t="shared" ref="CG959" si="18904">Y959/Y963</f>
        <v>0</v>
      </c>
      <c r="CH959" s="125">
        <f t="shared" ref="CH959" si="18905">Z959/Z963</f>
        <v>0</v>
      </c>
      <c r="CI959" s="123">
        <f t="shared" ref="CI959" si="18906">AA959/AA963</f>
        <v>0</v>
      </c>
      <c r="CJ959" s="129">
        <f t="shared" ref="CJ959" si="18907">AB959/AB963</f>
        <v>0</v>
      </c>
      <c r="CK959" s="130">
        <f t="shared" ref="CK959" si="18908">AC959/AC963</f>
        <v>0</v>
      </c>
    </row>
    <row r="960" spans="1:89" x14ac:dyDescent="0.25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62">
        <f t="shared" si="18331"/>
        <v>0</v>
      </c>
      <c r="AC960" s="165">
        <f t="shared" si="18363"/>
        <v>0</v>
      </c>
      <c r="BI960" s="131" t="s">
        <v>37</v>
      </c>
      <c r="BJ960" s="123">
        <f>B960/B963</f>
        <v>0</v>
      </c>
      <c r="BK960" s="124">
        <f t="shared" ref="BK960" si="18909">C960/C963</f>
        <v>0</v>
      </c>
      <c r="BL960" s="125">
        <f t="shared" ref="BL960" si="18910">D960/D963</f>
        <v>0</v>
      </c>
      <c r="BM960" s="126">
        <f t="shared" ref="BM960" si="18911">E960/E963</f>
        <v>0</v>
      </c>
      <c r="BN960" s="123">
        <f t="shared" ref="BN960" si="18912">F960/F963</f>
        <v>0</v>
      </c>
      <c r="BO960" s="124">
        <f t="shared" ref="BO960" si="18913">G960/G963</f>
        <v>0</v>
      </c>
      <c r="BP960" s="125">
        <f t="shared" ref="BP960" si="18914">H960/H963</f>
        <v>0</v>
      </c>
      <c r="BQ960" s="126">
        <f t="shared" ref="BQ960" si="18915">I960/I963</f>
        <v>0</v>
      </c>
      <c r="BR960" s="123">
        <f t="shared" ref="BR960" si="18916">J960/J963</f>
        <v>0</v>
      </c>
      <c r="BS960" s="124">
        <f t="shared" ref="BS960" si="18917">K960/K963</f>
        <v>0</v>
      </c>
      <c r="BT960" s="125">
        <f t="shared" ref="BT960" si="18918">L960/L963</f>
        <v>0</v>
      </c>
      <c r="BU960" s="123">
        <f t="shared" ref="BU960" si="18919">M960/M963</f>
        <v>0</v>
      </c>
      <c r="BV960" s="127">
        <f t="shared" ref="BV960" si="18920">N960/N963</f>
        <v>0</v>
      </c>
      <c r="BW960" s="128">
        <f t="shared" ref="BW960" si="18921">O960/O963</f>
        <v>0</v>
      </c>
      <c r="BX960" s="123">
        <f t="shared" ref="BX960" si="18922">P960/P963</f>
        <v>0</v>
      </c>
      <c r="BY960" s="124">
        <f t="shared" ref="BY960" si="18923">Q960/Q963</f>
        <v>0</v>
      </c>
      <c r="BZ960" s="125">
        <f t="shared" ref="BZ960" si="18924">R960/R963</f>
        <v>0</v>
      </c>
      <c r="CA960" s="126">
        <f t="shared" ref="CA960" si="18925">S960/S963</f>
        <v>0</v>
      </c>
      <c r="CB960" s="123">
        <f t="shared" ref="CB960" si="18926">T960/T963</f>
        <v>0</v>
      </c>
      <c r="CC960" s="124">
        <f t="shared" ref="CC960" si="18927">U960/U963</f>
        <v>0</v>
      </c>
      <c r="CD960" s="125">
        <f t="shared" ref="CD960" si="18928">V960/V963</f>
        <v>0</v>
      </c>
      <c r="CE960" s="126">
        <f t="shared" ref="CE960" si="18929">W960/W963</f>
        <v>0</v>
      </c>
      <c r="CF960" s="123">
        <f t="shared" ref="CF960" si="18930">X960/X963</f>
        <v>0</v>
      </c>
      <c r="CG960" s="124">
        <f t="shared" ref="CG960" si="18931">Y960/Y963</f>
        <v>0</v>
      </c>
      <c r="CH960" s="125">
        <f t="shared" ref="CH960" si="18932">Z960/Z963</f>
        <v>0</v>
      </c>
      <c r="CI960" s="123">
        <f t="shared" ref="CI960" si="18933">AA960/AA963</f>
        <v>0</v>
      </c>
      <c r="CJ960" s="129">
        <f t="shared" ref="CJ960" si="18934">AB960/AB963</f>
        <v>0</v>
      </c>
      <c r="CK960" s="130">
        <f t="shared" ref="CK960" si="18935">AC960/AC963</f>
        <v>0</v>
      </c>
    </row>
    <row r="961" spans="1:89" x14ac:dyDescent="0.25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62">
        <f t="shared" si="18331"/>
        <v>0</v>
      </c>
      <c r="AC961" s="165">
        <f t="shared" si="18363"/>
        <v>0</v>
      </c>
      <c r="BI961" s="139" t="s">
        <v>38</v>
      </c>
      <c r="BJ961" s="123">
        <f>B961/B963</f>
        <v>0</v>
      </c>
      <c r="BK961" s="124">
        <f t="shared" ref="BK961" si="18936">C961/C963</f>
        <v>0</v>
      </c>
      <c r="BL961" s="125">
        <f t="shared" ref="BL961" si="18937">D961/D963</f>
        <v>0</v>
      </c>
      <c r="BM961" s="126">
        <f t="shared" ref="BM961" si="18938">E961/E963</f>
        <v>0</v>
      </c>
      <c r="BN961" s="123">
        <f t="shared" ref="BN961" si="18939">F961/F963</f>
        <v>0</v>
      </c>
      <c r="BO961" s="124">
        <f t="shared" ref="BO961" si="18940">G961/G963</f>
        <v>0</v>
      </c>
      <c r="BP961" s="125">
        <f t="shared" ref="BP961" si="18941">H961/H963</f>
        <v>0</v>
      </c>
      <c r="BQ961" s="126">
        <f t="shared" ref="BQ961" si="18942">I961/I963</f>
        <v>0</v>
      </c>
      <c r="BR961" s="123">
        <f t="shared" ref="BR961" si="18943">J961/J963</f>
        <v>0</v>
      </c>
      <c r="BS961" s="124">
        <f t="shared" ref="BS961" si="18944">K961/K963</f>
        <v>0</v>
      </c>
      <c r="BT961" s="125">
        <f t="shared" ref="BT961" si="18945">L961/L963</f>
        <v>0</v>
      </c>
      <c r="BU961" s="123">
        <f t="shared" ref="BU961" si="18946">M961/M963</f>
        <v>0</v>
      </c>
      <c r="BV961" s="127">
        <f t="shared" ref="BV961" si="18947">N961/N963</f>
        <v>0</v>
      </c>
      <c r="BW961" s="128">
        <f t="shared" ref="BW961" si="18948">O961/O963</f>
        <v>0</v>
      </c>
      <c r="BX961" s="123">
        <f t="shared" ref="BX961" si="18949">P961/P963</f>
        <v>0</v>
      </c>
      <c r="BY961" s="124">
        <f t="shared" ref="BY961" si="18950">Q961/Q963</f>
        <v>0</v>
      </c>
      <c r="BZ961" s="125">
        <f t="shared" ref="BZ961" si="18951">R961/R963</f>
        <v>0</v>
      </c>
      <c r="CA961" s="126">
        <f t="shared" ref="CA961" si="18952">S961/S963</f>
        <v>0</v>
      </c>
      <c r="CB961" s="123">
        <f t="shared" ref="CB961" si="18953">T961/T963</f>
        <v>0</v>
      </c>
      <c r="CC961" s="124">
        <f t="shared" ref="CC961" si="18954">U961/U963</f>
        <v>0</v>
      </c>
      <c r="CD961" s="125">
        <f t="shared" ref="CD961" si="18955">V961/V963</f>
        <v>0</v>
      </c>
      <c r="CE961" s="126">
        <f t="shared" ref="CE961" si="18956">W961/W963</f>
        <v>0</v>
      </c>
      <c r="CF961" s="123">
        <f t="shared" ref="CF961" si="18957">X961/X963</f>
        <v>0</v>
      </c>
      <c r="CG961" s="124">
        <f t="shared" ref="CG961" si="18958">Y961/Y963</f>
        <v>0</v>
      </c>
      <c r="CH961" s="125">
        <f t="shared" ref="CH961" si="18959">Z961/Z963</f>
        <v>0</v>
      </c>
      <c r="CI961" s="123">
        <f t="shared" ref="CI961" si="18960">AA961/AA963</f>
        <v>0</v>
      </c>
      <c r="CJ961" s="129">
        <f t="shared" ref="CJ961" si="18961">AB961/AB963</f>
        <v>0</v>
      </c>
      <c r="CK961" s="130">
        <f t="shared" ref="CK961" si="18962">AC961/AC963</f>
        <v>0</v>
      </c>
    </row>
    <row r="962" spans="1:89" ht="13.8" thickBot="1" x14ac:dyDescent="0.3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62">
        <f t="shared" si="18331"/>
        <v>0</v>
      </c>
      <c r="AC962" s="165">
        <f t="shared" si="18363"/>
        <v>0</v>
      </c>
      <c r="BI962" s="131" t="s">
        <v>39</v>
      </c>
      <c r="BJ962" s="123">
        <f>B962/B963</f>
        <v>0</v>
      </c>
      <c r="BK962" s="124">
        <f t="shared" ref="BK962" si="18963">C962/C963</f>
        <v>0</v>
      </c>
      <c r="BL962" s="125">
        <f t="shared" ref="BL962" si="18964">D962/D963</f>
        <v>0</v>
      </c>
      <c r="BM962" s="126">
        <f t="shared" ref="BM962" si="18965">E962/E963</f>
        <v>0</v>
      </c>
      <c r="BN962" s="123">
        <f t="shared" ref="BN962" si="18966">F962/F963</f>
        <v>0</v>
      </c>
      <c r="BO962" s="124">
        <f t="shared" ref="BO962" si="18967">G962/G963</f>
        <v>0</v>
      </c>
      <c r="BP962" s="125">
        <f t="shared" ref="BP962" si="18968">H962/H963</f>
        <v>0</v>
      </c>
      <c r="BQ962" s="126">
        <f t="shared" ref="BQ962" si="18969">I962/I963</f>
        <v>0</v>
      </c>
      <c r="BR962" s="123">
        <f t="shared" ref="BR962" si="18970">J962/J963</f>
        <v>0</v>
      </c>
      <c r="BS962" s="124">
        <f t="shared" ref="BS962" si="18971">K962/K963</f>
        <v>0</v>
      </c>
      <c r="BT962" s="125">
        <f t="shared" ref="BT962" si="18972">L962/L963</f>
        <v>0</v>
      </c>
      <c r="BU962" s="123">
        <f t="shared" ref="BU962" si="18973">M962/M963</f>
        <v>0</v>
      </c>
      <c r="BV962" s="127">
        <f t="shared" ref="BV962" si="18974">N962/N963</f>
        <v>0</v>
      </c>
      <c r="BW962" s="128">
        <f t="shared" ref="BW962" si="18975">O962/O963</f>
        <v>0</v>
      </c>
      <c r="BX962" s="123">
        <f t="shared" ref="BX962" si="18976">P962/P963</f>
        <v>0</v>
      </c>
      <c r="BY962" s="124">
        <f t="shared" ref="BY962" si="18977">Q962/Q963</f>
        <v>0</v>
      </c>
      <c r="BZ962" s="125">
        <f t="shared" ref="BZ962" si="18978">R962/R963</f>
        <v>0</v>
      </c>
      <c r="CA962" s="126">
        <f t="shared" ref="CA962" si="18979">S962/S963</f>
        <v>0</v>
      </c>
      <c r="CB962" s="123">
        <f t="shared" ref="CB962" si="18980">T962/T963</f>
        <v>0</v>
      </c>
      <c r="CC962" s="124">
        <f t="shared" ref="CC962" si="18981">U962/U963</f>
        <v>0</v>
      </c>
      <c r="CD962" s="125">
        <f t="shared" ref="CD962" si="18982">V962/V963</f>
        <v>0</v>
      </c>
      <c r="CE962" s="126">
        <f t="shared" ref="CE962" si="18983">W962/W963</f>
        <v>0</v>
      </c>
      <c r="CF962" s="123">
        <f t="shared" ref="CF962" si="18984">X962/X963</f>
        <v>0</v>
      </c>
      <c r="CG962" s="124">
        <f t="shared" ref="CG962" si="18985">Y962/Y963</f>
        <v>0</v>
      </c>
      <c r="CH962" s="125">
        <f t="shared" ref="CH962" si="18986">Z962/Z963</f>
        <v>0</v>
      </c>
      <c r="CI962" s="123">
        <f t="shared" ref="CI962" si="18987">AA962/AA963</f>
        <v>0</v>
      </c>
      <c r="CJ962" s="129">
        <f t="shared" ref="CJ962" si="18988">AB962/AB963</f>
        <v>0</v>
      </c>
      <c r="CK962" s="130">
        <f t="shared" ref="CK962" si="18989">AC962/AC963</f>
        <v>0</v>
      </c>
    </row>
    <row r="963" spans="1:89" ht="14.4" thickTop="1" thickBot="1" x14ac:dyDescent="0.3">
      <c r="A963" s="251" t="s">
        <v>13</v>
      </c>
      <c r="B963" s="14">
        <f t="shared" ref="B963:AA963" si="18990">SUM(B940:B962)</f>
        <v>13752</v>
      </c>
      <c r="C963" s="1">
        <f t="shared" si="18990"/>
        <v>16249</v>
      </c>
      <c r="D963" s="14">
        <f t="shared" si="18990"/>
        <v>7967</v>
      </c>
      <c r="E963" s="1">
        <f t="shared" si="18990"/>
        <v>8107</v>
      </c>
      <c r="F963" s="14">
        <f t="shared" si="18990"/>
        <v>9815</v>
      </c>
      <c r="G963" s="1">
        <f t="shared" si="18990"/>
        <v>13187</v>
      </c>
      <c r="H963" s="14">
        <f t="shared" si="18990"/>
        <v>21627</v>
      </c>
      <c r="I963" s="1">
        <f t="shared" si="18990"/>
        <v>23944</v>
      </c>
      <c r="J963" s="14">
        <f t="shared" si="18990"/>
        <v>2745</v>
      </c>
      <c r="K963" s="1">
        <f t="shared" si="18990"/>
        <v>2540</v>
      </c>
      <c r="L963" s="14">
        <f t="shared" si="18990"/>
        <v>8585</v>
      </c>
      <c r="M963" s="1">
        <f t="shared" si="18990"/>
        <v>8393</v>
      </c>
      <c r="N963" s="14">
        <f t="shared" si="18990"/>
        <v>22279</v>
      </c>
      <c r="O963" s="1">
        <f t="shared" si="18990"/>
        <v>18399</v>
      </c>
      <c r="P963" s="14">
        <f t="shared" si="18990"/>
        <v>10700</v>
      </c>
      <c r="Q963" s="1">
        <f t="shared" si="18990"/>
        <v>7624</v>
      </c>
      <c r="R963" s="14">
        <f t="shared" si="18990"/>
        <v>16600</v>
      </c>
      <c r="S963" s="1">
        <f t="shared" si="18990"/>
        <v>14068</v>
      </c>
      <c r="T963" s="14">
        <f t="shared" si="18990"/>
        <v>2256</v>
      </c>
      <c r="U963" s="1">
        <f t="shared" si="18990"/>
        <v>1915</v>
      </c>
      <c r="V963" s="14">
        <f t="shared" si="18990"/>
        <v>13439</v>
      </c>
      <c r="W963" s="1">
        <f t="shared" si="18990"/>
        <v>17264</v>
      </c>
      <c r="X963" s="14">
        <f t="shared" si="18990"/>
        <v>8429</v>
      </c>
      <c r="Y963" s="1">
        <f t="shared" si="18990"/>
        <v>3504</v>
      </c>
      <c r="Z963" s="14">
        <f t="shared" si="18990"/>
        <v>28208</v>
      </c>
      <c r="AA963" s="1">
        <f t="shared" si="18990"/>
        <v>30038</v>
      </c>
      <c r="AB963" s="166">
        <f t="shared" ref="AB963:AC963" si="18991">SUM(AB939:AB962)</f>
        <v>166402</v>
      </c>
      <c r="AC963" s="167">
        <f t="shared" si="18991"/>
        <v>165232</v>
      </c>
      <c r="BI963" s="251" t="s">
        <v>13</v>
      </c>
      <c r="BJ963" s="147">
        <f>SUM(BJ939:BJ962)</f>
        <v>1</v>
      </c>
      <c r="BK963" s="148">
        <f t="shared" ref="BK963:CK963" si="18992">SUM(BK939:BK962)</f>
        <v>0.99999999999999989</v>
      </c>
      <c r="BL963" s="147">
        <f t="shared" si="18992"/>
        <v>1</v>
      </c>
      <c r="BM963" s="148">
        <f t="shared" si="18992"/>
        <v>1</v>
      </c>
      <c r="BN963" s="147">
        <f t="shared" si="18992"/>
        <v>1</v>
      </c>
      <c r="BO963" s="148">
        <f t="shared" si="18992"/>
        <v>1</v>
      </c>
      <c r="BP963" s="147">
        <f t="shared" si="18992"/>
        <v>1.0000000000000002</v>
      </c>
      <c r="BQ963" s="148">
        <f t="shared" si="18992"/>
        <v>1.0000000000000002</v>
      </c>
      <c r="BR963" s="147">
        <f t="shared" si="18992"/>
        <v>1.0000000000000002</v>
      </c>
      <c r="BS963" s="148">
        <f t="shared" si="18992"/>
        <v>1</v>
      </c>
      <c r="BT963" s="147">
        <f t="shared" si="18992"/>
        <v>1</v>
      </c>
      <c r="BU963" s="148">
        <f t="shared" si="18992"/>
        <v>0.99999999999999989</v>
      </c>
      <c r="BV963" s="147">
        <f t="shared" si="18992"/>
        <v>1</v>
      </c>
      <c r="BW963" s="148">
        <f t="shared" si="18992"/>
        <v>0.99999999999999978</v>
      </c>
      <c r="BX963" s="147">
        <f t="shared" si="18992"/>
        <v>1</v>
      </c>
      <c r="BY963" s="148">
        <f t="shared" si="18992"/>
        <v>1</v>
      </c>
      <c r="BZ963" s="147">
        <f t="shared" si="18992"/>
        <v>1</v>
      </c>
      <c r="CA963" s="148">
        <f t="shared" si="18992"/>
        <v>1</v>
      </c>
      <c r="CB963" s="147">
        <f t="shared" si="18992"/>
        <v>1</v>
      </c>
      <c r="CC963" s="148">
        <f t="shared" si="18992"/>
        <v>1</v>
      </c>
      <c r="CD963" s="147">
        <f t="shared" si="18992"/>
        <v>1</v>
      </c>
      <c r="CE963" s="148">
        <f t="shared" si="18992"/>
        <v>0.99999999999999989</v>
      </c>
      <c r="CF963" s="147">
        <f t="shared" si="18992"/>
        <v>0.99999999999999989</v>
      </c>
      <c r="CG963" s="148">
        <f t="shared" si="18992"/>
        <v>1</v>
      </c>
      <c r="CH963" s="147">
        <f t="shared" si="18992"/>
        <v>1</v>
      </c>
      <c r="CI963" s="148">
        <f t="shared" si="18992"/>
        <v>0.99999999999999978</v>
      </c>
      <c r="CJ963" s="147">
        <f t="shared" si="18992"/>
        <v>1</v>
      </c>
      <c r="CK963" s="148">
        <f t="shared" si="18992"/>
        <v>1</v>
      </c>
    </row>
    <row r="964" spans="1:89" ht="13.8" thickTop="1" x14ac:dyDescent="0.25">
      <c r="A964" s="178"/>
    </row>
  </sheetData>
  <mergeCells count="1926">
    <mergeCell ref="B937:C937"/>
    <mergeCell ref="A937:A938"/>
    <mergeCell ref="A935:D935"/>
    <mergeCell ref="BN937:BO937"/>
    <mergeCell ref="BL937:BM937"/>
    <mergeCell ref="BJ937:BK937"/>
    <mergeCell ref="BI937:BI938"/>
    <mergeCell ref="L937:M937"/>
    <mergeCell ref="N937:O937"/>
    <mergeCell ref="AB937:AC937"/>
    <mergeCell ref="Z937:AA937"/>
    <mergeCell ref="X937:Y937"/>
    <mergeCell ref="V937:W937"/>
    <mergeCell ref="T937:U937"/>
    <mergeCell ref="R937:S937"/>
    <mergeCell ref="P937:Q937"/>
    <mergeCell ref="J937:K937"/>
    <mergeCell ref="H937:I937"/>
    <mergeCell ref="F937:G937"/>
    <mergeCell ref="D937:E937"/>
    <mergeCell ref="AN937:AO937"/>
    <mergeCell ref="AP937:AQ937"/>
    <mergeCell ref="AR937:AS937"/>
    <mergeCell ref="A751:A752"/>
    <mergeCell ref="A782:A783"/>
    <mergeCell ref="A813:A814"/>
    <mergeCell ref="A844:A845"/>
    <mergeCell ref="A875:A876"/>
    <mergeCell ref="A906:A907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04:D904"/>
    <mergeCell ref="B906:C906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D906:E906"/>
    <mergeCell ref="L782:M782"/>
    <mergeCell ref="N782:O782"/>
    <mergeCell ref="N875:O875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AB875:AC875"/>
    <mergeCell ref="Z844:AA844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R937:BS937"/>
    <mergeCell ref="BP937:BQ937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B844:C844"/>
    <mergeCell ref="D844:E844"/>
    <mergeCell ref="F844:G844"/>
    <mergeCell ref="H844:I844"/>
    <mergeCell ref="J844:K844"/>
    <mergeCell ref="L844:M844"/>
    <mergeCell ref="N844:O844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I284:BL284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V875:AW875"/>
    <mergeCell ref="AX875:AY875"/>
    <mergeCell ref="AZ875:BA875"/>
    <mergeCell ref="BB875:BC875"/>
    <mergeCell ref="BD875:BE875"/>
    <mergeCell ref="BF875:BG87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1181102362204722" right="0" top="0.98425196850393704" bottom="0.98425196850393704" header="0.51181102362204722" footer="0.51181102362204722"/>
  <pageSetup paperSize="14" scale="71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AB32" sqref="AB32"/>
    </sheetView>
  </sheetViews>
  <sheetFormatPr defaultColWidth="8.88671875" defaultRowHeight="13.2" x14ac:dyDescent="0.25"/>
  <cols>
    <col min="1" max="1" width="12.44140625" style="8" customWidth="1"/>
    <col min="2" max="27" width="9.109375" style="8" customWidth="1"/>
    <col min="28" max="29" width="11" style="43" customWidth="1"/>
    <col min="30" max="16384" width="8.88671875" style="8"/>
  </cols>
  <sheetData>
    <row r="2" spans="1:31" ht="15.6" x14ac:dyDescent="0.3">
      <c r="A2" s="300" t="s">
        <v>56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3"/>
      <c r="Q2" s="303"/>
      <c r="R2" s="303"/>
      <c r="S2" s="303"/>
      <c r="T2" s="303"/>
      <c r="U2" s="303"/>
      <c r="V2" s="303"/>
      <c r="W2" s="303"/>
      <c r="X2" s="303"/>
      <c r="Y2" s="303"/>
      <c r="Z2" s="303"/>
      <c r="AA2" s="303"/>
      <c r="AB2" s="303"/>
      <c r="AC2" s="303"/>
    </row>
    <row r="4" spans="1:31" ht="13.8" thickBot="1" x14ac:dyDescent="0.3">
      <c r="A4" s="43" t="s">
        <v>46</v>
      </c>
    </row>
    <row r="5" spans="1:31" ht="14.4" thickTop="1" thickBot="1" x14ac:dyDescent="0.3">
      <c r="A5" s="301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0" customFormat="1" ht="14.4" thickTop="1" thickBot="1" x14ac:dyDescent="0.3">
      <c r="A6" s="302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8" thickTop="1" x14ac:dyDescent="0.25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5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14255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12010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40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16745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199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16953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1003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441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730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1362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3111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7800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5784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2676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2485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1652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3715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46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1324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517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3212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139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1310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332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1827</v>
      </c>
      <c r="AB8" s="4">
        <f t="shared" ref="AB8:AC30" si="0">B8+D8+F8+H8+J8+L8+N8+P8+R8+T8+V8+X8+Z8</f>
        <v>74928</v>
      </c>
      <c r="AC8" s="5">
        <f t="shared" si="0"/>
        <v>24743</v>
      </c>
      <c r="AD8" s="18"/>
      <c r="AE8" s="18"/>
    </row>
    <row r="9" spans="1:31" x14ac:dyDescent="0.25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55261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14865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36358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10231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52455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12066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60156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23505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2477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8296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11586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34911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44749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50984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23479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24469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37109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28354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3323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16018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16490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38393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25978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20930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69830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46766</v>
      </c>
      <c r="AB9" s="6">
        <f t="shared" si="0"/>
        <v>439251</v>
      </c>
      <c r="AC9" s="7">
        <f t="shared" si="0"/>
        <v>329788</v>
      </c>
      <c r="AD9" s="18"/>
      <c r="AE9" s="18"/>
    </row>
    <row r="10" spans="1:31" x14ac:dyDescent="0.25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94977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42845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45413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29732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68670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32123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88360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57747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5957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18538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27634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62321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75328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85992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46565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42898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62690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48136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9384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30418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34849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70869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44789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35106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97427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80614</v>
      </c>
      <c r="AB10" s="4">
        <f t="shared" si="0"/>
        <v>702043</v>
      </c>
      <c r="AC10" s="5">
        <f t="shared" si="0"/>
        <v>637339</v>
      </c>
      <c r="AD10" s="18"/>
      <c r="AE10" s="18"/>
    </row>
    <row r="11" spans="1:31" x14ac:dyDescent="0.25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105948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47580.934951624469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50312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39706.730837933639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67526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37538.721538516118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94359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71655.672673155379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7865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26539.150773088615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30134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88290.226200205565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84377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109485.03608451929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57589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52729.968759845076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78571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57120.866467885739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11912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39925.715832113652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39932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88590.619990339663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51415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46745.491368495816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123147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95477.864522276999</v>
      </c>
      <c r="AB11" s="6">
        <f t="shared" si="0"/>
        <v>803087</v>
      </c>
      <c r="AC11" s="7">
        <f t="shared" si="0"/>
        <v>801387.00000000012</v>
      </c>
      <c r="AD11" s="18"/>
      <c r="AE11" s="18"/>
    </row>
    <row r="12" spans="1:31" x14ac:dyDescent="0.25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89613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41748.892576999075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44884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33274.087160075687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53372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31345.5290602532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88296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67928.55549056911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7403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24561.496181741953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25330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86555.098220460568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67558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101895.42354229419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49591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47600.908538906217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71350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49515.789273728238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8530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30716.186993147447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31482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81202.716870505552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45878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42196.151626241488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113344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89602.164465077265</v>
      </c>
      <c r="AB12" s="4">
        <f t="shared" si="0"/>
        <v>696631</v>
      </c>
      <c r="AC12" s="5">
        <f t="shared" si="0"/>
        <v>728142.99999999988</v>
      </c>
      <c r="AD12" s="18"/>
      <c r="AE12" s="18"/>
    </row>
    <row r="13" spans="1:31" x14ac:dyDescent="0.25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74498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42142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39946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26078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47266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25405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83807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62913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7470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21176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22121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62653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61551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90821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38823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35188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62988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44592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7318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17507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27627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78884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39106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27567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101229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87012</v>
      </c>
      <c r="AB13" s="6">
        <f t="shared" si="0"/>
        <v>613750</v>
      </c>
      <c r="AC13" s="7">
        <f t="shared" si="0"/>
        <v>621938</v>
      </c>
      <c r="AD13" s="18"/>
      <c r="AE13" s="18"/>
    </row>
    <row r="14" spans="1:31" x14ac:dyDescent="0.25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64406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47359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35826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21660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42650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23580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77001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65614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8199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21672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19324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53613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56654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76921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36604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28495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59221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38947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7239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11318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25436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78994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36554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19848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94843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88213</v>
      </c>
      <c r="AB14" s="4">
        <f t="shared" si="0"/>
        <v>563957</v>
      </c>
      <c r="AC14" s="5">
        <f t="shared" si="0"/>
        <v>576234</v>
      </c>
      <c r="AD14" s="18"/>
      <c r="AE14" s="18"/>
    </row>
    <row r="15" spans="1:31" x14ac:dyDescent="0.25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62765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49869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33252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20699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40100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22199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74611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66345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8362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17376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19652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48423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54197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71944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37686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25179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55875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38739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8025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10195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26964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71354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35072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17083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91767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89078</v>
      </c>
      <c r="AB15" s="6">
        <f t="shared" si="0"/>
        <v>548328</v>
      </c>
      <c r="AC15" s="7">
        <f t="shared" si="0"/>
        <v>548483</v>
      </c>
      <c r="AD15" s="18"/>
      <c r="AE15" s="18"/>
    </row>
    <row r="16" spans="1:31" x14ac:dyDescent="0.25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62249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52525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33162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21366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39416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24954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76514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70467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10086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13511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23463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46337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58517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70902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38307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27914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56169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41654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8045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9879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30881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72564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36588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16156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93080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93472</v>
      </c>
      <c r="AB16" s="4">
        <f t="shared" si="0"/>
        <v>566477</v>
      </c>
      <c r="AC16" s="5">
        <f t="shared" si="0"/>
        <v>561701</v>
      </c>
      <c r="AD16" s="18"/>
      <c r="AE16" s="18"/>
    </row>
    <row r="17" spans="1:31" x14ac:dyDescent="0.25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59252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52533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30931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21895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35143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25576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74570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69705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11051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12115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25899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44427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60436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66303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36413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29263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54144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42156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8076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10111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33512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65175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35210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16412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92600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94252</v>
      </c>
      <c r="AB17" s="6">
        <f t="shared" si="0"/>
        <v>557237</v>
      </c>
      <c r="AC17" s="7">
        <f t="shared" si="0"/>
        <v>549923</v>
      </c>
      <c r="AD17" s="18"/>
      <c r="AE17" s="18"/>
    </row>
    <row r="18" spans="1:31" x14ac:dyDescent="0.25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53908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57530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28086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24671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33749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30685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71601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79220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12816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11505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33830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39002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63476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62338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40755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28771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50531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45198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10848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8922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40967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56293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35314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15595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91610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102252</v>
      </c>
      <c r="AB18" s="4">
        <f t="shared" si="0"/>
        <v>567491</v>
      </c>
      <c r="AC18" s="5">
        <f t="shared" si="0"/>
        <v>561982</v>
      </c>
      <c r="AD18" s="18"/>
      <c r="AE18" s="18"/>
    </row>
    <row r="19" spans="1:31" x14ac:dyDescent="0.25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55972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68971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28785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29959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32726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38823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73092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93958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16870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10641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50091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34466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79069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62358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44466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31170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52114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54250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15604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7381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57180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54769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41701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16005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96448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109942</v>
      </c>
      <c r="AB19" s="6">
        <f t="shared" si="0"/>
        <v>644118</v>
      </c>
      <c r="AC19" s="7">
        <f t="shared" si="0"/>
        <v>612693</v>
      </c>
      <c r="AD19" s="18"/>
      <c r="AE19" s="18"/>
    </row>
    <row r="20" spans="1:31" x14ac:dyDescent="0.25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63336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82641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39103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34659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38470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54062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78008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114430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23106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9838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64341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32329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100645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69552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53182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37636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59077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69239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28434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7984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73927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60624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52289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18599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105354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125389</v>
      </c>
      <c r="AB20" s="4">
        <f t="shared" si="0"/>
        <v>779272</v>
      </c>
      <c r="AC20" s="5">
        <f t="shared" si="0"/>
        <v>716982</v>
      </c>
      <c r="AD20" s="18"/>
      <c r="AE20" s="18"/>
    </row>
    <row r="21" spans="1:31" x14ac:dyDescent="0.25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65824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112943.68848339234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43893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42697.302249834422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41527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71177.109414635328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87542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137016.65871944264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29459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10403.060903316698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82441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33378.56341001697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114637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80114.168784534166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57231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48444.220136769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66792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81947.78503050431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32358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9746.7257013106992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87230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66962.486831245973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66223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22749.085653348717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117343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146231.14468164873</v>
      </c>
      <c r="AB21" s="6">
        <f t="shared" si="0"/>
        <v>892500</v>
      </c>
      <c r="AC21" s="7">
        <f t="shared" si="0"/>
        <v>863811.99999999988</v>
      </c>
      <c r="AD21" s="18"/>
      <c r="AE21" s="18"/>
    </row>
    <row r="22" spans="1:31" x14ac:dyDescent="0.25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64431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109429.76535960005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35219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43628.530352363625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34721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68715.038372756157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85015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141266.62132550927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23136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9202.3981501534072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82479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30066.612810776303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113269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78988.276735947817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56967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55888.73715936939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62978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87872.317490463451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31285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8922.2990198246825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96481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66435.691750665937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63385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24138.498842222063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112354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151041.21263034784</v>
      </c>
      <c r="AB22" s="4">
        <f t="shared" si="0"/>
        <v>861720</v>
      </c>
      <c r="AC22" s="5">
        <f t="shared" si="0"/>
        <v>875595.99999999988</v>
      </c>
      <c r="AD22" s="18"/>
      <c r="AE22" s="18"/>
    </row>
    <row r="23" spans="1:31" x14ac:dyDescent="0.25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67379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98358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28183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43082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26898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64302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78369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130777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17160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7376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68306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28794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99826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73148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39683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52524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52855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76621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21920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7588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90646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57254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46413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21056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101427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126382</v>
      </c>
      <c r="AB23" s="6">
        <f t="shared" si="0"/>
        <v>739065</v>
      </c>
      <c r="AC23" s="7">
        <f t="shared" si="0"/>
        <v>787262</v>
      </c>
      <c r="AD23" s="18"/>
      <c r="AE23" s="18"/>
    </row>
    <row r="24" spans="1:31" x14ac:dyDescent="0.25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69150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77288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24678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37726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24171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49428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72226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101633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14876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5276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51975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31477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80446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70145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30732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48454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43622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62823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13026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9062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79831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52390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33514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20758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84855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100524</v>
      </c>
      <c r="AB24" s="4">
        <f t="shared" si="0"/>
        <v>623102</v>
      </c>
      <c r="AC24" s="5">
        <f t="shared" si="0"/>
        <v>666984</v>
      </c>
      <c r="AD24" s="18"/>
      <c r="AE24" s="18"/>
    </row>
    <row r="25" spans="1:31" x14ac:dyDescent="0.25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29134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53444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12479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29472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11263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41465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42606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75436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13025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3457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39187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22989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62349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57962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21352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42287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31513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50586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8936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7670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71225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39641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23629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17275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66726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80940</v>
      </c>
      <c r="AB25" s="6">
        <f t="shared" si="0"/>
        <v>433424</v>
      </c>
      <c r="AC25" s="7">
        <f t="shared" si="0"/>
        <v>522624</v>
      </c>
      <c r="AD25" s="18"/>
      <c r="AE25" s="18"/>
    </row>
    <row r="26" spans="1:31" x14ac:dyDescent="0.25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975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31212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712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19098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644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23665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4406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33482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3210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1257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16090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5069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17708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11717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5347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9067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6732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8459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1656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595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16597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2799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2582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1407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4912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9139</v>
      </c>
      <c r="AB26" s="4">
        <f t="shared" si="0"/>
        <v>81571</v>
      </c>
      <c r="AC26" s="5">
        <f t="shared" si="0"/>
        <v>156966</v>
      </c>
      <c r="AD26" s="18"/>
      <c r="AE26" s="18"/>
    </row>
    <row r="27" spans="1:31" x14ac:dyDescent="0.25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1051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11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737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2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560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23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964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51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42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461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103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391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256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49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207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247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167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15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3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129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17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25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6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16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189</v>
      </c>
      <c r="AB27" s="6">
        <f t="shared" si="0"/>
        <v>1420</v>
      </c>
      <c r="AC27" s="7">
        <f t="shared" si="0"/>
        <v>4302</v>
      </c>
      <c r="AD27" s="18"/>
      <c r="AE27" s="18"/>
    </row>
    <row r="28" spans="1:31" x14ac:dyDescent="0.25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5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8" thickBot="1" x14ac:dyDescent="0.3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4" thickTop="1" thickBot="1" x14ac:dyDescent="0.3">
      <c r="A31" s="9" t="s">
        <v>13</v>
      </c>
      <c r="B31" s="20">
        <f>SUM(B7:B30)</f>
        <v>1153333</v>
      </c>
      <c r="C31" s="1">
        <f t="shared" ref="C31:AC31" si="1">SUM(C7:C30)</f>
        <v>1084339.2813716158</v>
      </c>
      <c r="D31" s="20">
        <f t="shared" si="1"/>
        <v>603243</v>
      </c>
      <c r="E31" s="1">
        <f t="shared" si="1"/>
        <v>530411.65060020739</v>
      </c>
      <c r="F31" s="20">
        <f t="shared" si="1"/>
        <v>707514</v>
      </c>
      <c r="G31" s="1">
        <f t="shared" si="1"/>
        <v>677868.39838616084</v>
      </c>
      <c r="H31" s="20">
        <f t="shared" si="1"/>
        <v>1327515</v>
      </c>
      <c r="I31" s="1">
        <f t="shared" si="1"/>
        <v>1465066.5082086765</v>
      </c>
      <c r="J31" s="20">
        <f t="shared" si="1"/>
        <v>223020</v>
      </c>
      <c r="K31" s="1">
        <f t="shared" si="1"/>
        <v>233512.10600830067</v>
      </c>
      <c r="L31" s="20">
        <f t="shared" si="1"/>
        <v>695706</v>
      </c>
      <c r="M31" s="1">
        <f t="shared" si="1"/>
        <v>788315.50064145937</v>
      </c>
      <c r="N31" s="20">
        <f t="shared" si="1"/>
        <v>1302983</v>
      </c>
      <c r="O31" s="1">
        <f t="shared" si="1"/>
        <v>1297609.9051472954</v>
      </c>
      <c r="P31" s="20">
        <f t="shared" si="1"/>
        <v>717497</v>
      </c>
      <c r="Q31" s="1">
        <f t="shared" si="1"/>
        <v>670670.83459488966</v>
      </c>
      <c r="R31" s="20">
        <f t="shared" si="1"/>
        <v>966230</v>
      </c>
      <c r="S31" s="1">
        <f t="shared" si="1"/>
        <v>930092.75826258177</v>
      </c>
      <c r="T31" s="20">
        <f>SUM(T7:T30)</f>
        <v>235980</v>
      </c>
      <c r="U31" s="1">
        <f t="shared" si="1"/>
        <v>245285.9275463965</v>
      </c>
      <c r="V31" s="20">
        <f t="shared" si="1"/>
        <v>881903</v>
      </c>
      <c r="W31" s="1">
        <f t="shared" si="1"/>
        <v>1106423.5154427569</v>
      </c>
      <c r="X31" s="20">
        <f t="shared" si="1"/>
        <v>715804</v>
      </c>
      <c r="Y31" s="1">
        <f t="shared" si="1"/>
        <v>400942.22749030811</v>
      </c>
      <c r="Z31" s="20">
        <f t="shared" si="1"/>
        <v>1658644</v>
      </c>
      <c r="AA31" s="1">
        <f t="shared" si="1"/>
        <v>1718343.3862993508</v>
      </c>
      <c r="AB31" s="20">
        <f t="shared" si="1"/>
        <v>11189372</v>
      </c>
      <c r="AC31" s="1">
        <f t="shared" si="1"/>
        <v>11148882</v>
      </c>
    </row>
    <row r="32" spans="1:31" s="69" customFormat="1" ht="16.2" thickTop="1" x14ac:dyDescent="0.3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74" t="str">
        <f>IF(AB31='Daily Total'!D38,"Correct","Wrong")</f>
        <v>Correct</v>
      </c>
      <c r="AC32" s="174" t="str">
        <f>IF(AC31='Daily Total'!E38,"Correct","Wrong")</f>
        <v>Correct</v>
      </c>
    </row>
    <row r="33" spans="1:31" x14ac:dyDescent="0.25">
      <c r="D33" s="17"/>
      <c r="E33" s="17"/>
      <c r="F33" s="17"/>
      <c r="G33" s="17"/>
      <c r="AC33" s="95"/>
    </row>
    <row r="35" spans="1:31" x14ac:dyDescent="0.25">
      <c r="A35" s="43" t="s">
        <v>55</v>
      </c>
      <c r="B35" s="18"/>
      <c r="C35" s="18"/>
    </row>
    <row r="36" spans="1:31" ht="13.8" thickBot="1" x14ac:dyDescent="0.3">
      <c r="B36" s="18"/>
      <c r="C36" s="18"/>
    </row>
    <row r="37" spans="1:31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35">
      <c r="A38" s="30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8" thickTop="1" x14ac:dyDescent="0.25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5">
      <c r="A40" s="86" t="s">
        <v>17</v>
      </c>
      <c r="B40" s="21">
        <f t="shared" ref="B40:AA40" si="2">+B8/$B$65</f>
        <v>459.83870967741933</v>
      </c>
      <c r="C40" s="21">
        <f t="shared" si="2"/>
        <v>9.6774193548387094E-2</v>
      </c>
      <c r="D40" s="21">
        <f t="shared" si="2"/>
        <v>387.41935483870969</v>
      </c>
      <c r="E40" s="21">
        <f t="shared" si="2"/>
        <v>1.2903225806451613</v>
      </c>
      <c r="F40" s="21">
        <f t="shared" si="2"/>
        <v>540.16129032258061</v>
      </c>
      <c r="G40" s="21">
        <f t="shared" si="2"/>
        <v>6.419354838709677</v>
      </c>
      <c r="H40" s="21">
        <f t="shared" si="2"/>
        <v>546.87096774193549</v>
      </c>
      <c r="I40" s="21">
        <f t="shared" si="2"/>
        <v>32.354838709677416</v>
      </c>
      <c r="J40" s="21">
        <f t="shared" si="2"/>
        <v>14.225806451612904</v>
      </c>
      <c r="K40" s="21">
        <f t="shared" si="2"/>
        <v>23.548387096774192</v>
      </c>
      <c r="L40" s="21">
        <f t="shared" si="2"/>
        <v>43.935483870967744</v>
      </c>
      <c r="M40" s="21">
        <f t="shared" si="2"/>
        <v>100.35483870967742</v>
      </c>
      <c r="N40" s="21">
        <f t="shared" si="2"/>
        <v>251.61290322580646</v>
      </c>
      <c r="O40" s="21">
        <f t="shared" si="2"/>
        <v>186.58064516129033</v>
      </c>
      <c r="P40" s="21">
        <f t="shared" si="2"/>
        <v>86.322580645161295</v>
      </c>
      <c r="Q40" s="21">
        <f t="shared" si="2"/>
        <v>80.161290322580641</v>
      </c>
      <c r="R40" s="21">
        <f t="shared" si="2"/>
        <v>53.29032258064516</v>
      </c>
      <c r="S40" s="21">
        <f t="shared" si="2"/>
        <v>119.83870967741936</v>
      </c>
      <c r="T40" s="21">
        <f t="shared" si="2"/>
        <v>1.4838709677419355</v>
      </c>
      <c r="U40" s="21">
        <f t="shared" si="2"/>
        <v>42.70967741935484</v>
      </c>
      <c r="V40" s="21">
        <f t="shared" si="2"/>
        <v>16.677419354838708</v>
      </c>
      <c r="W40" s="21">
        <f t="shared" si="2"/>
        <v>103.61290322580645</v>
      </c>
      <c r="X40" s="21">
        <f t="shared" si="2"/>
        <v>4.4838709677419351</v>
      </c>
      <c r="Y40" s="21">
        <f t="shared" si="2"/>
        <v>42.258064516129032</v>
      </c>
      <c r="Z40" s="21">
        <f t="shared" si="2"/>
        <v>10.709677419354838</v>
      </c>
      <c r="AA40" s="21">
        <f t="shared" si="2"/>
        <v>58.935483870967744</v>
      </c>
      <c r="AB40" s="4">
        <f>B40+D40+F40+H40+J40+L40+N40+P40+R40+T40+V40+X40+Z40</f>
        <v>2417.0322580645166</v>
      </c>
      <c r="AC40" s="5">
        <f t="shared" ref="AC40:AC62" si="3">C40+E40+G40+I40+K40+M40+O40+Q40+S40+U40+W40+Y40+AA40</f>
        <v>798.16129032258073</v>
      </c>
      <c r="AD40" s="18"/>
      <c r="AE40" s="18"/>
    </row>
    <row r="41" spans="1:31" x14ac:dyDescent="0.25">
      <c r="A41" s="87" t="s">
        <v>18</v>
      </c>
      <c r="B41" s="21">
        <f t="shared" ref="B41:AA41" si="4">+B9/$B$65</f>
        <v>1782.6129032258063</v>
      </c>
      <c r="C41" s="21">
        <f t="shared" si="4"/>
        <v>479.51612903225805</v>
      </c>
      <c r="D41" s="21">
        <f t="shared" si="4"/>
        <v>1172.8387096774193</v>
      </c>
      <c r="E41" s="21">
        <f t="shared" si="4"/>
        <v>330.03225806451616</v>
      </c>
      <c r="F41" s="21">
        <f t="shared" si="4"/>
        <v>1692.0967741935483</v>
      </c>
      <c r="G41" s="21">
        <f t="shared" si="4"/>
        <v>389.22580645161293</v>
      </c>
      <c r="H41" s="21">
        <f t="shared" si="4"/>
        <v>1940.516129032258</v>
      </c>
      <c r="I41" s="21">
        <f t="shared" si="4"/>
        <v>758.22580645161293</v>
      </c>
      <c r="J41" s="21">
        <f t="shared" si="4"/>
        <v>79.903225806451616</v>
      </c>
      <c r="K41" s="21">
        <f t="shared" si="4"/>
        <v>267.61290322580646</v>
      </c>
      <c r="L41" s="21">
        <f t="shared" si="4"/>
        <v>373.74193548387098</v>
      </c>
      <c r="M41" s="21">
        <f t="shared" si="4"/>
        <v>1126.1612903225807</v>
      </c>
      <c r="N41" s="21">
        <f t="shared" si="4"/>
        <v>1443.516129032258</v>
      </c>
      <c r="O41" s="21">
        <f t="shared" si="4"/>
        <v>1644.6451612903227</v>
      </c>
      <c r="P41" s="21">
        <f t="shared" si="4"/>
        <v>757.38709677419354</v>
      </c>
      <c r="Q41" s="21">
        <f t="shared" si="4"/>
        <v>789.32258064516134</v>
      </c>
      <c r="R41" s="21">
        <f t="shared" si="4"/>
        <v>1197.0645161290322</v>
      </c>
      <c r="S41" s="21">
        <f t="shared" si="4"/>
        <v>914.64516129032256</v>
      </c>
      <c r="T41" s="21">
        <f t="shared" si="4"/>
        <v>107.19354838709677</v>
      </c>
      <c r="U41" s="21">
        <f t="shared" si="4"/>
        <v>516.70967741935488</v>
      </c>
      <c r="V41" s="21">
        <f t="shared" si="4"/>
        <v>531.93548387096769</v>
      </c>
      <c r="W41" s="21">
        <f t="shared" si="4"/>
        <v>1238.483870967742</v>
      </c>
      <c r="X41" s="21">
        <f t="shared" si="4"/>
        <v>838</v>
      </c>
      <c r="Y41" s="21">
        <f t="shared" si="4"/>
        <v>675.16129032258061</v>
      </c>
      <c r="Z41" s="21">
        <f t="shared" si="4"/>
        <v>2252.5806451612902</v>
      </c>
      <c r="AA41" s="21">
        <f t="shared" si="4"/>
        <v>1508.5806451612902</v>
      </c>
      <c r="AB41" s="6">
        <f t="shared" ref="AB41:AB62" si="5">B41+D41+F41+H41+J41+L41+N41+P41+R41+T41+V41+X41+Z41</f>
        <v>14169.387096774193</v>
      </c>
      <c r="AC41" s="7">
        <f t="shared" si="3"/>
        <v>10638.322580645163</v>
      </c>
      <c r="AD41" s="18"/>
      <c r="AE41" s="18"/>
    </row>
    <row r="42" spans="1:31" x14ac:dyDescent="0.25">
      <c r="A42" s="86" t="s">
        <v>19</v>
      </c>
      <c r="B42" s="21">
        <f t="shared" ref="B42:AA42" si="6">+B10/$B$65</f>
        <v>3063.7741935483873</v>
      </c>
      <c r="C42" s="21">
        <f t="shared" si="6"/>
        <v>1382.0967741935483</v>
      </c>
      <c r="D42" s="21">
        <f t="shared" si="6"/>
        <v>1464.9354838709678</v>
      </c>
      <c r="E42" s="21">
        <f t="shared" si="6"/>
        <v>959.09677419354841</v>
      </c>
      <c r="F42" s="21">
        <f t="shared" si="6"/>
        <v>2215.1612903225805</v>
      </c>
      <c r="G42" s="21">
        <f t="shared" si="6"/>
        <v>1036.2258064516129</v>
      </c>
      <c r="H42" s="21">
        <f t="shared" si="6"/>
        <v>2850.3225806451615</v>
      </c>
      <c r="I42" s="21">
        <f t="shared" si="6"/>
        <v>1862.8064516129032</v>
      </c>
      <c r="J42" s="21">
        <f t="shared" si="6"/>
        <v>192.16129032258064</v>
      </c>
      <c r="K42" s="21">
        <f t="shared" si="6"/>
        <v>598</v>
      </c>
      <c r="L42" s="21">
        <f t="shared" si="6"/>
        <v>891.41935483870964</v>
      </c>
      <c r="M42" s="21">
        <f t="shared" si="6"/>
        <v>2010.3548387096773</v>
      </c>
      <c r="N42" s="21">
        <f t="shared" si="6"/>
        <v>2429.9354838709678</v>
      </c>
      <c r="O42" s="21">
        <f t="shared" si="6"/>
        <v>2773.9354838709678</v>
      </c>
      <c r="P42" s="21">
        <f t="shared" si="6"/>
        <v>1502.0967741935483</v>
      </c>
      <c r="Q42" s="21">
        <f t="shared" si="6"/>
        <v>1383.8064516129032</v>
      </c>
      <c r="R42" s="21">
        <f t="shared" si="6"/>
        <v>2022.258064516129</v>
      </c>
      <c r="S42" s="21">
        <f t="shared" si="6"/>
        <v>1552.7741935483871</v>
      </c>
      <c r="T42" s="21">
        <f t="shared" si="6"/>
        <v>302.70967741935482</v>
      </c>
      <c r="U42" s="21">
        <f t="shared" si="6"/>
        <v>981.22580645161293</v>
      </c>
      <c r="V42" s="21">
        <f t="shared" si="6"/>
        <v>1124.1612903225807</v>
      </c>
      <c r="W42" s="21">
        <f t="shared" si="6"/>
        <v>2286.0967741935483</v>
      </c>
      <c r="X42" s="21">
        <f t="shared" si="6"/>
        <v>1444.8064516129032</v>
      </c>
      <c r="Y42" s="21">
        <f t="shared" si="6"/>
        <v>1132.4516129032259</v>
      </c>
      <c r="Z42" s="21">
        <f t="shared" si="6"/>
        <v>3142.8064516129034</v>
      </c>
      <c r="AA42" s="21">
        <f t="shared" si="6"/>
        <v>2600.4516129032259</v>
      </c>
      <c r="AB42" s="4">
        <f t="shared" si="5"/>
        <v>22646.548387096773</v>
      </c>
      <c r="AC42" s="5">
        <f t="shared" si="3"/>
        <v>20559.322580645163</v>
      </c>
      <c r="AD42" s="18"/>
      <c r="AE42" s="18"/>
    </row>
    <row r="43" spans="1:31" x14ac:dyDescent="0.25">
      <c r="A43" s="87" t="s">
        <v>20</v>
      </c>
      <c r="B43" s="21">
        <f t="shared" ref="B43:AA43" si="7">+B11/$B$65</f>
        <v>3417.6774193548385</v>
      </c>
      <c r="C43" s="21">
        <f t="shared" si="7"/>
        <v>1534.8688694072409</v>
      </c>
      <c r="D43" s="21">
        <f t="shared" si="7"/>
        <v>1622.9677419354839</v>
      </c>
      <c r="E43" s="21">
        <f t="shared" si="7"/>
        <v>1280.8622850946335</v>
      </c>
      <c r="F43" s="21">
        <f t="shared" si="7"/>
        <v>2178.2580645161293</v>
      </c>
      <c r="G43" s="21">
        <f t="shared" si="7"/>
        <v>1210.9265012424555</v>
      </c>
      <c r="H43" s="21">
        <f t="shared" si="7"/>
        <v>3043.8387096774195</v>
      </c>
      <c r="I43" s="21">
        <f t="shared" si="7"/>
        <v>2311.4733120372703</v>
      </c>
      <c r="J43" s="21">
        <f t="shared" si="7"/>
        <v>253.70967741935485</v>
      </c>
      <c r="K43" s="21">
        <f t="shared" si="7"/>
        <v>856.10163784156828</v>
      </c>
      <c r="L43" s="21">
        <f t="shared" si="7"/>
        <v>972.06451612903231</v>
      </c>
      <c r="M43" s="21">
        <f t="shared" si="7"/>
        <v>2848.0718129098568</v>
      </c>
      <c r="N43" s="21">
        <f t="shared" si="7"/>
        <v>2721.8387096774195</v>
      </c>
      <c r="O43" s="21">
        <f t="shared" si="7"/>
        <v>3531.7753575651386</v>
      </c>
      <c r="P43" s="21">
        <f t="shared" si="7"/>
        <v>1857.7096774193549</v>
      </c>
      <c r="Q43" s="21">
        <f t="shared" si="7"/>
        <v>1700.9667341885508</v>
      </c>
      <c r="R43" s="21">
        <f t="shared" si="7"/>
        <v>2534.5483870967741</v>
      </c>
      <c r="S43" s="21">
        <f t="shared" si="7"/>
        <v>1842.6085957382497</v>
      </c>
      <c r="T43" s="21">
        <f t="shared" si="7"/>
        <v>384.25806451612902</v>
      </c>
      <c r="U43" s="21">
        <f t="shared" si="7"/>
        <v>1287.9263171649566</v>
      </c>
      <c r="V43" s="21">
        <f t="shared" si="7"/>
        <v>1288.1290322580646</v>
      </c>
      <c r="W43" s="21">
        <f t="shared" si="7"/>
        <v>2857.7619351722474</v>
      </c>
      <c r="X43" s="21">
        <f t="shared" si="7"/>
        <v>1658.5483870967741</v>
      </c>
      <c r="Y43" s="21">
        <f t="shared" si="7"/>
        <v>1507.9190764030909</v>
      </c>
      <c r="Z43" s="21">
        <f t="shared" si="7"/>
        <v>3972.483870967742</v>
      </c>
      <c r="AA43" s="21">
        <f t="shared" si="7"/>
        <v>3079.9311136218389</v>
      </c>
      <c r="AB43" s="6">
        <f t="shared" si="5"/>
        <v>25906.032258064515</v>
      </c>
      <c r="AC43" s="7">
        <f t="shared" si="3"/>
        <v>25851.193548387098</v>
      </c>
      <c r="AD43" s="18"/>
      <c r="AE43" s="18"/>
    </row>
    <row r="44" spans="1:31" x14ac:dyDescent="0.25">
      <c r="A44" s="86" t="s">
        <v>21</v>
      </c>
      <c r="B44" s="21">
        <f t="shared" ref="B44:AA44" si="8">+B12/$B$65</f>
        <v>2890.7419354838707</v>
      </c>
      <c r="C44" s="21">
        <f t="shared" si="8"/>
        <v>1346.7384702257766</v>
      </c>
      <c r="D44" s="21">
        <f t="shared" si="8"/>
        <v>1447.8709677419354</v>
      </c>
      <c r="E44" s="21">
        <f t="shared" si="8"/>
        <v>1073.3576503250222</v>
      </c>
      <c r="F44" s="21">
        <f t="shared" si="8"/>
        <v>1721.6774193548388</v>
      </c>
      <c r="G44" s="21">
        <f t="shared" si="8"/>
        <v>1011.1460987178451</v>
      </c>
      <c r="H44" s="21">
        <f t="shared" si="8"/>
        <v>2848.2580645161293</v>
      </c>
      <c r="I44" s="21">
        <f t="shared" si="8"/>
        <v>2191.2437255022292</v>
      </c>
      <c r="J44" s="21">
        <f t="shared" si="8"/>
        <v>238.80645161290323</v>
      </c>
      <c r="K44" s="21">
        <f t="shared" si="8"/>
        <v>792.30632844328886</v>
      </c>
      <c r="L44" s="21">
        <f t="shared" si="8"/>
        <v>817.09677419354841</v>
      </c>
      <c r="M44" s="21">
        <f t="shared" si="8"/>
        <v>2792.0999425955024</v>
      </c>
      <c r="N44" s="21">
        <f t="shared" si="8"/>
        <v>2179.2903225806454</v>
      </c>
      <c r="O44" s="21">
        <f t="shared" si="8"/>
        <v>3286.9491465256187</v>
      </c>
      <c r="P44" s="21">
        <f t="shared" si="8"/>
        <v>1599.7096774193549</v>
      </c>
      <c r="Q44" s="21">
        <f t="shared" si="8"/>
        <v>1535.5131786743941</v>
      </c>
      <c r="R44" s="21">
        <f t="shared" si="8"/>
        <v>2301.6129032258063</v>
      </c>
      <c r="S44" s="21">
        <f t="shared" si="8"/>
        <v>1597.2835249589755</v>
      </c>
      <c r="T44" s="21">
        <f t="shared" si="8"/>
        <v>275.16129032258067</v>
      </c>
      <c r="U44" s="21">
        <f t="shared" si="8"/>
        <v>990.84474171443378</v>
      </c>
      <c r="V44" s="21">
        <f t="shared" si="8"/>
        <v>1015.5483870967741</v>
      </c>
      <c r="W44" s="21">
        <f t="shared" si="8"/>
        <v>2619.4424796937274</v>
      </c>
      <c r="X44" s="21">
        <f t="shared" si="8"/>
        <v>1479.9354838709678</v>
      </c>
      <c r="Y44" s="21">
        <f t="shared" si="8"/>
        <v>1361.1661814916608</v>
      </c>
      <c r="Z44" s="21">
        <f t="shared" si="8"/>
        <v>3656.2580645161293</v>
      </c>
      <c r="AA44" s="21">
        <f t="shared" si="8"/>
        <v>2890.3924020992667</v>
      </c>
      <c r="AB44" s="4">
        <f t="shared" si="5"/>
        <v>22471.967741935485</v>
      </c>
      <c r="AC44" s="5">
        <f t="shared" si="3"/>
        <v>23488.483870967742</v>
      </c>
      <c r="AD44" s="18"/>
      <c r="AE44" s="18"/>
    </row>
    <row r="45" spans="1:31" x14ac:dyDescent="0.25">
      <c r="A45" s="87" t="s">
        <v>22</v>
      </c>
      <c r="B45" s="21">
        <f t="shared" ref="B45:AA45" si="9">+B13/$B$65</f>
        <v>2403.1612903225805</v>
      </c>
      <c r="C45" s="21">
        <f t="shared" si="9"/>
        <v>1359.4193548387098</v>
      </c>
      <c r="D45" s="21">
        <f t="shared" si="9"/>
        <v>1288.5806451612902</v>
      </c>
      <c r="E45" s="21">
        <f t="shared" si="9"/>
        <v>841.22580645161293</v>
      </c>
      <c r="F45" s="21">
        <f t="shared" si="9"/>
        <v>1524.7096774193549</v>
      </c>
      <c r="G45" s="21">
        <f t="shared" si="9"/>
        <v>819.51612903225805</v>
      </c>
      <c r="H45" s="21">
        <f t="shared" si="9"/>
        <v>2703.4516129032259</v>
      </c>
      <c r="I45" s="21">
        <f t="shared" si="9"/>
        <v>2029.4516129032259</v>
      </c>
      <c r="J45" s="21">
        <f t="shared" si="9"/>
        <v>240.96774193548387</v>
      </c>
      <c r="K45" s="21">
        <f t="shared" si="9"/>
        <v>683.09677419354841</v>
      </c>
      <c r="L45" s="21">
        <f t="shared" si="9"/>
        <v>713.58064516129036</v>
      </c>
      <c r="M45" s="21">
        <f t="shared" si="9"/>
        <v>2021.0645161290322</v>
      </c>
      <c r="N45" s="21">
        <f t="shared" si="9"/>
        <v>1985.516129032258</v>
      </c>
      <c r="O45" s="21">
        <f t="shared" si="9"/>
        <v>2929.7096774193546</v>
      </c>
      <c r="P45" s="21">
        <f t="shared" si="9"/>
        <v>1252.3548387096773</v>
      </c>
      <c r="Q45" s="21">
        <f t="shared" si="9"/>
        <v>1135.0967741935483</v>
      </c>
      <c r="R45" s="21">
        <f t="shared" si="9"/>
        <v>2031.8709677419354</v>
      </c>
      <c r="S45" s="21">
        <f t="shared" si="9"/>
        <v>1438.4516129032259</v>
      </c>
      <c r="T45" s="21">
        <f t="shared" si="9"/>
        <v>236.06451612903226</v>
      </c>
      <c r="U45" s="21">
        <f t="shared" si="9"/>
        <v>564.74193548387098</v>
      </c>
      <c r="V45" s="21">
        <f t="shared" si="9"/>
        <v>891.19354838709683</v>
      </c>
      <c r="W45" s="21">
        <f t="shared" si="9"/>
        <v>2544.6451612903224</v>
      </c>
      <c r="X45" s="21">
        <f t="shared" si="9"/>
        <v>1261.483870967742</v>
      </c>
      <c r="Y45" s="21">
        <f t="shared" si="9"/>
        <v>889.25806451612902</v>
      </c>
      <c r="Z45" s="21">
        <f t="shared" si="9"/>
        <v>3265.4516129032259</v>
      </c>
      <c r="AA45" s="21">
        <f t="shared" si="9"/>
        <v>2806.8387096774195</v>
      </c>
      <c r="AB45" s="6">
        <f t="shared" si="5"/>
        <v>19798.387096774193</v>
      </c>
      <c r="AC45" s="7">
        <f t="shared" si="3"/>
        <v>20062.516129032261</v>
      </c>
      <c r="AD45" s="18"/>
      <c r="AE45" s="18"/>
    </row>
    <row r="46" spans="1:31" x14ac:dyDescent="0.25">
      <c r="A46" s="86" t="s">
        <v>23</v>
      </c>
      <c r="B46" s="21">
        <f t="shared" ref="B46:AA46" si="10">+B14/$B$65</f>
        <v>2077.6129032258063</v>
      </c>
      <c r="C46" s="21">
        <f t="shared" si="10"/>
        <v>1527.7096774193549</v>
      </c>
      <c r="D46" s="21">
        <f t="shared" si="10"/>
        <v>1155.6774193548388</v>
      </c>
      <c r="E46" s="21">
        <f t="shared" si="10"/>
        <v>698.70967741935488</v>
      </c>
      <c r="F46" s="21">
        <f t="shared" si="10"/>
        <v>1375.8064516129032</v>
      </c>
      <c r="G46" s="21">
        <f t="shared" si="10"/>
        <v>760.64516129032256</v>
      </c>
      <c r="H46" s="21">
        <f t="shared" si="10"/>
        <v>2483.9032258064517</v>
      </c>
      <c r="I46" s="21">
        <f t="shared" si="10"/>
        <v>2116.5806451612902</v>
      </c>
      <c r="J46" s="21">
        <f t="shared" si="10"/>
        <v>264.48387096774195</v>
      </c>
      <c r="K46" s="21">
        <f t="shared" si="10"/>
        <v>699.09677419354841</v>
      </c>
      <c r="L46" s="21">
        <f t="shared" si="10"/>
        <v>623.35483870967744</v>
      </c>
      <c r="M46" s="21">
        <f t="shared" si="10"/>
        <v>1729.4516129032259</v>
      </c>
      <c r="N46" s="21">
        <f t="shared" si="10"/>
        <v>1827.5483870967741</v>
      </c>
      <c r="O46" s="21">
        <f t="shared" si="10"/>
        <v>2481.3225806451615</v>
      </c>
      <c r="P46" s="21">
        <f t="shared" si="10"/>
        <v>1180.7741935483871</v>
      </c>
      <c r="Q46" s="21">
        <f t="shared" si="10"/>
        <v>919.19354838709683</v>
      </c>
      <c r="R46" s="21">
        <f t="shared" si="10"/>
        <v>1910.3548387096773</v>
      </c>
      <c r="S46" s="21">
        <f t="shared" si="10"/>
        <v>1256.3548387096773</v>
      </c>
      <c r="T46" s="21">
        <f t="shared" si="10"/>
        <v>233.51612903225808</v>
      </c>
      <c r="U46" s="21">
        <f t="shared" si="10"/>
        <v>365.09677419354841</v>
      </c>
      <c r="V46" s="21">
        <f t="shared" si="10"/>
        <v>820.51612903225805</v>
      </c>
      <c r="W46" s="21">
        <f t="shared" si="10"/>
        <v>2548.1935483870966</v>
      </c>
      <c r="X46" s="21">
        <f t="shared" si="10"/>
        <v>1179.1612903225807</v>
      </c>
      <c r="Y46" s="21">
        <f t="shared" si="10"/>
        <v>640.25806451612902</v>
      </c>
      <c r="Z46" s="21">
        <f t="shared" si="10"/>
        <v>3059.4516129032259</v>
      </c>
      <c r="AA46" s="21">
        <f t="shared" si="10"/>
        <v>2845.5806451612902</v>
      </c>
      <c r="AB46" s="4">
        <f t="shared" si="5"/>
        <v>18192.16129032258</v>
      </c>
      <c r="AC46" s="5">
        <f t="shared" si="3"/>
        <v>18588.193548387098</v>
      </c>
      <c r="AD46" s="18"/>
      <c r="AE46" s="18"/>
    </row>
    <row r="47" spans="1:31" x14ac:dyDescent="0.25">
      <c r="A47" s="87" t="s">
        <v>24</v>
      </c>
      <c r="B47" s="21">
        <f t="shared" ref="B47:AA47" si="11">+B15/$B$65</f>
        <v>2024.6774193548388</v>
      </c>
      <c r="C47" s="21">
        <f t="shared" si="11"/>
        <v>1608.6774193548388</v>
      </c>
      <c r="D47" s="21">
        <f t="shared" si="11"/>
        <v>1072.6451612903227</v>
      </c>
      <c r="E47" s="21">
        <f t="shared" si="11"/>
        <v>667.70967741935488</v>
      </c>
      <c r="F47" s="21">
        <f t="shared" si="11"/>
        <v>1293.5483870967741</v>
      </c>
      <c r="G47" s="21">
        <f t="shared" si="11"/>
        <v>716.09677419354841</v>
      </c>
      <c r="H47" s="21">
        <f t="shared" si="11"/>
        <v>2406.8064516129034</v>
      </c>
      <c r="I47" s="21">
        <f t="shared" si="11"/>
        <v>2140.1612903225805</v>
      </c>
      <c r="J47" s="21">
        <f t="shared" si="11"/>
        <v>269.74193548387098</v>
      </c>
      <c r="K47" s="21">
        <f t="shared" si="11"/>
        <v>560.51612903225805</v>
      </c>
      <c r="L47" s="21">
        <f t="shared" si="11"/>
        <v>633.93548387096769</v>
      </c>
      <c r="M47" s="21">
        <f t="shared" si="11"/>
        <v>1562.0322580645161</v>
      </c>
      <c r="N47" s="21">
        <f t="shared" si="11"/>
        <v>1748.2903225806451</v>
      </c>
      <c r="O47" s="21">
        <f t="shared" si="11"/>
        <v>2320.7741935483873</v>
      </c>
      <c r="P47" s="21">
        <f t="shared" si="11"/>
        <v>1215.6774193548388</v>
      </c>
      <c r="Q47" s="21">
        <f t="shared" si="11"/>
        <v>812.22580645161293</v>
      </c>
      <c r="R47" s="21">
        <f t="shared" si="11"/>
        <v>1802.4193548387098</v>
      </c>
      <c r="S47" s="21">
        <f t="shared" si="11"/>
        <v>1249.6451612903227</v>
      </c>
      <c r="T47" s="21">
        <f t="shared" si="11"/>
        <v>258.87096774193549</v>
      </c>
      <c r="U47" s="21">
        <f t="shared" si="11"/>
        <v>328.87096774193549</v>
      </c>
      <c r="V47" s="21">
        <f t="shared" si="11"/>
        <v>869.80645161290317</v>
      </c>
      <c r="W47" s="21">
        <f t="shared" si="11"/>
        <v>2301.7419354838707</v>
      </c>
      <c r="X47" s="21">
        <f t="shared" si="11"/>
        <v>1131.3548387096773</v>
      </c>
      <c r="Y47" s="21">
        <f t="shared" si="11"/>
        <v>551.06451612903231</v>
      </c>
      <c r="Z47" s="21">
        <f t="shared" si="11"/>
        <v>2960.2258064516127</v>
      </c>
      <c r="AA47" s="21">
        <f t="shared" si="11"/>
        <v>2873.483870967742</v>
      </c>
      <c r="AB47" s="6">
        <f t="shared" si="5"/>
        <v>17688.000000000004</v>
      </c>
      <c r="AC47" s="7">
        <f t="shared" si="3"/>
        <v>17693</v>
      </c>
      <c r="AD47" s="18"/>
      <c r="AE47" s="18"/>
    </row>
    <row r="48" spans="1:31" x14ac:dyDescent="0.25">
      <c r="A48" s="86" t="s">
        <v>25</v>
      </c>
      <c r="B48" s="21">
        <f t="shared" ref="B48:AA48" si="12">+B16/$B$65</f>
        <v>2008.0322580645161</v>
      </c>
      <c r="C48" s="21">
        <f t="shared" si="12"/>
        <v>1694.3548387096773</v>
      </c>
      <c r="D48" s="21">
        <f t="shared" si="12"/>
        <v>1069.741935483871</v>
      </c>
      <c r="E48" s="21">
        <f t="shared" si="12"/>
        <v>689.22580645161293</v>
      </c>
      <c r="F48" s="21">
        <f t="shared" si="12"/>
        <v>1271.483870967742</v>
      </c>
      <c r="G48" s="21">
        <f t="shared" si="12"/>
        <v>804.9677419354839</v>
      </c>
      <c r="H48" s="21">
        <f t="shared" si="12"/>
        <v>2468.1935483870966</v>
      </c>
      <c r="I48" s="21">
        <f t="shared" si="12"/>
        <v>2273.1290322580644</v>
      </c>
      <c r="J48" s="21">
        <f t="shared" si="12"/>
        <v>325.35483870967744</v>
      </c>
      <c r="K48" s="21">
        <f t="shared" si="12"/>
        <v>435.83870967741933</v>
      </c>
      <c r="L48" s="21">
        <f t="shared" si="12"/>
        <v>756.87096774193549</v>
      </c>
      <c r="M48" s="21">
        <f t="shared" si="12"/>
        <v>1494.741935483871</v>
      </c>
      <c r="N48" s="21">
        <f t="shared" si="12"/>
        <v>1887.6451612903227</v>
      </c>
      <c r="O48" s="21">
        <f t="shared" si="12"/>
        <v>2287.1612903225805</v>
      </c>
      <c r="P48" s="21">
        <f t="shared" si="12"/>
        <v>1235.7096774193549</v>
      </c>
      <c r="Q48" s="21">
        <f t="shared" si="12"/>
        <v>900.45161290322585</v>
      </c>
      <c r="R48" s="21">
        <f t="shared" si="12"/>
        <v>1811.9032258064517</v>
      </c>
      <c r="S48" s="21">
        <f t="shared" si="12"/>
        <v>1343.6774193548388</v>
      </c>
      <c r="T48" s="21">
        <f t="shared" si="12"/>
        <v>259.51612903225805</v>
      </c>
      <c r="U48" s="21">
        <f t="shared" si="12"/>
        <v>318.67741935483872</v>
      </c>
      <c r="V48" s="21">
        <f t="shared" si="12"/>
        <v>996.16129032258061</v>
      </c>
      <c r="W48" s="21">
        <f t="shared" si="12"/>
        <v>2340.7741935483873</v>
      </c>
      <c r="X48" s="21">
        <f t="shared" si="12"/>
        <v>1180.258064516129</v>
      </c>
      <c r="Y48" s="21">
        <f t="shared" si="12"/>
        <v>521.16129032258061</v>
      </c>
      <c r="Z48" s="21">
        <f t="shared" si="12"/>
        <v>3002.5806451612902</v>
      </c>
      <c r="AA48" s="21">
        <f t="shared" si="12"/>
        <v>3015.2258064516127</v>
      </c>
      <c r="AB48" s="4">
        <f t="shared" si="5"/>
        <v>18273.451612903224</v>
      </c>
      <c r="AC48" s="5">
        <f t="shared" si="3"/>
        <v>18119.387096774193</v>
      </c>
      <c r="AD48" s="18"/>
      <c r="AE48" s="18"/>
    </row>
    <row r="49" spans="1:31" x14ac:dyDescent="0.25">
      <c r="A49" s="87" t="s">
        <v>26</v>
      </c>
      <c r="B49" s="21">
        <f t="shared" ref="B49:AA49" si="13">+B17/$B$65</f>
        <v>1911.3548387096773</v>
      </c>
      <c r="C49" s="21">
        <f t="shared" si="13"/>
        <v>1694.6129032258063</v>
      </c>
      <c r="D49" s="21">
        <f t="shared" si="13"/>
        <v>997.77419354838707</v>
      </c>
      <c r="E49" s="21">
        <f t="shared" si="13"/>
        <v>706.29032258064512</v>
      </c>
      <c r="F49" s="21">
        <f t="shared" si="13"/>
        <v>1133.6451612903227</v>
      </c>
      <c r="G49" s="21">
        <f t="shared" si="13"/>
        <v>825.0322580645161</v>
      </c>
      <c r="H49" s="21">
        <f t="shared" si="13"/>
        <v>2405.483870967742</v>
      </c>
      <c r="I49" s="21">
        <f t="shared" si="13"/>
        <v>2248.5483870967741</v>
      </c>
      <c r="J49" s="21">
        <f t="shared" si="13"/>
        <v>356.48387096774195</v>
      </c>
      <c r="K49" s="21">
        <f t="shared" si="13"/>
        <v>390.80645161290323</v>
      </c>
      <c r="L49" s="21">
        <f t="shared" si="13"/>
        <v>835.45161290322585</v>
      </c>
      <c r="M49" s="21">
        <f t="shared" si="13"/>
        <v>1433.1290322580646</v>
      </c>
      <c r="N49" s="21">
        <f t="shared" si="13"/>
        <v>1949.5483870967741</v>
      </c>
      <c r="O49" s="21">
        <f t="shared" si="13"/>
        <v>2138.8064516129034</v>
      </c>
      <c r="P49" s="21">
        <f t="shared" si="13"/>
        <v>1174.6129032258063</v>
      </c>
      <c r="Q49" s="21">
        <f t="shared" si="13"/>
        <v>943.9677419354839</v>
      </c>
      <c r="R49" s="21">
        <f t="shared" si="13"/>
        <v>1746.5806451612902</v>
      </c>
      <c r="S49" s="21">
        <f t="shared" si="13"/>
        <v>1359.8709677419354</v>
      </c>
      <c r="T49" s="21">
        <f t="shared" si="13"/>
        <v>260.51612903225805</v>
      </c>
      <c r="U49" s="21">
        <f t="shared" si="13"/>
        <v>326.16129032258067</v>
      </c>
      <c r="V49" s="21">
        <f t="shared" si="13"/>
        <v>1081.0322580645161</v>
      </c>
      <c r="W49" s="21">
        <f t="shared" si="13"/>
        <v>2102.4193548387098</v>
      </c>
      <c r="X49" s="21">
        <f t="shared" si="13"/>
        <v>1135.8064516129032</v>
      </c>
      <c r="Y49" s="21">
        <f t="shared" si="13"/>
        <v>529.41935483870964</v>
      </c>
      <c r="Z49" s="21">
        <f t="shared" si="13"/>
        <v>2987.0967741935483</v>
      </c>
      <c r="AA49" s="21">
        <f t="shared" si="13"/>
        <v>3040.3870967741937</v>
      </c>
      <c r="AB49" s="6">
        <f t="shared" si="5"/>
        <v>17975.387096774193</v>
      </c>
      <c r="AC49" s="7">
        <f t="shared" si="3"/>
        <v>17739.451612903231</v>
      </c>
      <c r="AD49" s="18"/>
      <c r="AE49" s="18"/>
    </row>
    <row r="50" spans="1:31" x14ac:dyDescent="0.25">
      <c r="A50" s="86" t="s">
        <v>27</v>
      </c>
      <c r="B50" s="21">
        <f t="shared" ref="B50:AA50" si="14">+B18/$B$65</f>
        <v>1738.9677419354839</v>
      </c>
      <c r="C50" s="21">
        <f t="shared" si="14"/>
        <v>1855.8064516129032</v>
      </c>
      <c r="D50" s="21">
        <f t="shared" si="14"/>
        <v>906</v>
      </c>
      <c r="E50" s="21">
        <f t="shared" si="14"/>
        <v>795.83870967741939</v>
      </c>
      <c r="F50" s="21">
        <f t="shared" si="14"/>
        <v>1088.6774193548388</v>
      </c>
      <c r="G50" s="21">
        <f t="shared" si="14"/>
        <v>989.83870967741939</v>
      </c>
      <c r="H50" s="21">
        <f t="shared" si="14"/>
        <v>2309.7096774193546</v>
      </c>
      <c r="I50" s="21">
        <f t="shared" si="14"/>
        <v>2555.483870967742</v>
      </c>
      <c r="J50" s="21">
        <f t="shared" si="14"/>
        <v>413.41935483870969</v>
      </c>
      <c r="K50" s="21">
        <f t="shared" si="14"/>
        <v>371.12903225806451</v>
      </c>
      <c r="L50" s="21">
        <f t="shared" si="14"/>
        <v>1091.2903225806451</v>
      </c>
      <c r="M50" s="21">
        <f t="shared" si="14"/>
        <v>1258.1290322580646</v>
      </c>
      <c r="N50" s="21">
        <f t="shared" si="14"/>
        <v>2047.6129032258063</v>
      </c>
      <c r="O50" s="21">
        <f t="shared" si="14"/>
        <v>2010.9032258064517</v>
      </c>
      <c r="P50" s="21">
        <f t="shared" si="14"/>
        <v>1314.6774193548388</v>
      </c>
      <c r="Q50" s="21">
        <f t="shared" si="14"/>
        <v>928.09677419354841</v>
      </c>
      <c r="R50" s="21">
        <f t="shared" si="14"/>
        <v>1630.0322580645161</v>
      </c>
      <c r="S50" s="21">
        <f t="shared" si="14"/>
        <v>1458</v>
      </c>
      <c r="T50" s="21">
        <f t="shared" si="14"/>
        <v>349.93548387096774</v>
      </c>
      <c r="U50" s="21">
        <f t="shared" si="14"/>
        <v>287.80645161290323</v>
      </c>
      <c r="V50" s="21">
        <f t="shared" si="14"/>
        <v>1321.516129032258</v>
      </c>
      <c r="W50" s="21">
        <f t="shared" si="14"/>
        <v>1815.9032258064517</v>
      </c>
      <c r="X50" s="21">
        <f t="shared" si="14"/>
        <v>1139.1612903225807</v>
      </c>
      <c r="Y50" s="21">
        <f t="shared" si="14"/>
        <v>503.06451612903226</v>
      </c>
      <c r="Z50" s="21">
        <f t="shared" si="14"/>
        <v>2955.1612903225805</v>
      </c>
      <c r="AA50" s="21">
        <f t="shared" si="14"/>
        <v>3298.4516129032259</v>
      </c>
      <c r="AB50" s="4">
        <f t="shared" si="5"/>
        <v>18306.16129032258</v>
      </c>
      <c r="AC50" s="5">
        <f t="shared" si="3"/>
        <v>18128.451612903227</v>
      </c>
      <c r="AD50" s="18"/>
      <c r="AE50" s="18"/>
    </row>
    <row r="51" spans="1:31" x14ac:dyDescent="0.25">
      <c r="A51" s="87" t="s">
        <v>28</v>
      </c>
      <c r="B51" s="21">
        <f t="shared" ref="B51:AA51" si="15">+B19/$B$65</f>
        <v>1805.5483870967741</v>
      </c>
      <c r="C51" s="21">
        <f t="shared" si="15"/>
        <v>2224.8709677419356</v>
      </c>
      <c r="D51" s="21">
        <f t="shared" si="15"/>
        <v>928.54838709677415</v>
      </c>
      <c r="E51" s="21">
        <f t="shared" si="15"/>
        <v>966.41935483870964</v>
      </c>
      <c r="F51" s="21">
        <f t="shared" si="15"/>
        <v>1055.6774193548388</v>
      </c>
      <c r="G51" s="21">
        <f t="shared" si="15"/>
        <v>1252.3548387096773</v>
      </c>
      <c r="H51" s="21">
        <f t="shared" si="15"/>
        <v>2357.8064516129034</v>
      </c>
      <c r="I51" s="21">
        <f t="shared" si="15"/>
        <v>3030.9032258064517</v>
      </c>
      <c r="J51" s="21">
        <f t="shared" si="15"/>
        <v>544.19354838709683</v>
      </c>
      <c r="K51" s="21">
        <f t="shared" si="15"/>
        <v>343.25806451612902</v>
      </c>
      <c r="L51" s="21">
        <f t="shared" si="15"/>
        <v>1615.8387096774193</v>
      </c>
      <c r="M51" s="21">
        <f t="shared" si="15"/>
        <v>1111.8064516129032</v>
      </c>
      <c r="N51" s="21">
        <f t="shared" si="15"/>
        <v>2550.6129032258063</v>
      </c>
      <c r="O51" s="21">
        <f t="shared" si="15"/>
        <v>2011.5483870967741</v>
      </c>
      <c r="P51" s="21">
        <f t="shared" si="15"/>
        <v>1434.3870967741937</v>
      </c>
      <c r="Q51" s="21">
        <f t="shared" si="15"/>
        <v>1005.483870967742</v>
      </c>
      <c r="R51" s="21">
        <f t="shared" si="15"/>
        <v>1681.0967741935483</v>
      </c>
      <c r="S51" s="21">
        <f t="shared" si="15"/>
        <v>1750</v>
      </c>
      <c r="T51" s="21">
        <f t="shared" si="15"/>
        <v>503.35483870967744</v>
      </c>
      <c r="U51" s="21">
        <f t="shared" si="15"/>
        <v>238.09677419354838</v>
      </c>
      <c r="V51" s="21">
        <f t="shared" si="15"/>
        <v>1844.516129032258</v>
      </c>
      <c r="W51" s="21">
        <f t="shared" si="15"/>
        <v>1766.741935483871</v>
      </c>
      <c r="X51" s="21">
        <f t="shared" si="15"/>
        <v>1345.1935483870968</v>
      </c>
      <c r="Y51" s="21">
        <f t="shared" si="15"/>
        <v>516.29032258064512</v>
      </c>
      <c r="Z51" s="21">
        <f t="shared" si="15"/>
        <v>3111.2258064516127</v>
      </c>
      <c r="AA51" s="21">
        <f t="shared" si="15"/>
        <v>3546.516129032258</v>
      </c>
      <c r="AB51" s="6">
        <f t="shared" si="5"/>
        <v>20778.000000000004</v>
      </c>
      <c r="AC51" s="7">
        <f t="shared" si="3"/>
        <v>19764.290322580648</v>
      </c>
      <c r="AD51" s="18"/>
      <c r="AE51" s="18"/>
    </row>
    <row r="52" spans="1:31" x14ac:dyDescent="0.25">
      <c r="A52" s="86" t="s">
        <v>29</v>
      </c>
      <c r="B52" s="21">
        <f t="shared" ref="B52:AA52" si="16">+B20/$B$65</f>
        <v>2043.0967741935483</v>
      </c>
      <c r="C52" s="21">
        <f t="shared" si="16"/>
        <v>2665.8387096774195</v>
      </c>
      <c r="D52" s="21">
        <f t="shared" si="16"/>
        <v>1261.3870967741937</v>
      </c>
      <c r="E52" s="21">
        <f t="shared" si="16"/>
        <v>1118.0322580645161</v>
      </c>
      <c r="F52" s="21">
        <f t="shared" si="16"/>
        <v>1240.9677419354839</v>
      </c>
      <c r="G52" s="21">
        <f t="shared" si="16"/>
        <v>1743.9354838709678</v>
      </c>
      <c r="H52" s="21">
        <f t="shared" si="16"/>
        <v>2516.3870967741937</v>
      </c>
      <c r="I52" s="21">
        <f t="shared" si="16"/>
        <v>3691.2903225806454</v>
      </c>
      <c r="J52" s="21">
        <f t="shared" si="16"/>
        <v>745.35483870967744</v>
      </c>
      <c r="K52" s="21">
        <f t="shared" si="16"/>
        <v>317.35483870967744</v>
      </c>
      <c r="L52" s="21">
        <f t="shared" si="16"/>
        <v>2075.516129032258</v>
      </c>
      <c r="M52" s="21">
        <f t="shared" si="16"/>
        <v>1042.8709677419354</v>
      </c>
      <c r="N52" s="21">
        <f t="shared" si="16"/>
        <v>3246.6129032258063</v>
      </c>
      <c r="O52" s="21">
        <f t="shared" si="16"/>
        <v>2243.6129032258063</v>
      </c>
      <c r="P52" s="21">
        <f t="shared" si="16"/>
        <v>1715.5483870967741</v>
      </c>
      <c r="Q52" s="21">
        <f t="shared" si="16"/>
        <v>1214.0645161290322</v>
      </c>
      <c r="R52" s="21">
        <f t="shared" si="16"/>
        <v>1905.7096774193549</v>
      </c>
      <c r="S52" s="21">
        <f t="shared" si="16"/>
        <v>2233.516129032258</v>
      </c>
      <c r="T52" s="21">
        <f t="shared" si="16"/>
        <v>917.22580645161293</v>
      </c>
      <c r="U52" s="21">
        <f t="shared" si="16"/>
        <v>257.54838709677421</v>
      </c>
      <c r="V52" s="21">
        <f t="shared" si="16"/>
        <v>2384.7419354838707</v>
      </c>
      <c r="W52" s="21">
        <f t="shared" si="16"/>
        <v>1955.6129032258063</v>
      </c>
      <c r="X52" s="21">
        <f t="shared" si="16"/>
        <v>1686.741935483871</v>
      </c>
      <c r="Y52" s="21">
        <f t="shared" si="16"/>
        <v>599.9677419354839</v>
      </c>
      <c r="Z52" s="21">
        <f t="shared" si="16"/>
        <v>3398.516129032258</v>
      </c>
      <c r="AA52" s="21">
        <f t="shared" si="16"/>
        <v>4044.8064516129034</v>
      </c>
      <c r="AB52" s="4">
        <f t="shared" si="5"/>
        <v>25137.806451612905</v>
      </c>
      <c r="AC52" s="5">
        <f t="shared" si="3"/>
        <v>23128.451612903227</v>
      </c>
      <c r="AD52" s="18"/>
      <c r="AE52" s="18"/>
    </row>
    <row r="53" spans="1:31" x14ac:dyDescent="0.25">
      <c r="A53" s="87" t="s">
        <v>30</v>
      </c>
      <c r="B53" s="21">
        <f t="shared" ref="B53:AA53" si="17">+B21/$B$65</f>
        <v>2123.3548387096776</v>
      </c>
      <c r="C53" s="21">
        <f t="shared" si="17"/>
        <v>3643.3447897868496</v>
      </c>
      <c r="D53" s="21">
        <f t="shared" si="17"/>
        <v>1415.9032258064517</v>
      </c>
      <c r="E53" s="21">
        <f t="shared" si="17"/>
        <v>1377.3323306398202</v>
      </c>
      <c r="F53" s="21">
        <f t="shared" si="17"/>
        <v>1339.5806451612902</v>
      </c>
      <c r="G53" s="21">
        <f t="shared" si="17"/>
        <v>2296.0357875688815</v>
      </c>
      <c r="H53" s="21">
        <f t="shared" si="17"/>
        <v>2823.9354838709678</v>
      </c>
      <c r="I53" s="21">
        <f t="shared" si="17"/>
        <v>4419.8922167562141</v>
      </c>
      <c r="J53" s="21">
        <f t="shared" si="17"/>
        <v>950.29032258064512</v>
      </c>
      <c r="K53" s="21">
        <f t="shared" si="17"/>
        <v>335.58260978440961</v>
      </c>
      <c r="L53" s="21">
        <f t="shared" si="17"/>
        <v>2659.3870967741937</v>
      </c>
      <c r="M53" s="21">
        <f t="shared" si="17"/>
        <v>1076.7278519360314</v>
      </c>
      <c r="N53" s="21">
        <f t="shared" si="17"/>
        <v>3697.9677419354839</v>
      </c>
      <c r="O53" s="21">
        <f t="shared" si="17"/>
        <v>2584.3280253075536</v>
      </c>
      <c r="P53" s="21">
        <f t="shared" si="17"/>
        <v>1846.1612903225807</v>
      </c>
      <c r="Q53" s="21">
        <f t="shared" si="17"/>
        <v>1562.7167786054515</v>
      </c>
      <c r="R53" s="21">
        <f t="shared" si="17"/>
        <v>2154.5806451612902</v>
      </c>
      <c r="S53" s="21">
        <f t="shared" si="17"/>
        <v>2643.4769364678809</v>
      </c>
      <c r="T53" s="21">
        <f t="shared" si="17"/>
        <v>1043.8064516129032</v>
      </c>
      <c r="U53" s="21">
        <f t="shared" si="17"/>
        <v>314.41050649389354</v>
      </c>
      <c r="V53" s="21">
        <f t="shared" si="17"/>
        <v>2813.8709677419356</v>
      </c>
      <c r="W53" s="21">
        <f t="shared" si="17"/>
        <v>2160.0802203627732</v>
      </c>
      <c r="X53" s="21">
        <f t="shared" si="17"/>
        <v>2136.2258064516127</v>
      </c>
      <c r="Y53" s="21">
        <f t="shared" si="17"/>
        <v>733.84147268866832</v>
      </c>
      <c r="Z53" s="21">
        <f t="shared" si="17"/>
        <v>3785.2580645161293</v>
      </c>
      <c r="AA53" s="21">
        <f t="shared" si="17"/>
        <v>4717.1336994080239</v>
      </c>
      <c r="AB53" s="6">
        <f t="shared" si="5"/>
        <v>28790.322580645159</v>
      </c>
      <c r="AC53" s="7">
        <f t="shared" si="3"/>
        <v>27864.903225806447</v>
      </c>
      <c r="AD53" s="18"/>
      <c r="AE53" s="18"/>
    </row>
    <row r="54" spans="1:31" x14ac:dyDescent="0.25">
      <c r="A54" s="86" t="s">
        <v>31</v>
      </c>
      <c r="B54" s="21">
        <f t="shared" ref="B54:AA54" si="18">+B22/$B$65</f>
        <v>2078.4193548387098</v>
      </c>
      <c r="C54" s="21">
        <f t="shared" si="18"/>
        <v>3529.9924309548401</v>
      </c>
      <c r="D54" s="21">
        <f t="shared" si="18"/>
        <v>1136.0967741935483</v>
      </c>
      <c r="E54" s="21">
        <f t="shared" si="18"/>
        <v>1407.3719468504396</v>
      </c>
      <c r="F54" s="21">
        <f t="shared" si="18"/>
        <v>1120.0322580645161</v>
      </c>
      <c r="G54" s="21">
        <f t="shared" si="18"/>
        <v>2216.6141410566502</v>
      </c>
      <c r="H54" s="21">
        <f t="shared" si="18"/>
        <v>2742.4193548387098</v>
      </c>
      <c r="I54" s="21">
        <f t="shared" si="18"/>
        <v>4556.987784693848</v>
      </c>
      <c r="J54" s="21">
        <f t="shared" si="18"/>
        <v>746.32258064516134</v>
      </c>
      <c r="K54" s="21">
        <f t="shared" si="18"/>
        <v>296.85155323075509</v>
      </c>
      <c r="L54" s="21">
        <f t="shared" si="18"/>
        <v>2660.6129032258063</v>
      </c>
      <c r="M54" s="21">
        <f t="shared" si="18"/>
        <v>969.89073583149366</v>
      </c>
      <c r="N54" s="21">
        <f t="shared" si="18"/>
        <v>3653.8387096774195</v>
      </c>
      <c r="O54" s="21">
        <f t="shared" si="18"/>
        <v>2548.0089269660584</v>
      </c>
      <c r="P54" s="21">
        <f t="shared" si="18"/>
        <v>1837.6451612903227</v>
      </c>
      <c r="Q54" s="21">
        <f t="shared" si="18"/>
        <v>1802.8624890119158</v>
      </c>
      <c r="R54" s="21">
        <f t="shared" si="18"/>
        <v>2031.5483870967741</v>
      </c>
      <c r="S54" s="21">
        <f t="shared" si="18"/>
        <v>2834.5908867891435</v>
      </c>
      <c r="T54" s="21">
        <f t="shared" si="18"/>
        <v>1009.1935483870968</v>
      </c>
      <c r="U54" s="21">
        <f t="shared" si="18"/>
        <v>287.81609741369942</v>
      </c>
      <c r="V54" s="21">
        <f t="shared" si="18"/>
        <v>3112.2903225806454</v>
      </c>
      <c r="W54" s="21">
        <f t="shared" si="18"/>
        <v>2143.086830666643</v>
      </c>
      <c r="X54" s="21">
        <f t="shared" si="18"/>
        <v>2044.6774193548388</v>
      </c>
      <c r="Y54" s="21">
        <f t="shared" si="18"/>
        <v>778.66125297490521</v>
      </c>
      <c r="Z54" s="21">
        <f t="shared" si="18"/>
        <v>3624.3225806451615</v>
      </c>
      <c r="AA54" s="21">
        <f t="shared" si="18"/>
        <v>4872.2971816241243</v>
      </c>
      <c r="AB54" s="4">
        <f t="shared" si="5"/>
        <v>27797.419354838708</v>
      </c>
      <c r="AC54" s="5">
        <f t="shared" si="3"/>
        <v>28245.032258064515</v>
      </c>
      <c r="AD54" s="18"/>
      <c r="AE54" s="18"/>
    </row>
    <row r="55" spans="1:31" x14ac:dyDescent="0.25">
      <c r="A55" s="87" t="s">
        <v>32</v>
      </c>
      <c r="B55" s="21">
        <f t="shared" ref="B55:AA55" si="19">+B23/$B$65</f>
        <v>2173.516129032258</v>
      </c>
      <c r="C55" s="21">
        <f t="shared" si="19"/>
        <v>3172.8387096774195</v>
      </c>
      <c r="D55" s="21">
        <f t="shared" si="19"/>
        <v>909.12903225806451</v>
      </c>
      <c r="E55" s="21">
        <f t="shared" si="19"/>
        <v>1389.741935483871</v>
      </c>
      <c r="F55" s="21">
        <f t="shared" si="19"/>
        <v>867.67741935483866</v>
      </c>
      <c r="G55" s="21">
        <f t="shared" si="19"/>
        <v>2074.2580645161293</v>
      </c>
      <c r="H55" s="21">
        <f t="shared" si="19"/>
        <v>2528.0322580645161</v>
      </c>
      <c r="I55" s="21">
        <f t="shared" si="19"/>
        <v>4218.6129032258068</v>
      </c>
      <c r="J55" s="21">
        <f t="shared" si="19"/>
        <v>553.54838709677415</v>
      </c>
      <c r="K55" s="21">
        <f t="shared" si="19"/>
        <v>237.93548387096774</v>
      </c>
      <c r="L55" s="21">
        <f t="shared" si="19"/>
        <v>2203.4193548387098</v>
      </c>
      <c r="M55" s="21">
        <f t="shared" si="19"/>
        <v>928.83870967741939</v>
      </c>
      <c r="N55" s="21">
        <f t="shared" si="19"/>
        <v>3220.1935483870966</v>
      </c>
      <c r="O55" s="21">
        <f t="shared" si="19"/>
        <v>2359.6129032258063</v>
      </c>
      <c r="P55" s="21">
        <f t="shared" si="19"/>
        <v>1280.0967741935483</v>
      </c>
      <c r="Q55" s="21">
        <f t="shared" si="19"/>
        <v>1694.3225806451612</v>
      </c>
      <c r="R55" s="21">
        <f t="shared" si="19"/>
        <v>1705</v>
      </c>
      <c r="S55" s="21">
        <f t="shared" si="19"/>
        <v>2471.6451612903224</v>
      </c>
      <c r="T55" s="21">
        <f t="shared" si="19"/>
        <v>707.09677419354841</v>
      </c>
      <c r="U55" s="21">
        <f t="shared" si="19"/>
        <v>244.7741935483871</v>
      </c>
      <c r="V55" s="21">
        <f t="shared" si="19"/>
        <v>2924.0645161290322</v>
      </c>
      <c r="W55" s="21">
        <f t="shared" si="19"/>
        <v>1846.9032258064517</v>
      </c>
      <c r="X55" s="21">
        <f t="shared" si="19"/>
        <v>1497.1935483870968</v>
      </c>
      <c r="Y55" s="21">
        <f t="shared" si="19"/>
        <v>679.22580645161293</v>
      </c>
      <c r="Z55" s="21">
        <f t="shared" si="19"/>
        <v>3271.8387096774195</v>
      </c>
      <c r="AA55" s="21">
        <f t="shared" si="19"/>
        <v>4076.8387096774195</v>
      </c>
      <c r="AB55" s="6">
        <f t="shared" si="5"/>
        <v>23840.806451612905</v>
      </c>
      <c r="AC55" s="7">
        <f t="shared" si="3"/>
        <v>25395.548387096776</v>
      </c>
      <c r="AD55" s="18"/>
      <c r="AE55" s="18"/>
    </row>
    <row r="56" spans="1:31" x14ac:dyDescent="0.25">
      <c r="A56" s="86" t="s">
        <v>33</v>
      </c>
      <c r="B56" s="21">
        <f t="shared" ref="B56:AA56" si="20">+B24/$B$65</f>
        <v>2230.6451612903224</v>
      </c>
      <c r="C56" s="21">
        <f t="shared" si="20"/>
        <v>2493.1612903225805</v>
      </c>
      <c r="D56" s="21">
        <f t="shared" si="20"/>
        <v>796.06451612903231</v>
      </c>
      <c r="E56" s="21">
        <f t="shared" si="20"/>
        <v>1216.9677419354839</v>
      </c>
      <c r="F56" s="21">
        <f t="shared" si="20"/>
        <v>779.70967741935488</v>
      </c>
      <c r="G56" s="21">
        <f t="shared" si="20"/>
        <v>1594.4516129032259</v>
      </c>
      <c r="H56" s="21">
        <f t="shared" si="20"/>
        <v>2329.8709677419356</v>
      </c>
      <c r="I56" s="21">
        <f t="shared" si="20"/>
        <v>3278.483870967742</v>
      </c>
      <c r="J56" s="21">
        <f t="shared" si="20"/>
        <v>479.87096774193549</v>
      </c>
      <c r="K56" s="21">
        <f t="shared" si="20"/>
        <v>170.19354838709677</v>
      </c>
      <c r="L56" s="21">
        <f t="shared" si="20"/>
        <v>1676.6129032258063</v>
      </c>
      <c r="M56" s="21">
        <f t="shared" si="20"/>
        <v>1015.3870967741935</v>
      </c>
      <c r="N56" s="21">
        <f t="shared" si="20"/>
        <v>2595.0322580645161</v>
      </c>
      <c r="O56" s="21">
        <f t="shared" si="20"/>
        <v>2262.7419354838707</v>
      </c>
      <c r="P56" s="21">
        <f t="shared" si="20"/>
        <v>991.35483870967744</v>
      </c>
      <c r="Q56" s="21">
        <f t="shared" si="20"/>
        <v>1563.0322580645161</v>
      </c>
      <c r="R56" s="21">
        <f t="shared" si="20"/>
        <v>1407.1612903225807</v>
      </c>
      <c r="S56" s="21">
        <f t="shared" si="20"/>
        <v>2026.5483870967741</v>
      </c>
      <c r="T56" s="21">
        <f t="shared" si="20"/>
        <v>420.19354838709677</v>
      </c>
      <c r="U56" s="21">
        <f t="shared" si="20"/>
        <v>292.32258064516128</v>
      </c>
      <c r="V56" s="21">
        <f t="shared" si="20"/>
        <v>2575.1935483870966</v>
      </c>
      <c r="W56" s="21">
        <f t="shared" si="20"/>
        <v>1690</v>
      </c>
      <c r="X56" s="21">
        <f t="shared" si="20"/>
        <v>1081.0967741935483</v>
      </c>
      <c r="Y56" s="21">
        <f t="shared" si="20"/>
        <v>669.61290322580646</v>
      </c>
      <c r="Z56" s="21">
        <f t="shared" si="20"/>
        <v>2737.2580645161293</v>
      </c>
      <c r="AA56" s="21">
        <f t="shared" si="20"/>
        <v>3242.7096774193546</v>
      </c>
      <c r="AB56" s="4">
        <f t="shared" si="5"/>
        <v>20100.06451612903</v>
      </c>
      <c r="AC56" s="5">
        <f t="shared" si="3"/>
        <v>21515.612903225807</v>
      </c>
      <c r="AD56" s="18"/>
      <c r="AE56" s="18"/>
    </row>
    <row r="57" spans="1:31" x14ac:dyDescent="0.25">
      <c r="A57" s="87" t="s">
        <v>34</v>
      </c>
      <c r="B57" s="21">
        <f t="shared" ref="B57:AA57" si="21">+B25/$B$65</f>
        <v>939.80645161290317</v>
      </c>
      <c r="C57" s="21">
        <f t="shared" si="21"/>
        <v>1724</v>
      </c>
      <c r="D57" s="21">
        <f t="shared" si="21"/>
        <v>402.54838709677421</v>
      </c>
      <c r="E57" s="21">
        <f t="shared" si="21"/>
        <v>950.70967741935488</v>
      </c>
      <c r="F57" s="21">
        <f t="shared" si="21"/>
        <v>363.32258064516128</v>
      </c>
      <c r="G57" s="21">
        <f t="shared" si="21"/>
        <v>1337.5806451612902</v>
      </c>
      <c r="H57" s="21">
        <f t="shared" si="21"/>
        <v>1374.3870967741937</v>
      </c>
      <c r="I57" s="21">
        <f t="shared" si="21"/>
        <v>2433.4193548387098</v>
      </c>
      <c r="J57" s="21">
        <f t="shared" si="21"/>
        <v>420.16129032258067</v>
      </c>
      <c r="K57" s="21">
        <f t="shared" si="21"/>
        <v>111.51612903225806</v>
      </c>
      <c r="L57" s="21">
        <f t="shared" si="21"/>
        <v>1264.0967741935483</v>
      </c>
      <c r="M57" s="21">
        <f t="shared" si="21"/>
        <v>741.58064516129036</v>
      </c>
      <c r="N57" s="21">
        <f t="shared" si="21"/>
        <v>2011.258064516129</v>
      </c>
      <c r="O57" s="21">
        <f t="shared" si="21"/>
        <v>1869.741935483871</v>
      </c>
      <c r="P57" s="21">
        <f t="shared" si="21"/>
        <v>688.77419354838707</v>
      </c>
      <c r="Q57" s="21">
        <f t="shared" si="21"/>
        <v>1364.0967741935483</v>
      </c>
      <c r="R57" s="21">
        <f t="shared" si="21"/>
        <v>1016.5483870967741</v>
      </c>
      <c r="S57" s="21">
        <f t="shared" si="21"/>
        <v>1631.8064516129032</v>
      </c>
      <c r="T57" s="21">
        <f t="shared" si="21"/>
        <v>288.25806451612902</v>
      </c>
      <c r="U57" s="21">
        <f t="shared" si="21"/>
        <v>247.41935483870967</v>
      </c>
      <c r="V57" s="21">
        <f t="shared" si="21"/>
        <v>2297.5806451612902</v>
      </c>
      <c r="W57" s="21">
        <f t="shared" si="21"/>
        <v>1278.741935483871</v>
      </c>
      <c r="X57" s="21">
        <f t="shared" si="21"/>
        <v>762.22580645161293</v>
      </c>
      <c r="Y57" s="21">
        <f t="shared" si="21"/>
        <v>557.25806451612902</v>
      </c>
      <c r="Z57" s="21">
        <f t="shared" si="21"/>
        <v>2152.4516129032259</v>
      </c>
      <c r="AA57" s="21">
        <f t="shared" si="21"/>
        <v>2610.9677419354839</v>
      </c>
      <c r="AB57" s="6">
        <f t="shared" si="5"/>
        <v>13981.419354838708</v>
      </c>
      <c r="AC57" s="7">
        <f t="shared" si="3"/>
        <v>16858.83870967742</v>
      </c>
      <c r="AD57" s="18"/>
      <c r="AE57" s="18"/>
    </row>
    <row r="58" spans="1:31" x14ac:dyDescent="0.25">
      <c r="A58" s="86" t="s">
        <v>35</v>
      </c>
      <c r="B58" s="21">
        <f t="shared" ref="B58:AA58" si="22">+B26/$B$65</f>
        <v>31.451612903225808</v>
      </c>
      <c r="C58" s="21">
        <f t="shared" si="22"/>
        <v>1006.8387096774194</v>
      </c>
      <c r="D58" s="21">
        <f t="shared" si="22"/>
        <v>22.967741935483872</v>
      </c>
      <c r="E58" s="21">
        <f t="shared" si="22"/>
        <v>616.06451612903231</v>
      </c>
      <c r="F58" s="21">
        <f t="shared" si="22"/>
        <v>20.774193548387096</v>
      </c>
      <c r="G58" s="21">
        <f t="shared" si="22"/>
        <v>763.38709677419354</v>
      </c>
      <c r="H58" s="21">
        <f t="shared" si="22"/>
        <v>142.12903225806451</v>
      </c>
      <c r="I58" s="21">
        <f t="shared" si="22"/>
        <v>1080.0645161290322</v>
      </c>
      <c r="J58" s="21">
        <f t="shared" si="22"/>
        <v>103.54838709677419</v>
      </c>
      <c r="K58" s="21">
        <f t="shared" si="22"/>
        <v>40.548387096774192</v>
      </c>
      <c r="L58" s="21">
        <f t="shared" si="22"/>
        <v>519.0322580645161</v>
      </c>
      <c r="M58" s="21">
        <f t="shared" si="22"/>
        <v>163.51612903225808</v>
      </c>
      <c r="N58" s="21">
        <f t="shared" si="22"/>
        <v>571.22580645161293</v>
      </c>
      <c r="O58" s="21">
        <f t="shared" si="22"/>
        <v>377.96774193548384</v>
      </c>
      <c r="P58" s="21">
        <f t="shared" si="22"/>
        <v>172.48387096774192</v>
      </c>
      <c r="Q58" s="21">
        <f t="shared" si="22"/>
        <v>292.48387096774195</v>
      </c>
      <c r="R58" s="21">
        <f t="shared" si="22"/>
        <v>217.16129032258064</v>
      </c>
      <c r="S58" s="21">
        <f t="shared" si="22"/>
        <v>272.87096774193549</v>
      </c>
      <c r="T58" s="21">
        <f t="shared" si="22"/>
        <v>53.41935483870968</v>
      </c>
      <c r="U58" s="21">
        <f t="shared" si="22"/>
        <v>19.193548387096776</v>
      </c>
      <c r="V58" s="21">
        <f t="shared" si="22"/>
        <v>535.38709677419354</v>
      </c>
      <c r="W58" s="21">
        <f t="shared" si="22"/>
        <v>90.290322580645167</v>
      </c>
      <c r="X58" s="21">
        <f t="shared" si="22"/>
        <v>83.290322580645167</v>
      </c>
      <c r="Y58" s="21">
        <f t="shared" si="22"/>
        <v>45.387096774193552</v>
      </c>
      <c r="Z58" s="21">
        <f t="shared" si="22"/>
        <v>158.45161290322579</v>
      </c>
      <c r="AA58" s="21">
        <f t="shared" si="22"/>
        <v>294.80645161290323</v>
      </c>
      <c r="AB58" s="4">
        <f t="shared" si="5"/>
        <v>2631.3225806451615</v>
      </c>
      <c r="AC58" s="5">
        <f t="shared" si="3"/>
        <v>5063.4193548387093</v>
      </c>
      <c r="AD58" s="18"/>
      <c r="AE58" s="18"/>
    </row>
    <row r="59" spans="1:31" x14ac:dyDescent="0.25">
      <c r="A59" s="87" t="s">
        <v>36</v>
      </c>
      <c r="B59" s="21">
        <f t="shared" ref="B59:AA59" si="23">+B27/$B$65</f>
        <v>0</v>
      </c>
      <c r="C59" s="21">
        <f t="shared" si="23"/>
        <v>33.903225806451616</v>
      </c>
      <c r="D59" s="21">
        <f t="shared" si="23"/>
        <v>0.35483870967741937</v>
      </c>
      <c r="E59" s="21">
        <f t="shared" si="23"/>
        <v>23.774193548387096</v>
      </c>
      <c r="F59" s="21">
        <f t="shared" si="23"/>
        <v>6.4516129032258063E-2</v>
      </c>
      <c r="G59" s="21">
        <f t="shared" si="23"/>
        <v>18.06451612903226</v>
      </c>
      <c r="H59" s="21">
        <f t="shared" si="23"/>
        <v>0.74193548387096775</v>
      </c>
      <c r="I59" s="21">
        <f t="shared" si="23"/>
        <v>31.096774193548388</v>
      </c>
      <c r="J59" s="21">
        <f t="shared" si="23"/>
        <v>1.6451612903225807</v>
      </c>
      <c r="K59" s="21">
        <f t="shared" si="23"/>
        <v>1.3548387096774193</v>
      </c>
      <c r="L59" s="21">
        <f t="shared" si="23"/>
        <v>14.870967741935484</v>
      </c>
      <c r="M59" s="21">
        <f t="shared" si="23"/>
        <v>3.3225806451612905</v>
      </c>
      <c r="N59" s="21">
        <f t="shared" si="23"/>
        <v>12.612903225806452</v>
      </c>
      <c r="O59" s="21">
        <f t="shared" si="23"/>
        <v>8.258064516129032</v>
      </c>
      <c r="P59" s="21">
        <f t="shared" si="23"/>
        <v>1.5806451612903225</v>
      </c>
      <c r="Q59" s="21">
        <f t="shared" si="23"/>
        <v>6.67741935483871</v>
      </c>
      <c r="R59" s="21">
        <f t="shared" si="23"/>
        <v>7.967741935483871</v>
      </c>
      <c r="S59" s="21">
        <f t="shared" si="23"/>
        <v>5.387096774193548</v>
      </c>
      <c r="T59" s="21">
        <f t="shared" si="23"/>
        <v>0.4838709677419355</v>
      </c>
      <c r="U59" s="21">
        <f t="shared" si="23"/>
        <v>9.6774193548387094E-2</v>
      </c>
      <c r="V59" s="21">
        <f t="shared" si="23"/>
        <v>4.161290322580645</v>
      </c>
      <c r="W59" s="21">
        <f t="shared" si="23"/>
        <v>0.54838709677419351</v>
      </c>
      <c r="X59" s="21">
        <f t="shared" si="23"/>
        <v>0.80645161290322576</v>
      </c>
      <c r="Y59" s="21">
        <f t="shared" si="23"/>
        <v>0.19354838709677419</v>
      </c>
      <c r="Z59" s="21">
        <f t="shared" si="23"/>
        <v>0.5161290322580645</v>
      </c>
      <c r="AA59" s="21">
        <f t="shared" si="23"/>
        <v>6.096774193548387</v>
      </c>
      <c r="AB59" s="6">
        <f t="shared" si="5"/>
        <v>45.806451612903231</v>
      </c>
      <c r="AC59" s="7">
        <f t="shared" si="3"/>
        <v>138.7741935483871</v>
      </c>
      <c r="AD59" s="18"/>
      <c r="AE59" s="18"/>
    </row>
    <row r="60" spans="1:31" x14ac:dyDescent="0.25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5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8" thickBot="1" x14ac:dyDescent="0.3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4" thickTop="1" thickBot="1" x14ac:dyDescent="0.3">
      <c r="A63" s="9" t="s">
        <v>47</v>
      </c>
      <c r="B63" s="50">
        <f>SUM(B39:B62)</f>
        <v>37204.290322580651</v>
      </c>
      <c r="C63" s="45">
        <f t="shared" ref="C63:AC63" si="25">SUM(C39:C62)</f>
        <v>34978.686495858587</v>
      </c>
      <c r="D63" s="50">
        <f t="shared" si="25"/>
        <v>19459.451612903227</v>
      </c>
      <c r="E63" s="45">
        <f t="shared" si="25"/>
        <v>17110.053245167983</v>
      </c>
      <c r="F63" s="50">
        <f t="shared" si="25"/>
        <v>22823.032258064519</v>
      </c>
      <c r="G63" s="45">
        <f t="shared" si="25"/>
        <v>21866.72252858584</v>
      </c>
      <c r="H63" s="50">
        <f t="shared" si="25"/>
        <v>42823.064516129045</v>
      </c>
      <c r="I63" s="45">
        <f t="shared" si="25"/>
        <v>47260.209942215355</v>
      </c>
      <c r="J63" s="50">
        <f t="shared" si="25"/>
        <v>7194.1935483870984</v>
      </c>
      <c r="K63" s="50">
        <f t="shared" si="25"/>
        <v>7532.6485809129235</v>
      </c>
      <c r="L63" s="50">
        <f t="shared" si="25"/>
        <v>22442.129032258061</v>
      </c>
      <c r="M63" s="45">
        <f t="shared" si="25"/>
        <v>25429.532278756753</v>
      </c>
      <c r="N63" s="50">
        <f t="shared" si="25"/>
        <v>42031.709677419356</v>
      </c>
      <c r="O63" s="45">
        <f t="shared" si="25"/>
        <v>41858.38403700952</v>
      </c>
      <c r="P63" s="50">
        <f t="shared" si="25"/>
        <v>23145.064516129034</v>
      </c>
      <c r="Q63" s="45">
        <f t="shared" si="25"/>
        <v>21634.543051448054</v>
      </c>
      <c r="R63" s="50">
        <f t="shared" si="25"/>
        <v>31168.709677419356</v>
      </c>
      <c r="S63" s="45">
        <f t="shared" si="25"/>
        <v>30002.992202018762</v>
      </c>
      <c r="T63" s="50">
        <f>SUM(T39:T62)</f>
        <v>7612.2580645161279</v>
      </c>
      <c r="U63" s="45">
        <f t="shared" si="25"/>
        <v>7912.4492756902082</v>
      </c>
      <c r="V63" s="50">
        <f t="shared" si="25"/>
        <v>28448.483870967739</v>
      </c>
      <c r="W63" s="45">
        <f t="shared" si="25"/>
        <v>35691.081143314732</v>
      </c>
      <c r="X63" s="50">
        <f t="shared" si="25"/>
        <v>23090.451612903224</v>
      </c>
      <c r="Y63" s="45">
        <f t="shared" si="25"/>
        <v>12933.620241622843</v>
      </c>
      <c r="Z63" s="50">
        <f t="shared" si="25"/>
        <v>53504.645161290318</v>
      </c>
      <c r="AA63" s="50">
        <f t="shared" si="25"/>
        <v>55430.431816108096</v>
      </c>
      <c r="AB63" s="50">
        <f>AB31/B65</f>
        <v>360947.48387096776</v>
      </c>
      <c r="AC63" s="46">
        <f t="shared" si="25"/>
        <v>359641.35483870964</v>
      </c>
    </row>
    <row r="64" spans="1:31" ht="15.6" thickTop="1" x14ac:dyDescent="0.25">
      <c r="A64" s="170"/>
      <c r="B64" s="18"/>
      <c r="C64" s="18"/>
      <c r="AB64" s="174" t="str">
        <f>IF(AB63='Daily Total'!D43,"Correct","Wrong")</f>
        <v>Correct</v>
      </c>
      <c r="AC64" s="174" t="str">
        <f>IF(AC63='Daily Total'!E43,"Correct","Wrong")</f>
        <v>Correct</v>
      </c>
    </row>
    <row r="65" spans="1:31" x14ac:dyDescent="0.25">
      <c r="A65" s="8" t="s">
        <v>82</v>
      </c>
      <c r="B65" s="8">
        <f>COUNTIF('Daily Total'!G7:G37,"&gt;0")</f>
        <v>31</v>
      </c>
      <c r="C65" s="18"/>
    </row>
    <row r="66" spans="1:31" x14ac:dyDescent="0.25">
      <c r="B66" s="18"/>
      <c r="C66" s="18"/>
    </row>
    <row r="67" spans="1:31" x14ac:dyDescent="0.25">
      <c r="A67" s="43" t="s">
        <v>50</v>
      </c>
      <c r="B67" s="18"/>
      <c r="C67" s="18"/>
    </row>
    <row r="68" spans="1:31" ht="13.8" thickBot="1" x14ac:dyDescent="0.3">
      <c r="B68" s="18"/>
      <c r="C68" s="18"/>
    </row>
    <row r="69" spans="1:3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8" thickTop="1" x14ac:dyDescent="0.25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0</v>
      </c>
      <c r="AC71" s="99">
        <f t="shared" si="26"/>
        <v>0</v>
      </c>
      <c r="AD71" s="18"/>
      <c r="AE71" s="18"/>
    </row>
    <row r="72" spans="1:31" x14ac:dyDescent="0.25">
      <c r="A72" s="86" t="s">
        <v>17</v>
      </c>
      <c r="B72" s="81">
        <f>B8/B31</f>
        <v>1.2359830161800625E-2</v>
      </c>
      <c r="C72" s="82">
        <f t="shared" ref="C72:AC72" si="27">C8/C31</f>
        <v>2.7666617372795007E-6</v>
      </c>
      <c r="D72" s="81">
        <f t="shared" si="27"/>
        <v>1.9909058207057521E-2</v>
      </c>
      <c r="E72" s="82">
        <f t="shared" si="27"/>
        <v>7.5413124796064505E-5</v>
      </c>
      <c r="F72" s="81">
        <f t="shared" si="27"/>
        <v>2.3667376193262608E-2</v>
      </c>
      <c r="G72" s="82">
        <f t="shared" si="27"/>
        <v>2.9356730668337748E-4</v>
      </c>
      <c r="H72" s="81">
        <f t="shared" si="27"/>
        <v>1.2770477169749495E-2</v>
      </c>
      <c r="I72" s="82">
        <f t="shared" si="27"/>
        <v>6.846105582103293E-4</v>
      </c>
      <c r="J72" s="81">
        <f t="shared" si="27"/>
        <v>1.9774011299435027E-3</v>
      </c>
      <c r="K72" s="82">
        <f t="shared" si="27"/>
        <v>3.1261762504683618E-3</v>
      </c>
      <c r="L72" s="81">
        <f t="shared" si="27"/>
        <v>1.9577235211425516E-3</v>
      </c>
      <c r="M72" s="82">
        <f t="shared" si="27"/>
        <v>3.9463894817094829E-3</v>
      </c>
      <c r="N72" s="81">
        <f t="shared" si="27"/>
        <v>5.986263826926368E-3</v>
      </c>
      <c r="O72" s="82">
        <f t="shared" si="27"/>
        <v>4.4574259005393775E-3</v>
      </c>
      <c r="P72" s="81">
        <f t="shared" si="27"/>
        <v>3.7296323190201494E-3</v>
      </c>
      <c r="Q72" s="82">
        <f t="shared" si="27"/>
        <v>3.7052453630267569E-3</v>
      </c>
      <c r="R72" s="81">
        <f t="shared" si="27"/>
        <v>1.709737847096447E-3</v>
      </c>
      <c r="S72" s="82">
        <f t="shared" si="27"/>
        <v>3.9942252716166074E-3</v>
      </c>
      <c r="T72" s="81">
        <f t="shared" si="27"/>
        <v>1.9493177387914229E-4</v>
      </c>
      <c r="U72" s="82">
        <f t="shared" si="27"/>
        <v>5.3977821444712182E-3</v>
      </c>
      <c r="V72" s="81">
        <f t="shared" si="27"/>
        <v>5.862322727102641E-4</v>
      </c>
      <c r="W72" s="82">
        <f t="shared" si="27"/>
        <v>2.9030474815194573E-3</v>
      </c>
      <c r="X72" s="81">
        <f t="shared" si="27"/>
        <v>1.9418723561198317E-4</v>
      </c>
      <c r="Y72" s="82">
        <f t="shared" si="27"/>
        <v>3.2673036417239596E-3</v>
      </c>
      <c r="Z72" s="81">
        <f t="shared" si="27"/>
        <v>2.0016350705757234E-4</v>
      </c>
      <c r="AA72" s="81">
        <f t="shared" si="27"/>
        <v>1.0632333528717178E-3</v>
      </c>
      <c r="AB72" s="100">
        <f t="shared" si="27"/>
        <v>6.6963543619784913E-3</v>
      </c>
      <c r="AC72" s="101">
        <f t="shared" si="27"/>
        <v>2.2193256687083065E-3</v>
      </c>
      <c r="AD72" s="18"/>
      <c r="AE72" s="18"/>
    </row>
    <row r="73" spans="1:31" x14ac:dyDescent="0.25">
      <c r="A73" s="87" t="s">
        <v>18</v>
      </c>
      <c r="B73" s="81">
        <f>B9/B31</f>
        <v>4.7914175697738641E-2</v>
      </c>
      <c r="C73" s="82">
        <f t="shared" ref="C73:AC73" si="28">C9/C31</f>
        <v>1.3708808908219926E-2</v>
      </c>
      <c r="D73" s="81">
        <f t="shared" si="28"/>
        <v>6.0270902438983961E-2</v>
      </c>
      <c r="E73" s="82">
        <f t="shared" si="28"/>
        <v>1.9288791994713398E-2</v>
      </c>
      <c r="F73" s="81">
        <f t="shared" si="28"/>
        <v>7.413987567737175E-2</v>
      </c>
      <c r="G73" s="82">
        <f t="shared" si="28"/>
        <v>1.7799915188148909E-2</v>
      </c>
      <c r="H73" s="81">
        <f t="shared" si="28"/>
        <v>4.5314742206302751E-2</v>
      </c>
      <c r="I73" s="82">
        <f t="shared" si="28"/>
        <v>1.6043640249983837E-2</v>
      </c>
      <c r="J73" s="81">
        <f t="shared" si="28"/>
        <v>1.1106627208322124E-2</v>
      </c>
      <c r="K73" s="82">
        <f t="shared" si="28"/>
        <v>3.5527065991624009E-2</v>
      </c>
      <c r="L73" s="81">
        <f t="shared" si="28"/>
        <v>1.6653586428750075E-2</v>
      </c>
      <c r="M73" s="82">
        <f t="shared" si="28"/>
        <v>4.4285568369000237E-2</v>
      </c>
      <c r="N73" s="81">
        <f t="shared" si="28"/>
        <v>3.4343502562965138E-2</v>
      </c>
      <c r="O73" s="82">
        <f t="shared" si="28"/>
        <v>3.9290698843896896E-2</v>
      </c>
      <c r="P73" s="81">
        <f t="shared" si="28"/>
        <v>3.272348177065549E-2</v>
      </c>
      <c r="Q73" s="82">
        <f t="shared" si="28"/>
        <v>3.6484365709417189E-2</v>
      </c>
      <c r="R73" s="81">
        <f t="shared" si="28"/>
        <v>3.8405969593161046E-2</v>
      </c>
      <c r="S73" s="82">
        <f t="shared" si="28"/>
        <v>3.0485131453948124E-2</v>
      </c>
      <c r="T73" s="81">
        <f t="shared" si="28"/>
        <v>1.408170183913891E-2</v>
      </c>
      <c r="U73" s="82">
        <f t="shared" si="28"/>
        <v>6.5303379448746202E-2</v>
      </c>
      <c r="V73" s="81">
        <f t="shared" si="28"/>
        <v>1.8698201502886373E-2</v>
      </c>
      <c r="W73" s="82">
        <f t="shared" si="28"/>
        <v>3.4700094009332667E-2</v>
      </c>
      <c r="X73" s="81">
        <f t="shared" si="28"/>
        <v>3.6292057602360421E-2</v>
      </c>
      <c r="Y73" s="82">
        <f t="shared" si="28"/>
        <v>5.2202034520062959E-2</v>
      </c>
      <c r="Z73" s="81">
        <f t="shared" si="28"/>
        <v>4.2100655716356253E-2</v>
      </c>
      <c r="AA73" s="81">
        <f t="shared" si="28"/>
        <v>2.7215747663053503E-2</v>
      </c>
      <c r="AB73" s="100">
        <f t="shared" si="28"/>
        <v>3.925609051160333E-2</v>
      </c>
      <c r="AC73" s="101">
        <f t="shared" si="28"/>
        <v>2.958036509849149E-2</v>
      </c>
      <c r="AD73" s="18"/>
      <c r="AE73" s="18"/>
    </row>
    <row r="74" spans="1:31" x14ac:dyDescent="0.25">
      <c r="A74" s="86" t="s">
        <v>19</v>
      </c>
      <c r="B74" s="81">
        <f>B10/B31</f>
        <v>8.2350023800584912E-2</v>
      </c>
      <c r="C74" s="82">
        <f t="shared" ref="C74:AC74" si="29">C10/C31</f>
        <v>3.9512540711246734E-2</v>
      </c>
      <c r="D74" s="81">
        <f t="shared" si="29"/>
        <v>7.528143716545406E-2</v>
      </c>
      <c r="E74" s="82">
        <f t="shared" si="29"/>
        <v>5.6054575660914742E-2</v>
      </c>
      <c r="F74" s="81">
        <f t="shared" si="29"/>
        <v>9.7058150086076031E-2</v>
      </c>
      <c r="G74" s="82">
        <f t="shared" si="29"/>
        <v>4.7388254234121283E-2</v>
      </c>
      <c r="H74" s="81">
        <f t="shared" si="29"/>
        <v>6.6560453177553547E-2</v>
      </c>
      <c r="I74" s="82">
        <f t="shared" si="29"/>
        <v>3.9415958030879251E-2</v>
      </c>
      <c r="J74" s="81">
        <f t="shared" si="29"/>
        <v>2.6710608913998745E-2</v>
      </c>
      <c r="K74" s="82">
        <f t="shared" si="29"/>
        <v>7.9387747029017103E-2</v>
      </c>
      <c r="L74" s="81">
        <f t="shared" si="29"/>
        <v>3.9720801602975968E-2</v>
      </c>
      <c r="M74" s="82">
        <f t="shared" si="29"/>
        <v>7.9055910925624126E-2</v>
      </c>
      <c r="N74" s="81">
        <f t="shared" si="29"/>
        <v>5.7811959173680698E-2</v>
      </c>
      <c r="O74" s="82">
        <f t="shared" si="29"/>
        <v>6.6269531127106179E-2</v>
      </c>
      <c r="P74" s="81">
        <f t="shared" si="29"/>
        <v>6.4899226059481785E-2</v>
      </c>
      <c r="Q74" s="82">
        <f t="shared" si="29"/>
        <v>6.3962823172282426E-2</v>
      </c>
      <c r="R74" s="81">
        <f t="shared" si="29"/>
        <v>6.4881032466389987E-2</v>
      </c>
      <c r="S74" s="82">
        <f t="shared" si="29"/>
        <v>5.1753977839713861E-2</v>
      </c>
      <c r="T74" s="81">
        <f t="shared" si="29"/>
        <v>3.9766081871345033E-2</v>
      </c>
      <c r="U74" s="82">
        <f t="shared" si="29"/>
        <v>0.12401037558196791</v>
      </c>
      <c r="V74" s="81">
        <f t="shared" si="29"/>
        <v>3.9515683697640219E-2</v>
      </c>
      <c r="W74" s="82">
        <f t="shared" si="29"/>
        <v>6.4052326266439114E-2</v>
      </c>
      <c r="X74" s="81">
        <f t="shared" si="29"/>
        <v>6.2571597811691471E-2</v>
      </c>
      <c r="Y74" s="82">
        <f t="shared" si="29"/>
        <v>8.7558749348367423E-2</v>
      </c>
      <c r="Z74" s="81">
        <f t="shared" si="29"/>
        <v>5.8738945789452109E-2</v>
      </c>
      <c r="AA74" s="81">
        <f t="shared" si="29"/>
        <v>4.6913789550301399E-2</v>
      </c>
      <c r="AB74" s="100">
        <f t="shared" si="29"/>
        <v>6.2741948341694248E-2</v>
      </c>
      <c r="AC74" s="101">
        <f t="shared" si="29"/>
        <v>5.7166180429571327E-2</v>
      </c>
      <c r="AD74" s="18"/>
      <c r="AE74" s="18"/>
    </row>
    <row r="75" spans="1:31" x14ac:dyDescent="0.25">
      <c r="A75" s="87" t="s">
        <v>20</v>
      </c>
      <c r="B75" s="81">
        <f>B11/B31</f>
        <v>9.1862454295507018E-2</v>
      </c>
      <c r="C75" s="82">
        <f t="shared" ref="C75:AC75" si="30">C11/C31</f>
        <v>4.3880117384881422E-2</v>
      </c>
      <c r="D75" s="81">
        <f t="shared" si="30"/>
        <v>8.3402542590630971E-2</v>
      </c>
      <c r="E75" s="82">
        <f t="shared" si="30"/>
        <v>7.4860216198120805E-2</v>
      </c>
      <c r="F75" s="81">
        <f t="shared" si="30"/>
        <v>9.5441220951104855E-2</v>
      </c>
      <c r="G75" s="82">
        <f t="shared" si="30"/>
        <v>5.5377594866328997E-2</v>
      </c>
      <c r="H75" s="81">
        <f t="shared" si="30"/>
        <v>7.107942283138044E-2</v>
      </c>
      <c r="I75" s="82">
        <f t="shared" si="30"/>
        <v>4.8909501563016496E-2</v>
      </c>
      <c r="J75" s="81">
        <f t="shared" si="30"/>
        <v>3.5265895435386961E-2</v>
      </c>
      <c r="K75" s="82">
        <f t="shared" si="30"/>
        <v>0.11365214089647765</v>
      </c>
      <c r="L75" s="81">
        <f t="shared" si="30"/>
        <v>4.3314273558083441E-2</v>
      </c>
      <c r="M75" s="82">
        <f t="shared" si="30"/>
        <v>0.11199859209715275</v>
      </c>
      <c r="N75" s="81">
        <f t="shared" si="30"/>
        <v>6.4756792682636691E-2</v>
      </c>
      <c r="O75" s="82">
        <f t="shared" si="30"/>
        <v>8.4374383742155029E-2</v>
      </c>
      <c r="P75" s="81">
        <f t="shared" si="30"/>
        <v>8.0263750231708286E-2</v>
      </c>
      <c r="Q75" s="82">
        <f t="shared" si="30"/>
        <v>7.8622725247469508E-2</v>
      </c>
      <c r="R75" s="81">
        <f t="shared" si="30"/>
        <v>8.131707771441582E-2</v>
      </c>
      <c r="S75" s="82">
        <f t="shared" si="30"/>
        <v>6.1414161072050298E-2</v>
      </c>
      <c r="T75" s="81">
        <f t="shared" si="30"/>
        <v>5.047885414018137E-2</v>
      </c>
      <c r="U75" s="82">
        <f t="shared" si="30"/>
        <v>0.16277214201194479</v>
      </c>
      <c r="V75" s="81">
        <f t="shared" si="30"/>
        <v>4.5279356119663952E-2</v>
      </c>
      <c r="W75" s="82">
        <f t="shared" si="30"/>
        <v>8.0069357487298529E-2</v>
      </c>
      <c r="X75" s="81">
        <f t="shared" si="30"/>
        <v>7.1828321719353341E-2</v>
      </c>
      <c r="Y75" s="82">
        <f t="shared" si="30"/>
        <v>0.11658909479577274</v>
      </c>
      <c r="Z75" s="81">
        <f t="shared" si="30"/>
        <v>7.4245588565117052E-2</v>
      </c>
      <c r="AA75" s="81">
        <f t="shared" si="30"/>
        <v>5.5563902584046088E-2</v>
      </c>
      <c r="AB75" s="100">
        <f t="shared" si="30"/>
        <v>7.1772303217731967E-2</v>
      </c>
      <c r="AC75" s="101">
        <f t="shared" si="30"/>
        <v>7.1880480930733695E-2</v>
      </c>
      <c r="AD75" s="18"/>
      <c r="AE75" s="18"/>
    </row>
    <row r="76" spans="1:31" x14ac:dyDescent="0.25">
      <c r="A76" s="86" t="s">
        <v>21</v>
      </c>
      <c r="B76" s="81">
        <f>B12/B31</f>
        <v>7.7699155404380174E-2</v>
      </c>
      <c r="C76" s="82">
        <f t="shared" ref="C76:AC76" si="31">C12/C31</f>
        <v>3.8501687888858507E-2</v>
      </c>
      <c r="D76" s="81">
        <f t="shared" si="31"/>
        <v>7.4404510288557019E-2</v>
      </c>
      <c r="E76" s="82">
        <f t="shared" si="31"/>
        <v>6.2732572186947874E-2</v>
      </c>
      <c r="F76" s="81">
        <f t="shared" si="31"/>
        <v>7.5435963104617004E-2</v>
      </c>
      <c r="G76" s="82">
        <f t="shared" si="31"/>
        <v>4.6241319310472727E-2</v>
      </c>
      <c r="H76" s="81">
        <f t="shared" si="31"/>
        <v>6.6512242799516383E-2</v>
      </c>
      <c r="I76" s="82">
        <f t="shared" si="31"/>
        <v>4.636550976352926E-2</v>
      </c>
      <c r="J76" s="81">
        <f t="shared" si="31"/>
        <v>3.3194332346874716E-2</v>
      </c>
      <c r="K76" s="82">
        <f t="shared" si="31"/>
        <v>0.10518296717716581</v>
      </c>
      <c r="L76" s="81">
        <f t="shared" si="31"/>
        <v>3.6409057849148919E-2</v>
      </c>
      <c r="M76" s="82">
        <f t="shared" si="31"/>
        <v>0.10979753429943964</v>
      </c>
      <c r="N76" s="81">
        <f t="shared" si="31"/>
        <v>5.1848719438396355E-2</v>
      </c>
      <c r="O76" s="82">
        <f t="shared" si="31"/>
        <v>7.8525466812560854E-2</v>
      </c>
      <c r="P76" s="81">
        <f t="shared" si="31"/>
        <v>6.911666529616152E-2</v>
      </c>
      <c r="Q76" s="82">
        <f t="shared" si="31"/>
        <v>7.0975068667864391E-2</v>
      </c>
      <c r="R76" s="81">
        <f t="shared" si="31"/>
        <v>7.3843701810128018E-2</v>
      </c>
      <c r="S76" s="82">
        <f t="shared" si="31"/>
        <v>5.3237474256034416E-2</v>
      </c>
      <c r="T76" s="81">
        <f t="shared" si="31"/>
        <v>3.6147131112806173E-2</v>
      </c>
      <c r="U76" s="82">
        <f t="shared" si="31"/>
        <v>0.12522604659958486</v>
      </c>
      <c r="V76" s="81">
        <f t="shared" si="31"/>
        <v>3.5697803499931395E-2</v>
      </c>
      <c r="W76" s="82">
        <f t="shared" si="31"/>
        <v>7.3392074316145292E-2</v>
      </c>
      <c r="X76" s="81">
        <f t="shared" si="31"/>
        <v>6.4092963995730681E-2</v>
      </c>
      <c r="Y76" s="82">
        <f t="shared" si="31"/>
        <v>0.10524247318714137</v>
      </c>
      <c r="Z76" s="81">
        <f t="shared" si="31"/>
        <v>6.8335338987751446E-2</v>
      </c>
      <c r="AA76" s="81">
        <f t="shared" si="31"/>
        <v>5.214450451492457E-2</v>
      </c>
      <c r="AB76" s="100">
        <f t="shared" si="31"/>
        <v>6.2258275084607073E-2</v>
      </c>
      <c r="AC76" s="101">
        <f t="shared" si="31"/>
        <v>6.5310853590521439E-2</v>
      </c>
      <c r="AD76" s="18"/>
      <c r="AE76" s="18"/>
    </row>
    <row r="77" spans="1:31" x14ac:dyDescent="0.25">
      <c r="A77" s="87" t="s">
        <v>22</v>
      </c>
      <c r="B77" s="81">
        <f>B13/B31</f>
        <v>6.4593660287185051E-2</v>
      </c>
      <c r="C77" s="82">
        <f t="shared" ref="C77:AC77" si="32">C13/C31</f>
        <v>3.8864219644144236E-2</v>
      </c>
      <c r="D77" s="81">
        <f t="shared" si="32"/>
        <v>6.6218754299676913E-2</v>
      </c>
      <c r="E77" s="82">
        <f t="shared" si="32"/>
        <v>4.9165586710794254E-2</v>
      </c>
      <c r="F77" s="81">
        <f t="shared" si="32"/>
        <v>6.6805745186667681E-2</v>
      </c>
      <c r="G77" s="82">
        <f t="shared" si="32"/>
        <v>3.7477776011513593E-2</v>
      </c>
      <c r="H77" s="81">
        <f t="shared" si="32"/>
        <v>6.3130736752503733E-2</v>
      </c>
      <c r="I77" s="82">
        <f t="shared" si="32"/>
        <v>4.2942077815240724E-2</v>
      </c>
      <c r="J77" s="81">
        <f t="shared" si="32"/>
        <v>3.3494753833736887E-2</v>
      </c>
      <c r="K77" s="82">
        <f t="shared" si="32"/>
        <v>9.068480586290141E-2</v>
      </c>
      <c r="L77" s="81">
        <f t="shared" si="32"/>
        <v>3.1796477247572966E-2</v>
      </c>
      <c r="M77" s="82">
        <f t="shared" si="32"/>
        <v>7.9477062101428547E-2</v>
      </c>
      <c r="N77" s="81">
        <f t="shared" si="32"/>
        <v>4.7238528821941655E-2</v>
      </c>
      <c r="O77" s="82">
        <f t="shared" si="32"/>
        <v>6.9990988539572419E-2</v>
      </c>
      <c r="P77" s="81">
        <f t="shared" si="32"/>
        <v>5.4108937040851741E-2</v>
      </c>
      <c r="Q77" s="82">
        <f t="shared" si="32"/>
        <v>5.2466870758223552E-2</v>
      </c>
      <c r="R77" s="81">
        <f t="shared" si="32"/>
        <v>6.5189447647040558E-2</v>
      </c>
      <c r="S77" s="82">
        <f t="shared" si="32"/>
        <v>4.7943605198365477E-2</v>
      </c>
      <c r="T77" s="81">
        <f t="shared" si="32"/>
        <v>3.1011102635816596E-2</v>
      </c>
      <c r="U77" s="82">
        <f t="shared" si="32"/>
        <v>7.1373845923910592E-2</v>
      </c>
      <c r="V77" s="81">
        <f t="shared" si="32"/>
        <v>3.1326574464538619E-2</v>
      </c>
      <c r="W77" s="82">
        <f t="shared" si="32"/>
        <v>7.1296387774651582E-2</v>
      </c>
      <c r="X77" s="81">
        <f t="shared" si="32"/>
        <v>5.4632273639152615E-2</v>
      </c>
      <c r="Y77" s="82">
        <f t="shared" si="32"/>
        <v>6.8755541596491901E-2</v>
      </c>
      <c r="Z77" s="81">
        <f t="shared" si="32"/>
        <v>6.1031179686539122E-2</v>
      </c>
      <c r="AA77" s="81">
        <f t="shared" si="32"/>
        <v>5.0637143130855995E-2</v>
      </c>
      <c r="AB77" s="100">
        <f t="shared" si="32"/>
        <v>5.4851156972884625E-2</v>
      </c>
      <c r="AC77" s="101">
        <f t="shared" si="32"/>
        <v>5.5784786313102963E-2</v>
      </c>
      <c r="AD77" s="18"/>
      <c r="AE77" s="18"/>
    </row>
    <row r="78" spans="1:31" x14ac:dyDescent="0.25">
      <c r="A78" s="86" t="s">
        <v>23</v>
      </c>
      <c r="B78" s="81">
        <f>B14/B31</f>
        <v>5.5843368740858018E-2</v>
      </c>
      <c r="C78" s="82">
        <f t="shared" ref="C78:AC78" si="33">C14/C31</f>
        <v>4.3675444405273295E-2</v>
      </c>
      <c r="D78" s="81">
        <f t="shared" si="33"/>
        <v>5.9389002441802057E-2</v>
      </c>
      <c r="E78" s="82">
        <f t="shared" si="33"/>
        <v>4.0836207077068927E-2</v>
      </c>
      <c r="F78" s="81">
        <f t="shared" si="33"/>
        <v>6.028149266304271E-2</v>
      </c>
      <c r="G78" s="82">
        <f t="shared" si="33"/>
        <v>3.4785513023085635E-2</v>
      </c>
      <c r="H78" s="81">
        <f t="shared" si="33"/>
        <v>5.8003864363114541E-2</v>
      </c>
      <c r="I78" s="82">
        <f t="shared" si="33"/>
        <v>4.4785680126034441E-2</v>
      </c>
      <c r="J78" s="81">
        <f t="shared" si="33"/>
        <v>3.6763518966908798E-2</v>
      </c>
      <c r="K78" s="82">
        <f t="shared" si="33"/>
        <v>9.2808892739931967E-2</v>
      </c>
      <c r="L78" s="81">
        <f t="shared" si="33"/>
        <v>2.7776100824198728E-2</v>
      </c>
      <c r="M78" s="82">
        <f t="shared" si="33"/>
        <v>6.8009572254223882E-2</v>
      </c>
      <c r="N78" s="81">
        <f t="shared" si="33"/>
        <v>4.3480229596241857E-2</v>
      </c>
      <c r="O78" s="82">
        <f t="shared" si="33"/>
        <v>5.9278986461858488E-2</v>
      </c>
      <c r="P78" s="81">
        <f t="shared" si="33"/>
        <v>5.1016241182889964E-2</v>
      </c>
      <c r="Q78" s="82">
        <f t="shared" si="33"/>
        <v>4.2487310510844041E-2</v>
      </c>
      <c r="R78" s="81">
        <f t="shared" si="33"/>
        <v>6.1290789977541581E-2</v>
      </c>
      <c r="S78" s="82">
        <f t="shared" si="33"/>
        <v>4.1874318076353161E-2</v>
      </c>
      <c r="T78" s="81">
        <f t="shared" si="33"/>
        <v>3.0676328502415459E-2</v>
      </c>
      <c r="U78" s="82">
        <f t="shared" si="33"/>
        <v>4.6142068210819676E-2</v>
      </c>
      <c r="V78" s="81">
        <f t="shared" si="33"/>
        <v>2.8842174252723941E-2</v>
      </c>
      <c r="W78" s="82">
        <f t="shared" si="33"/>
        <v>7.1395807208950196E-2</v>
      </c>
      <c r="X78" s="81">
        <f t="shared" si="33"/>
        <v>5.1067051874535488E-2</v>
      </c>
      <c r="Y78" s="82">
        <f t="shared" si="33"/>
        <v>4.9503391359494012E-2</v>
      </c>
      <c r="Z78" s="81">
        <f t="shared" si="33"/>
        <v>5.7181046686329312E-2</v>
      </c>
      <c r="AA78" s="81">
        <f t="shared" si="33"/>
        <v>5.1336072116514961E-2</v>
      </c>
      <c r="AB78" s="100">
        <f t="shared" si="33"/>
        <v>5.040113064432928E-2</v>
      </c>
      <c r="AC78" s="101">
        <f t="shared" si="33"/>
        <v>5.1685361814754159E-2</v>
      </c>
      <c r="AD78" s="18"/>
      <c r="AE78" s="18"/>
    </row>
    <row r="79" spans="1:31" x14ac:dyDescent="0.25">
      <c r="A79" s="87" t="s">
        <v>24</v>
      </c>
      <c r="B79" s="81">
        <f>B15/B31</f>
        <v>5.4420535959692477E-2</v>
      </c>
      <c r="C79" s="82">
        <f t="shared" ref="C79:AC79" si="34">C15/C31</f>
        <v>4.599021805879714E-2</v>
      </c>
      <c r="D79" s="81">
        <f t="shared" si="34"/>
        <v>5.5122065237391896E-2</v>
      </c>
      <c r="E79" s="82">
        <f t="shared" si="34"/>
        <v>3.9024406753843478E-2</v>
      </c>
      <c r="F79" s="81">
        <f t="shared" si="34"/>
        <v>5.6677323699601705E-2</v>
      </c>
      <c r="G79" s="82">
        <f t="shared" si="34"/>
        <v>3.2748244427458779E-2</v>
      </c>
      <c r="H79" s="81">
        <f t="shared" si="34"/>
        <v>5.6203508058289359E-2</v>
      </c>
      <c r="I79" s="82">
        <f t="shared" si="34"/>
        <v>4.5284633583713159E-2</v>
      </c>
      <c r="J79" s="81">
        <f t="shared" si="34"/>
        <v>3.7494395121513764E-2</v>
      </c>
      <c r="K79" s="82">
        <f t="shared" si="34"/>
        <v>7.4411559627586651E-2</v>
      </c>
      <c r="L79" s="81">
        <f t="shared" si="34"/>
        <v>2.8247564344708827E-2</v>
      </c>
      <c r="M79" s="82">
        <f t="shared" si="34"/>
        <v>6.1425913813184914E-2</v>
      </c>
      <c r="N79" s="81">
        <f t="shared" si="34"/>
        <v>4.1594556490760048E-2</v>
      </c>
      <c r="O79" s="82">
        <f t="shared" si="34"/>
        <v>5.544347319993171E-2</v>
      </c>
      <c r="P79" s="81">
        <f t="shared" si="34"/>
        <v>5.2524261425483311E-2</v>
      </c>
      <c r="Q79" s="82">
        <f t="shared" si="34"/>
        <v>3.7543007241710551E-2</v>
      </c>
      <c r="R79" s="81">
        <f t="shared" si="34"/>
        <v>5.7827846371981829E-2</v>
      </c>
      <c r="S79" s="82">
        <f t="shared" si="34"/>
        <v>4.165068446760585E-2</v>
      </c>
      <c r="T79" s="81">
        <f t="shared" si="34"/>
        <v>3.4007119247393844E-2</v>
      </c>
      <c r="U79" s="82">
        <f t="shared" si="34"/>
        <v>4.1563737887374677E-2</v>
      </c>
      <c r="V79" s="81">
        <f t="shared" si="34"/>
        <v>3.0574791105144217E-2</v>
      </c>
      <c r="W79" s="82">
        <f t="shared" si="34"/>
        <v>6.449067559039208E-2</v>
      </c>
      <c r="X79" s="81">
        <f t="shared" si="34"/>
        <v>4.8996652714989021E-2</v>
      </c>
      <c r="Y79" s="82">
        <f t="shared" si="34"/>
        <v>4.260713596303084E-2</v>
      </c>
      <c r="Z79" s="81">
        <f t="shared" si="34"/>
        <v>5.5326519735398316E-2</v>
      </c>
      <c r="AA79" s="81">
        <f t="shared" si="34"/>
        <v>5.1839463933829703E-2</v>
      </c>
      <c r="AB79" s="100">
        <f t="shared" si="34"/>
        <v>4.9004358779027098E-2</v>
      </c>
      <c r="AC79" s="101">
        <f t="shared" si="34"/>
        <v>4.9196233308416035E-2</v>
      </c>
      <c r="AD79" s="18"/>
      <c r="AE79" s="18"/>
    </row>
    <row r="80" spans="1:31" x14ac:dyDescent="0.25">
      <c r="A80" s="86" t="s">
        <v>25</v>
      </c>
      <c r="B80" s="81">
        <f>B16/B31</f>
        <v>5.3973136986455776E-2</v>
      </c>
      <c r="C80" s="82">
        <f t="shared" ref="C80:AC80" si="35">C16/C31</f>
        <v>4.843963591686859E-2</v>
      </c>
      <c r="D80" s="81">
        <f t="shared" si="35"/>
        <v>5.4972871628846086E-2</v>
      </c>
      <c r="E80" s="82">
        <f t="shared" si="35"/>
        <v>4.0281920609817855E-2</v>
      </c>
      <c r="F80" s="81">
        <f t="shared" si="35"/>
        <v>5.571055837764341E-2</v>
      </c>
      <c r="G80" s="82">
        <f t="shared" si="35"/>
        <v>3.68124551305377E-2</v>
      </c>
      <c r="H80" s="81">
        <f t="shared" si="35"/>
        <v>5.7637013517738027E-2</v>
      </c>
      <c r="I80" s="82">
        <f t="shared" si="35"/>
        <v>4.8098157732210642E-2</v>
      </c>
      <c r="J80" s="81">
        <f t="shared" si="35"/>
        <v>4.5224643529728277E-2</v>
      </c>
      <c r="K80" s="82">
        <f t="shared" si="35"/>
        <v>5.7859955232983609E-2</v>
      </c>
      <c r="L80" s="81">
        <f t="shared" si="35"/>
        <v>3.372545299307466E-2</v>
      </c>
      <c r="M80" s="82">
        <f t="shared" si="35"/>
        <v>5.8779765160389678E-2</v>
      </c>
      <c r="N80" s="81">
        <f t="shared" si="35"/>
        <v>4.4910025687211579E-2</v>
      </c>
      <c r="O80" s="82">
        <f t="shared" si="35"/>
        <v>5.4640458367918907E-2</v>
      </c>
      <c r="P80" s="81">
        <f t="shared" si="35"/>
        <v>5.3389770270816463E-2</v>
      </c>
      <c r="Q80" s="82">
        <f t="shared" si="35"/>
        <v>4.16210137076575E-2</v>
      </c>
      <c r="R80" s="81">
        <f t="shared" si="35"/>
        <v>5.8132121751549838E-2</v>
      </c>
      <c r="S80" s="82">
        <f t="shared" si="35"/>
        <v>4.4784780474809729E-2</v>
      </c>
      <c r="T80" s="81">
        <f t="shared" si="35"/>
        <v>3.4091872192558693E-2</v>
      </c>
      <c r="U80" s="82">
        <f t="shared" si="35"/>
        <v>4.0275445472228978E-2</v>
      </c>
      <c r="V80" s="81">
        <f t="shared" si="35"/>
        <v>3.5016322656800124E-2</v>
      </c>
      <c r="W80" s="82">
        <f t="shared" si="35"/>
        <v>6.558428936767681E-2</v>
      </c>
      <c r="X80" s="81">
        <f t="shared" si="35"/>
        <v>5.1114550910584464E-2</v>
      </c>
      <c r="Y80" s="82">
        <f t="shared" si="35"/>
        <v>4.0295082164650609E-2</v>
      </c>
      <c r="Z80" s="81">
        <f t="shared" si="35"/>
        <v>5.611813023168323E-2</v>
      </c>
      <c r="AA80" s="81">
        <f t="shared" si="35"/>
        <v>5.4396577974616965E-2</v>
      </c>
      <c r="AB80" s="100">
        <f t="shared" si="35"/>
        <v>5.0626344356055016E-2</v>
      </c>
      <c r="AC80" s="101">
        <f t="shared" si="35"/>
        <v>5.0381823038399727E-2</v>
      </c>
      <c r="AD80" s="18"/>
      <c r="AE80" s="18"/>
    </row>
    <row r="81" spans="1:31" x14ac:dyDescent="0.25">
      <c r="A81" s="87" t="s">
        <v>26</v>
      </c>
      <c r="B81" s="81">
        <f>B17/B31</f>
        <v>5.1374581322133329E-2</v>
      </c>
      <c r="C81" s="82">
        <f t="shared" ref="C81:AC81" si="36">C17/C31</f>
        <v>4.8447013681501339E-2</v>
      </c>
      <c r="D81" s="81">
        <f t="shared" si="36"/>
        <v>5.1274527843671619E-2</v>
      </c>
      <c r="E81" s="82">
        <f t="shared" si="36"/>
        <v>4.1279259185245804E-2</v>
      </c>
      <c r="F81" s="81">
        <f t="shared" si="36"/>
        <v>4.9671101914591093E-2</v>
      </c>
      <c r="G81" s="82">
        <f t="shared" si="36"/>
        <v>3.7730037365497807E-2</v>
      </c>
      <c r="H81" s="81">
        <f t="shared" si="36"/>
        <v>5.6172623284859308E-2</v>
      </c>
      <c r="I81" s="82">
        <f t="shared" si="36"/>
        <v>4.7578044825574282E-2</v>
      </c>
      <c r="J81" s="81">
        <f t="shared" si="36"/>
        <v>4.9551609721101245E-2</v>
      </c>
      <c r="K81" s="82">
        <f t="shared" si="36"/>
        <v>5.1881678458115345E-2</v>
      </c>
      <c r="L81" s="81">
        <f t="shared" si="36"/>
        <v>3.7226932066131382E-2</v>
      </c>
      <c r="M81" s="82">
        <f t="shared" si="36"/>
        <v>5.63568773718763E-2</v>
      </c>
      <c r="N81" s="81">
        <f t="shared" si="36"/>
        <v>4.6382800082579743E-2</v>
      </c>
      <c r="O81" s="82">
        <f t="shared" si="36"/>
        <v>5.1096249910695432E-2</v>
      </c>
      <c r="P81" s="81">
        <f t="shared" si="36"/>
        <v>5.0750037979252878E-2</v>
      </c>
      <c r="Q81" s="82">
        <f t="shared" si="36"/>
        <v>4.3632432619014887E-2</v>
      </c>
      <c r="R81" s="81">
        <f t="shared" si="36"/>
        <v>5.6036347453504859E-2</v>
      </c>
      <c r="S81" s="82">
        <f t="shared" si="36"/>
        <v>4.5324511588228721E-2</v>
      </c>
      <c r="T81" s="81">
        <f t="shared" si="36"/>
        <v>3.4223239257564202E-2</v>
      </c>
      <c r="U81" s="82">
        <f t="shared" si="36"/>
        <v>4.122128040993088E-2</v>
      </c>
      <c r="V81" s="81">
        <f t="shared" si="36"/>
        <v>3.7999643951772473E-2</v>
      </c>
      <c r="W81" s="82">
        <f t="shared" si="36"/>
        <v>5.8906014821927345E-2</v>
      </c>
      <c r="X81" s="81">
        <f t="shared" si="36"/>
        <v>4.9189442920128973E-2</v>
      </c>
      <c r="Y81" s="82">
        <f t="shared" si="36"/>
        <v>4.0933578143491321E-2</v>
      </c>
      <c r="Z81" s="81">
        <f t="shared" si="36"/>
        <v>5.5828737209431316E-2</v>
      </c>
      <c r="AA81" s="81">
        <f t="shared" si="36"/>
        <v>5.4850503543987489E-2</v>
      </c>
      <c r="AB81" s="100">
        <f t="shared" si="36"/>
        <v>4.9800560746393989E-2</v>
      </c>
      <c r="AC81" s="101">
        <f t="shared" si="36"/>
        <v>4.9325394241323928E-2</v>
      </c>
      <c r="AD81" s="18"/>
      <c r="AE81" s="18"/>
    </row>
    <row r="82" spans="1:31" x14ac:dyDescent="0.25">
      <c r="A82" s="86" t="s">
        <v>27</v>
      </c>
      <c r="B82" s="81">
        <f>B18/B31</f>
        <v>4.6741053971402879E-2</v>
      </c>
      <c r="C82" s="82">
        <f t="shared" ref="C82:AC82" si="37">C18/C31</f>
        <v>5.3055349915229894E-2</v>
      </c>
      <c r="D82" s="81">
        <f t="shared" si="37"/>
        <v>4.6558352106862412E-2</v>
      </c>
      <c r="E82" s="82">
        <f t="shared" si="37"/>
        <v>4.6512930046092679E-2</v>
      </c>
      <c r="F82" s="81">
        <f t="shared" si="37"/>
        <v>4.7700822881243339E-2</v>
      </c>
      <c r="G82" s="82">
        <f t="shared" si="37"/>
        <v>4.5266898520499692E-2</v>
      </c>
      <c r="H82" s="81">
        <f t="shared" si="37"/>
        <v>5.3936113716229195E-2</v>
      </c>
      <c r="I82" s="82">
        <f t="shared" si="37"/>
        <v>5.4072630529832792E-2</v>
      </c>
      <c r="J82" s="81">
        <f t="shared" si="37"/>
        <v>5.7465698143664243E-2</v>
      </c>
      <c r="K82" s="82">
        <f t="shared" si="37"/>
        <v>4.9269394194025345E-2</v>
      </c>
      <c r="L82" s="81">
        <f t="shared" si="37"/>
        <v>4.862686249651433E-2</v>
      </c>
      <c r="M82" s="82">
        <f t="shared" si="37"/>
        <v>4.9475114935915533E-2</v>
      </c>
      <c r="N82" s="81">
        <f t="shared" si="37"/>
        <v>4.8715908035638224E-2</v>
      </c>
      <c r="O82" s="82">
        <f t="shared" si="37"/>
        <v>4.8040632051836743E-2</v>
      </c>
      <c r="P82" s="81">
        <f t="shared" si="37"/>
        <v>5.6801631226332652E-2</v>
      </c>
      <c r="Q82" s="82">
        <f t="shared" si="37"/>
        <v>4.2898838768467937E-2</v>
      </c>
      <c r="R82" s="81">
        <f t="shared" si="37"/>
        <v>5.2297072125684359E-2</v>
      </c>
      <c r="S82" s="82">
        <f t="shared" si="37"/>
        <v>4.859515311615812E-2</v>
      </c>
      <c r="T82" s="81">
        <f t="shared" si="37"/>
        <v>4.5969997457411642E-2</v>
      </c>
      <c r="U82" s="82">
        <f t="shared" si="37"/>
        <v>3.637387635420862E-2</v>
      </c>
      <c r="V82" s="81">
        <f t="shared" si="37"/>
        <v>4.6452954576637111E-2</v>
      </c>
      <c r="W82" s="82">
        <f t="shared" si="37"/>
        <v>5.0878347408834006E-2</v>
      </c>
      <c r="X82" s="81">
        <f t="shared" si="37"/>
        <v>4.9334734089219956E-2</v>
      </c>
      <c r="Y82" s="82">
        <f t="shared" si="37"/>
        <v>3.88958780860192E-2</v>
      </c>
      <c r="Z82" s="81">
        <f t="shared" si="37"/>
        <v>5.5231864101036754E-2</v>
      </c>
      <c r="AA82" s="81">
        <f t="shared" si="37"/>
        <v>5.950615040932615E-2</v>
      </c>
      <c r="AB82" s="100">
        <f t="shared" si="37"/>
        <v>5.0716966063868461E-2</v>
      </c>
      <c r="AC82" s="101">
        <f t="shared" si="37"/>
        <v>5.0407027359335221E-2</v>
      </c>
      <c r="AD82" s="18"/>
      <c r="AE82" s="18"/>
    </row>
    <row r="83" spans="1:31" x14ac:dyDescent="0.25">
      <c r="A83" s="87" t="s">
        <v>28</v>
      </c>
      <c r="B83" s="81">
        <f>B19/B31</f>
        <v>4.853064986434967E-2</v>
      </c>
      <c r="C83" s="82">
        <f t="shared" ref="C83:AC83" si="38">C19/C31</f>
        <v>6.3606475560634812E-2</v>
      </c>
      <c r="D83" s="81">
        <f t="shared" si="38"/>
        <v>4.7717089133234865E-2</v>
      </c>
      <c r="E83" s="82">
        <f t="shared" si="38"/>
        <v>5.6482545144132409E-2</v>
      </c>
      <c r="F83" s="81">
        <f t="shared" si="38"/>
        <v>4.6254915097086416E-2</v>
      </c>
      <c r="G83" s="82">
        <f t="shared" si="38"/>
        <v>5.7272178629993793E-2</v>
      </c>
      <c r="H83" s="81">
        <f t="shared" si="38"/>
        <v>5.5059264867063647E-2</v>
      </c>
      <c r="I83" s="82">
        <f t="shared" si="38"/>
        <v>6.4132242102020065E-2</v>
      </c>
      <c r="J83" s="81">
        <f t="shared" si="38"/>
        <v>7.564344005021971E-2</v>
      </c>
      <c r="K83" s="82">
        <f t="shared" si="38"/>
        <v>4.5569371892101147E-2</v>
      </c>
      <c r="L83" s="81">
        <f t="shared" si="38"/>
        <v>7.2000241481315383E-2</v>
      </c>
      <c r="M83" s="82">
        <f t="shared" si="38"/>
        <v>4.372107357010576E-2</v>
      </c>
      <c r="N83" s="81">
        <f t="shared" si="38"/>
        <v>6.0683063401441154E-2</v>
      </c>
      <c r="O83" s="82">
        <f t="shared" si="38"/>
        <v>4.8056045004466551E-2</v>
      </c>
      <c r="P83" s="81">
        <f t="shared" si="38"/>
        <v>6.1973778287574721E-2</v>
      </c>
      <c r="Q83" s="82">
        <f t="shared" si="38"/>
        <v>4.6475854312090149E-2</v>
      </c>
      <c r="R83" s="81">
        <f t="shared" si="38"/>
        <v>5.3935398404106681E-2</v>
      </c>
      <c r="S83" s="82">
        <f t="shared" si="38"/>
        <v>5.832751574298814E-2</v>
      </c>
      <c r="T83" s="81">
        <f t="shared" si="38"/>
        <v>6.6124247817611656E-2</v>
      </c>
      <c r="U83" s="82">
        <f t="shared" si="38"/>
        <v>3.00914123930076E-2</v>
      </c>
      <c r="V83" s="81">
        <f t="shared" si="38"/>
        <v>6.4837062579444674E-2</v>
      </c>
      <c r="W83" s="82">
        <f t="shared" si="38"/>
        <v>4.9500936337278693E-2</v>
      </c>
      <c r="X83" s="81">
        <f t="shared" si="38"/>
        <v>5.8257567714066982E-2</v>
      </c>
      <c r="Y83" s="82">
        <f t="shared" si="38"/>
        <v>3.9918469302131276E-2</v>
      </c>
      <c r="Z83" s="81">
        <f t="shared" si="38"/>
        <v>5.8148704604484146E-2</v>
      </c>
      <c r="AA83" s="81">
        <f t="shared" si="38"/>
        <v>6.398139095863295E-2</v>
      </c>
      <c r="AB83" s="100">
        <f t="shared" si="38"/>
        <v>5.7565160940220773E-2</v>
      </c>
      <c r="AC83" s="101">
        <f t="shared" si="38"/>
        <v>5.4955555184815839E-2</v>
      </c>
      <c r="AD83" s="18"/>
      <c r="AE83" s="18"/>
    </row>
    <row r="84" spans="1:31" x14ac:dyDescent="0.25">
      <c r="A84" s="86" t="s">
        <v>29</v>
      </c>
      <c r="B84" s="81">
        <f>B20/B31</f>
        <v>5.4915622807983469E-2</v>
      </c>
      <c r="C84" s="82">
        <f t="shared" ref="C84:AC84" si="39">C20/C31</f>
        <v>7.62132308768384E-2</v>
      </c>
      <c r="D84" s="81">
        <f t="shared" si="39"/>
        <v>6.4821307499631164E-2</v>
      </c>
      <c r="E84" s="82">
        <f t="shared" si="39"/>
        <v>6.5343587307669995E-2</v>
      </c>
      <c r="F84" s="81">
        <f t="shared" si="39"/>
        <v>5.4373482362186476E-2</v>
      </c>
      <c r="G84" s="82">
        <f t="shared" si="39"/>
        <v>7.9752943386516353E-2</v>
      </c>
      <c r="H84" s="81">
        <f t="shared" si="39"/>
        <v>5.8762424530042975E-2</v>
      </c>
      <c r="I84" s="82">
        <f t="shared" si="39"/>
        <v>7.8105669168502478E-2</v>
      </c>
      <c r="J84" s="81">
        <f t="shared" si="39"/>
        <v>0.10360505784234597</v>
      </c>
      <c r="K84" s="82">
        <f t="shared" si="39"/>
        <v>4.213057801658595E-2</v>
      </c>
      <c r="L84" s="81">
        <f t="shared" si="39"/>
        <v>9.2483031625427981E-2</v>
      </c>
      <c r="M84" s="82">
        <f t="shared" si="39"/>
        <v>4.1010230007774304E-2</v>
      </c>
      <c r="N84" s="81">
        <f t="shared" si="39"/>
        <v>7.724199011038517E-2</v>
      </c>
      <c r="O84" s="82">
        <f t="shared" si="39"/>
        <v>5.3600084065407123E-2</v>
      </c>
      <c r="P84" s="81">
        <f t="shared" si="39"/>
        <v>7.4121564271348875E-2</v>
      </c>
      <c r="Q84" s="82">
        <f t="shared" si="39"/>
        <v>5.6116947478018119E-2</v>
      </c>
      <c r="R84" s="81">
        <f t="shared" si="39"/>
        <v>6.1141757138569494E-2</v>
      </c>
      <c r="S84" s="82">
        <f t="shared" si="39"/>
        <v>7.4443112673341125E-2</v>
      </c>
      <c r="T84" s="81">
        <f t="shared" si="39"/>
        <v>0.1204932621408594</v>
      </c>
      <c r="U84" s="82">
        <f t="shared" si="39"/>
        <v>3.2549767856086258E-2</v>
      </c>
      <c r="V84" s="81">
        <f t="shared" si="39"/>
        <v>8.3826679351357236E-2</v>
      </c>
      <c r="W84" s="82">
        <f t="shared" si="39"/>
        <v>5.4792761681082061E-2</v>
      </c>
      <c r="X84" s="81">
        <f t="shared" si="39"/>
        <v>7.3049326351906391E-2</v>
      </c>
      <c r="Y84" s="82">
        <f t="shared" si="39"/>
        <v>4.6388229337728189E-2</v>
      </c>
      <c r="Z84" s="81">
        <f t="shared" si="39"/>
        <v>6.3518150971516488E-2</v>
      </c>
      <c r="AA84" s="81">
        <f t="shared" si="39"/>
        <v>7.2970863099743738E-2</v>
      </c>
      <c r="AB84" s="100">
        <f t="shared" si="39"/>
        <v>6.964394427140326E-2</v>
      </c>
      <c r="AC84" s="101">
        <f t="shared" si="39"/>
        <v>6.4309766665392995E-2</v>
      </c>
      <c r="AD84" s="18"/>
      <c r="AE84" s="18"/>
    </row>
    <row r="85" spans="1:31" x14ac:dyDescent="0.25">
      <c r="A85" s="87" t="s">
        <v>30</v>
      </c>
      <c r="B85" s="81">
        <f>B21/B31</f>
        <v>5.7072848864985218E-2</v>
      </c>
      <c r="C85" s="82">
        <f t="shared" ref="C85:AC85" si="40">C21/C31</f>
        <v>0.10415899379807234</v>
      </c>
      <c r="D85" s="81">
        <f t="shared" si="40"/>
        <v>7.276172288779148E-2</v>
      </c>
      <c r="E85" s="82">
        <f t="shared" si="40"/>
        <v>8.0498424575551217E-2</v>
      </c>
      <c r="F85" s="81">
        <f t="shared" si="40"/>
        <v>5.8694244919535163E-2</v>
      </c>
      <c r="G85" s="82">
        <f t="shared" si="40"/>
        <v>0.10500136838373149</v>
      </c>
      <c r="H85" s="81">
        <f t="shared" si="40"/>
        <v>6.5944264283266107E-2</v>
      </c>
      <c r="I85" s="82">
        <f t="shared" si="40"/>
        <v>9.3522483758755548E-2</v>
      </c>
      <c r="J85" s="81">
        <f t="shared" si="40"/>
        <v>0.13209129226078378</v>
      </c>
      <c r="K85" s="82">
        <f t="shared" si="40"/>
        <v>4.4550413600170688E-2</v>
      </c>
      <c r="L85" s="81">
        <f t="shared" si="40"/>
        <v>0.11849976858040609</v>
      </c>
      <c r="M85" s="82">
        <f t="shared" si="40"/>
        <v>4.2341630201177746E-2</v>
      </c>
      <c r="N85" s="81">
        <f t="shared" si="40"/>
        <v>8.7980426452225396E-2</v>
      </c>
      <c r="O85" s="82">
        <f t="shared" si="40"/>
        <v>6.1739794422608213E-2</v>
      </c>
      <c r="P85" s="81">
        <f t="shared" si="40"/>
        <v>7.9764793441645054E-2</v>
      </c>
      <c r="Q85" s="82">
        <f t="shared" si="40"/>
        <v>7.2232483713163292E-2</v>
      </c>
      <c r="R85" s="81">
        <f t="shared" si="40"/>
        <v>6.9126398476553205E-2</v>
      </c>
      <c r="S85" s="82">
        <f t="shared" si="40"/>
        <v>8.8107110073175079E-2</v>
      </c>
      <c r="T85" s="81">
        <f t="shared" si="40"/>
        <v>0.13712178998220187</v>
      </c>
      <c r="U85" s="82">
        <f t="shared" si="40"/>
        <v>3.9736179726279158E-2</v>
      </c>
      <c r="V85" s="81">
        <f t="shared" si="40"/>
        <v>9.8911104736008379E-2</v>
      </c>
      <c r="W85" s="82">
        <f t="shared" si="40"/>
        <v>6.0521568727188182E-2</v>
      </c>
      <c r="X85" s="81">
        <f t="shared" si="40"/>
        <v>9.2515548949153675E-2</v>
      </c>
      <c r="Y85" s="82">
        <f t="shared" si="40"/>
        <v>5.6739061374867596E-2</v>
      </c>
      <c r="Z85" s="81">
        <f t="shared" si="40"/>
        <v>7.0746344604387681E-2</v>
      </c>
      <c r="AA85" s="81">
        <f t="shared" si="40"/>
        <v>8.5100071294000351E-2</v>
      </c>
      <c r="AB85" s="100">
        <f t="shared" si="40"/>
        <v>7.9763189569530796E-2</v>
      </c>
      <c r="AC85" s="101">
        <f t="shared" si="40"/>
        <v>7.7479697067383071E-2</v>
      </c>
      <c r="AD85" s="18"/>
      <c r="AE85" s="18"/>
    </row>
    <row r="86" spans="1:31" x14ac:dyDescent="0.25">
      <c r="A86" s="86" t="s">
        <v>31</v>
      </c>
      <c r="B86" s="81">
        <f>B22/B31</f>
        <v>5.586504504770088E-2</v>
      </c>
      <c r="C86" s="82">
        <f t="shared" ref="C86:AC86" si="41">C22/C31</f>
        <v>0.10091838157995973</v>
      </c>
      <c r="D86" s="81">
        <f t="shared" si="41"/>
        <v>5.8382774437498654E-2</v>
      </c>
      <c r="E86" s="82">
        <f t="shared" si="41"/>
        <v>8.2254095103292152E-2</v>
      </c>
      <c r="F86" s="81">
        <f t="shared" si="41"/>
        <v>4.9074647286131444E-2</v>
      </c>
      <c r="G86" s="82">
        <f t="shared" si="41"/>
        <v>0.10136929016952241</v>
      </c>
      <c r="H86" s="81">
        <f t="shared" si="41"/>
        <v>6.4040707637955122E-2</v>
      </c>
      <c r="I86" s="82">
        <f t="shared" si="41"/>
        <v>9.6423350430851554E-2</v>
      </c>
      <c r="J86" s="81">
        <f t="shared" si="41"/>
        <v>0.1037395749260156</v>
      </c>
      <c r="K86" s="82">
        <f t="shared" si="41"/>
        <v>3.9408655540224061E-2</v>
      </c>
      <c r="L86" s="81">
        <f t="shared" si="41"/>
        <v>0.11855438935412373</v>
      </c>
      <c r="M86" s="82">
        <f t="shared" si="41"/>
        <v>3.8140329330465822E-2</v>
      </c>
      <c r="N86" s="81">
        <f t="shared" si="41"/>
        <v>8.6930527873349081E-2</v>
      </c>
      <c r="O86" s="82">
        <f t="shared" si="41"/>
        <v>6.0872128382051485E-2</v>
      </c>
      <c r="P86" s="81">
        <f t="shared" si="41"/>
        <v>7.9396847652324673E-2</v>
      </c>
      <c r="Q86" s="82">
        <f t="shared" si="41"/>
        <v>8.3332589217374103E-2</v>
      </c>
      <c r="R86" s="81">
        <f t="shared" si="41"/>
        <v>6.517909814433416E-2</v>
      </c>
      <c r="S86" s="82">
        <f t="shared" si="41"/>
        <v>9.4476939756642564E-2</v>
      </c>
      <c r="T86" s="81">
        <f t="shared" si="41"/>
        <v>0.13257479447410797</v>
      </c>
      <c r="U86" s="82">
        <f t="shared" si="41"/>
        <v>3.6375095420576077E-2</v>
      </c>
      <c r="V86" s="81">
        <f t="shared" si="41"/>
        <v>0.10940092050939842</v>
      </c>
      <c r="W86" s="82">
        <f t="shared" si="41"/>
        <v>6.0045444464437651E-2</v>
      </c>
      <c r="X86" s="81">
        <f t="shared" si="41"/>
        <v>8.8550776469536352E-2</v>
      </c>
      <c r="Y86" s="82">
        <f t="shared" si="41"/>
        <v>6.0204431429726514E-2</v>
      </c>
      <c r="Z86" s="81">
        <f t="shared" si="41"/>
        <v>6.7738465879356877E-2</v>
      </c>
      <c r="AA86" s="81">
        <f t="shared" si="41"/>
        <v>8.7899318514928729E-2</v>
      </c>
      <c r="AB86" s="100">
        <f t="shared" si="41"/>
        <v>7.7012364947737902E-2</v>
      </c>
      <c r="AC86" s="101">
        <f t="shared" si="41"/>
        <v>7.8536664035012652E-2</v>
      </c>
      <c r="AD86" s="18"/>
      <c r="AE86" s="18"/>
    </row>
    <row r="87" spans="1:31" x14ac:dyDescent="0.25">
      <c r="A87" s="87" t="s">
        <v>32</v>
      </c>
      <c r="B87" s="81">
        <f>B23/B31</f>
        <v>5.8421115150611318E-2</v>
      </c>
      <c r="C87" s="82">
        <f t="shared" ref="C87:AC87" si="42">C23/C31</f>
        <v>9.0707771718445712E-2</v>
      </c>
      <c r="D87" s="81">
        <f t="shared" si="42"/>
        <v>4.6719149662739559E-2</v>
      </c>
      <c r="E87" s="82">
        <f t="shared" si="42"/>
        <v>8.1223706061601272E-2</v>
      </c>
      <c r="F87" s="81">
        <f t="shared" si="42"/>
        <v>3.801762226613184E-2</v>
      </c>
      <c r="G87" s="82">
        <f t="shared" si="42"/>
        <v>9.4859120373640901E-2</v>
      </c>
      <c r="H87" s="81">
        <f t="shared" si="42"/>
        <v>5.9034361193658826E-2</v>
      </c>
      <c r="I87" s="82">
        <f t="shared" si="42"/>
        <v>8.9263524397878602E-2</v>
      </c>
      <c r="J87" s="81">
        <f t="shared" si="42"/>
        <v>7.6943771859026094E-2</v>
      </c>
      <c r="K87" s="82">
        <f t="shared" si="42"/>
        <v>3.1587227429389915E-2</v>
      </c>
      <c r="L87" s="81">
        <f t="shared" si="42"/>
        <v>9.818227814622843E-2</v>
      </c>
      <c r="M87" s="82">
        <f t="shared" si="42"/>
        <v>3.6525984807567607E-2</v>
      </c>
      <c r="N87" s="81">
        <f t="shared" si="42"/>
        <v>7.6613432408557905E-2</v>
      </c>
      <c r="O87" s="82">
        <f t="shared" si="42"/>
        <v>5.6371332948245922E-2</v>
      </c>
      <c r="P87" s="81">
        <f t="shared" si="42"/>
        <v>5.5307548324243866E-2</v>
      </c>
      <c r="Q87" s="82">
        <f t="shared" si="42"/>
        <v>7.831561667912168E-2</v>
      </c>
      <c r="R87" s="81">
        <f t="shared" si="42"/>
        <v>5.4702296554650552E-2</v>
      </c>
      <c r="S87" s="82">
        <f t="shared" si="42"/>
        <v>8.2379955460709572E-2</v>
      </c>
      <c r="T87" s="81">
        <f t="shared" si="42"/>
        <v>9.2889227900669544E-2</v>
      </c>
      <c r="U87" s="82">
        <f t="shared" si="42"/>
        <v>3.0935325462422662E-2</v>
      </c>
      <c r="V87" s="81">
        <f t="shared" si="42"/>
        <v>0.10278454659979612</v>
      </c>
      <c r="W87" s="82">
        <f t="shared" si="42"/>
        <v>5.1746911739388238E-2</v>
      </c>
      <c r="X87" s="81">
        <f t="shared" si="42"/>
        <v>6.4840375298266001E-2</v>
      </c>
      <c r="Y87" s="82">
        <f t="shared" si="42"/>
        <v>5.251629425964862E-2</v>
      </c>
      <c r="Z87" s="81">
        <f t="shared" si="42"/>
        <v>6.1150554308218037E-2</v>
      </c>
      <c r="AA87" s="81">
        <f t="shared" si="42"/>
        <v>7.35487452669039E-2</v>
      </c>
      <c r="AB87" s="100">
        <f t="shared" si="42"/>
        <v>6.6050623752610962E-2</v>
      </c>
      <c r="AC87" s="101">
        <f t="shared" si="42"/>
        <v>7.0613537752036479E-2</v>
      </c>
      <c r="AD87" s="18"/>
      <c r="AE87" s="18"/>
    </row>
    <row r="88" spans="1:31" x14ac:dyDescent="0.25">
      <c r="A88" s="86" t="s">
        <v>33</v>
      </c>
      <c r="B88" s="81">
        <f>B24/B31</f>
        <v>5.9956664727359749E-2</v>
      </c>
      <c r="C88" s="82">
        <f t="shared" ref="C88:AC88" si="43">C24/C31</f>
        <v>7.1276584116952688E-2</v>
      </c>
      <c r="D88" s="81">
        <f t="shared" si="43"/>
        <v>4.0908887463261073E-2</v>
      </c>
      <c r="E88" s="82">
        <f t="shared" si="43"/>
        <v>7.1125888651408231E-2</v>
      </c>
      <c r="F88" s="81">
        <f t="shared" si="43"/>
        <v>3.4163281574640221E-2</v>
      </c>
      <c r="G88" s="82">
        <f t="shared" si="43"/>
        <v>7.2916808214803938E-2</v>
      </c>
      <c r="H88" s="81">
        <f t="shared" si="43"/>
        <v>5.4406918189248331E-2</v>
      </c>
      <c r="I88" s="82">
        <f t="shared" si="43"/>
        <v>6.9370912126211756E-2</v>
      </c>
      <c r="J88" s="81">
        <f t="shared" si="43"/>
        <v>6.6702537888978564E-2</v>
      </c>
      <c r="K88" s="82">
        <f t="shared" si="43"/>
        <v>2.2594117667768598E-2</v>
      </c>
      <c r="L88" s="81">
        <f t="shared" si="43"/>
        <v>7.4708281946684371E-2</v>
      </c>
      <c r="M88" s="82">
        <f t="shared" si="43"/>
        <v>3.9929444460228024E-2</v>
      </c>
      <c r="N88" s="81">
        <f t="shared" si="43"/>
        <v>6.1739869207810077E-2</v>
      </c>
      <c r="O88" s="82">
        <f t="shared" si="43"/>
        <v>5.405707811088082E-2</v>
      </c>
      <c r="P88" s="81">
        <f t="shared" si="43"/>
        <v>4.2832234838612565E-2</v>
      </c>
      <c r="Q88" s="82">
        <f t="shared" si="43"/>
        <v>7.2247065923580878E-2</v>
      </c>
      <c r="R88" s="81">
        <f t="shared" si="43"/>
        <v>4.5146600705836086E-2</v>
      </c>
      <c r="S88" s="82">
        <f t="shared" si="43"/>
        <v>6.7544875972751037E-2</v>
      </c>
      <c r="T88" s="81">
        <f t="shared" si="43"/>
        <v>5.5199593185863212E-2</v>
      </c>
      <c r="U88" s="82">
        <f t="shared" si="43"/>
        <v>3.6944638816614937E-2</v>
      </c>
      <c r="V88" s="81">
        <f t="shared" si="43"/>
        <v>9.0521293158091085E-2</v>
      </c>
      <c r="W88" s="82">
        <f t="shared" si="43"/>
        <v>4.7350765117311448E-2</v>
      </c>
      <c r="X88" s="81">
        <f t="shared" si="43"/>
        <v>4.6820079239568373E-2</v>
      </c>
      <c r="Y88" s="82">
        <f t="shared" si="43"/>
        <v>5.1773045034279354E-2</v>
      </c>
      <c r="Z88" s="81">
        <f t="shared" si="43"/>
        <v>5.1159260214970782E-2</v>
      </c>
      <c r="AA88" s="81">
        <f t="shared" si="43"/>
        <v>5.8500530686413005E-2</v>
      </c>
      <c r="AB88" s="100">
        <f t="shared" si="43"/>
        <v>5.5686950080844573E-2</v>
      </c>
      <c r="AC88" s="101">
        <f t="shared" si="43"/>
        <v>5.9825191440720245E-2</v>
      </c>
      <c r="AD88" s="18"/>
      <c r="AE88" s="18"/>
    </row>
    <row r="89" spans="1:31" x14ac:dyDescent="0.25">
      <c r="A89" s="87" t="s">
        <v>34</v>
      </c>
      <c r="B89" s="81">
        <f>B25/B31</f>
        <v>2.5260700942399118E-2</v>
      </c>
      <c r="C89" s="82">
        <f t="shared" ref="C89:AC89" si="44">C25/C31</f>
        <v>4.9287156629055209E-2</v>
      </c>
      <c r="D89" s="81">
        <f t="shared" si="44"/>
        <v>2.0686522678257352E-2</v>
      </c>
      <c r="E89" s="82">
        <f t="shared" si="44"/>
        <v>5.5564390349740325E-2</v>
      </c>
      <c r="F89" s="81">
        <f t="shared" si="44"/>
        <v>1.5919119621661197E-2</v>
      </c>
      <c r="G89" s="82">
        <f t="shared" si="44"/>
        <v>6.1169690309679642E-2</v>
      </c>
      <c r="H89" s="81">
        <f t="shared" si="44"/>
        <v>3.209455260392538E-2</v>
      </c>
      <c r="I89" s="82">
        <f t="shared" si="44"/>
        <v>5.1489812631260616E-2</v>
      </c>
      <c r="J89" s="81">
        <f t="shared" si="44"/>
        <v>5.8402833826562639E-2</v>
      </c>
      <c r="K89" s="82">
        <f t="shared" si="44"/>
        <v>1.4804371640916612E-2</v>
      </c>
      <c r="L89" s="81">
        <f t="shared" si="44"/>
        <v>5.6326954201918626E-2</v>
      </c>
      <c r="M89" s="82">
        <f t="shared" si="44"/>
        <v>2.9162181869180102E-2</v>
      </c>
      <c r="N89" s="81">
        <f t="shared" si="44"/>
        <v>4.7850969659619505E-2</v>
      </c>
      <c r="O89" s="82">
        <f t="shared" si="44"/>
        <v>4.4668278016435581E-2</v>
      </c>
      <c r="P89" s="81">
        <f t="shared" si="44"/>
        <v>2.975900944533566E-2</v>
      </c>
      <c r="Q89" s="82">
        <f t="shared" si="44"/>
        <v>6.3051795036745462E-2</v>
      </c>
      <c r="R89" s="81">
        <f t="shared" si="44"/>
        <v>3.2614387878662429E-2</v>
      </c>
      <c r="S89" s="82">
        <f t="shared" si="44"/>
        <v>5.4388123711977841E-2</v>
      </c>
      <c r="T89" s="81">
        <f t="shared" si="44"/>
        <v>3.7867615899652513E-2</v>
      </c>
      <c r="U89" s="82">
        <f t="shared" si="44"/>
        <v>3.1269629190403506E-2</v>
      </c>
      <c r="V89" s="81">
        <f t="shared" si="44"/>
        <v>8.0762850336148079E-2</v>
      </c>
      <c r="W89" s="82">
        <f t="shared" si="44"/>
        <v>3.5828052682102367E-2</v>
      </c>
      <c r="X89" s="81">
        <f t="shared" si="44"/>
        <v>3.3010433023565107E-2</v>
      </c>
      <c r="Y89" s="82">
        <f t="shared" si="44"/>
        <v>4.308600794716138E-2</v>
      </c>
      <c r="Z89" s="81">
        <f t="shared" si="44"/>
        <v>4.0229247505793889E-2</v>
      </c>
      <c r="AA89" s="81">
        <f t="shared" si="44"/>
        <v>4.7103507160063951E-2</v>
      </c>
      <c r="AB89" s="100">
        <f t="shared" si="44"/>
        <v>3.8735328488497832E-2</v>
      </c>
      <c r="AC89" s="101">
        <f t="shared" si="44"/>
        <v>4.6876807916704115E-2</v>
      </c>
      <c r="AD89" s="18"/>
      <c r="AE89" s="18"/>
    </row>
    <row r="90" spans="1:31" x14ac:dyDescent="0.25">
      <c r="A90" s="86" t="s">
        <v>35</v>
      </c>
      <c r="B90" s="81">
        <f>B26/B31</f>
        <v>8.453759668716667E-4</v>
      </c>
      <c r="C90" s="82">
        <f t="shared" ref="C90:AC90" si="45">C26/C31</f>
        <v>2.8784348714655926E-2</v>
      </c>
      <c r="D90" s="81">
        <f t="shared" si="45"/>
        <v>1.1802872142735183E-3</v>
      </c>
      <c r="E90" s="82">
        <f t="shared" si="45"/>
        <v>3.6005996433880999E-2</v>
      </c>
      <c r="F90" s="81">
        <f t="shared" si="45"/>
        <v>9.1022933821804236E-4</v>
      </c>
      <c r="G90" s="82">
        <f t="shared" si="45"/>
        <v>3.4910906093779538E-2</v>
      </c>
      <c r="H90" s="81">
        <f t="shared" si="45"/>
        <v>3.3189832129957102E-3</v>
      </c>
      <c r="I90" s="82">
        <f t="shared" si="45"/>
        <v>2.2853569999998252E-2</v>
      </c>
      <c r="J90" s="81">
        <f t="shared" si="45"/>
        <v>1.4393327952649986E-2</v>
      </c>
      <c r="K90" s="82">
        <f t="shared" si="45"/>
        <v>5.3830185573133299E-3</v>
      </c>
      <c r="L90" s="81">
        <f t="shared" si="45"/>
        <v>2.3127585503071701E-2</v>
      </c>
      <c r="M90" s="82">
        <f t="shared" si="45"/>
        <v>6.4301665968451837E-3</v>
      </c>
      <c r="N90" s="81">
        <f t="shared" si="45"/>
        <v>1.3590353826565657E-2</v>
      </c>
      <c r="O90" s="82">
        <f t="shared" si="45"/>
        <v>9.0296782981707964E-3</v>
      </c>
      <c r="P90" s="81">
        <f t="shared" si="45"/>
        <v>7.4522959677880184E-3</v>
      </c>
      <c r="Q90" s="82">
        <f t="shared" si="45"/>
        <v>1.3519299680709701E-2</v>
      </c>
      <c r="R90" s="81">
        <f t="shared" si="45"/>
        <v>6.9672852219450857E-3</v>
      </c>
      <c r="S90" s="82">
        <f t="shared" si="45"/>
        <v>9.0947918095840869E-3</v>
      </c>
      <c r="T90" s="81">
        <f t="shared" si="45"/>
        <v>7.0175438596491229E-3</v>
      </c>
      <c r="U90" s="82">
        <f t="shared" si="45"/>
        <v>2.4257404652268692E-3</v>
      </c>
      <c r="V90" s="81">
        <f t="shared" si="45"/>
        <v>1.8819530039017898E-2</v>
      </c>
      <c r="W90" s="82">
        <f t="shared" si="45"/>
        <v>2.529772696380125E-3</v>
      </c>
      <c r="X90" s="81">
        <f t="shared" si="45"/>
        <v>3.6071326787779894E-3</v>
      </c>
      <c r="Y90" s="82">
        <f t="shared" si="45"/>
        <v>3.5092337587065733E-3</v>
      </c>
      <c r="Z90" s="81">
        <f t="shared" si="45"/>
        <v>2.961455261044564E-3</v>
      </c>
      <c r="AA90" s="81">
        <f t="shared" si="45"/>
        <v>5.3184945877912584E-3</v>
      </c>
      <c r="AB90" s="100">
        <f t="shared" si="45"/>
        <v>7.2900427298332737E-3</v>
      </c>
      <c r="AC90" s="101">
        <f t="shared" si="45"/>
        <v>1.4079079857513964E-2</v>
      </c>
      <c r="AD90" s="18"/>
      <c r="AE90" s="18"/>
    </row>
    <row r="91" spans="1:31" x14ac:dyDescent="0.25">
      <c r="A91" s="87" t="s">
        <v>36</v>
      </c>
      <c r="B91" s="81">
        <f>B27/B31</f>
        <v>0</v>
      </c>
      <c r="C91" s="82">
        <f t="shared" ref="C91:AC91" si="46">C27/C31</f>
        <v>9.6925382862691838E-4</v>
      </c>
      <c r="D91" s="81">
        <f t="shared" si="46"/>
        <v>1.823477437782121E-5</v>
      </c>
      <c r="E91" s="82">
        <f t="shared" si="46"/>
        <v>1.3894868243674884E-3</v>
      </c>
      <c r="F91" s="81">
        <f t="shared" si="46"/>
        <v>2.8267991870125538E-6</v>
      </c>
      <c r="G91" s="82">
        <f t="shared" si="46"/>
        <v>8.2611905398337392E-4</v>
      </c>
      <c r="H91" s="81">
        <f t="shared" si="46"/>
        <v>1.7325604607104251E-5</v>
      </c>
      <c r="I91" s="82">
        <f t="shared" si="46"/>
        <v>6.5799060629586985E-4</v>
      </c>
      <c r="J91" s="81">
        <f t="shared" si="46"/>
        <v>2.2867904223836428E-4</v>
      </c>
      <c r="K91" s="82">
        <f t="shared" si="46"/>
        <v>1.7986219523242629E-4</v>
      </c>
      <c r="L91" s="81">
        <f t="shared" si="46"/>
        <v>6.6263622852181809E-4</v>
      </c>
      <c r="M91" s="82">
        <f t="shared" si="46"/>
        <v>1.3065834671040718E-4</v>
      </c>
      <c r="N91" s="81">
        <f t="shared" si="46"/>
        <v>3.0008066106771922E-4</v>
      </c>
      <c r="O91" s="82">
        <f t="shared" si="46"/>
        <v>1.972857936614939E-4</v>
      </c>
      <c r="P91" s="81">
        <f t="shared" si="46"/>
        <v>6.8292968472342039E-5</v>
      </c>
      <c r="Q91" s="82">
        <f t="shared" si="46"/>
        <v>3.0864619321792304E-4</v>
      </c>
      <c r="R91" s="81">
        <f t="shared" si="46"/>
        <v>2.5563271684795545E-4</v>
      </c>
      <c r="S91" s="82">
        <f t="shared" si="46"/>
        <v>1.7955198394615704E-4</v>
      </c>
      <c r="T91" s="81">
        <f t="shared" si="46"/>
        <v>6.3564708873633353E-5</v>
      </c>
      <c r="U91" s="82">
        <f t="shared" si="46"/>
        <v>1.223062419442119E-5</v>
      </c>
      <c r="V91" s="81">
        <f t="shared" si="46"/>
        <v>1.4627459028940826E-4</v>
      </c>
      <c r="W91" s="82">
        <f t="shared" si="46"/>
        <v>1.5364821664330878E-5</v>
      </c>
      <c r="X91" s="81">
        <f t="shared" si="46"/>
        <v>3.4925761800716396E-5</v>
      </c>
      <c r="Y91" s="82">
        <f t="shared" si="46"/>
        <v>1.4964749504079205E-5</v>
      </c>
      <c r="Z91" s="81">
        <f t="shared" si="46"/>
        <v>9.6464340750637271E-6</v>
      </c>
      <c r="AA91" s="81">
        <f t="shared" si="46"/>
        <v>1.0998965719362597E-4</v>
      </c>
      <c r="AB91" s="100">
        <f t="shared" si="46"/>
        <v>1.269061391470406E-4</v>
      </c>
      <c r="AC91" s="101">
        <f t="shared" si="46"/>
        <v>3.8586828706232604E-4</v>
      </c>
      <c r="AD91" s="18"/>
      <c r="AE91" s="18"/>
    </row>
    <row r="92" spans="1:31" x14ac:dyDescent="0.25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0</v>
      </c>
      <c r="E92" s="82">
        <f t="shared" si="47"/>
        <v>0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0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0</v>
      </c>
      <c r="P92" s="81">
        <f t="shared" si="47"/>
        <v>0</v>
      </c>
      <c r="Q92" s="82">
        <f t="shared" si="47"/>
        <v>0</v>
      </c>
      <c r="R92" s="81">
        <f t="shared" si="47"/>
        <v>0</v>
      </c>
      <c r="S92" s="82">
        <f t="shared" si="47"/>
        <v>0</v>
      </c>
      <c r="T92" s="81">
        <f t="shared" si="47"/>
        <v>0</v>
      </c>
      <c r="U92" s="82">
        <f t="shared" si="47"/>
        <v>0</v>
      </c>
      <c r="V92" s="81">
        <f t="shared" si="47"/>
        <v>0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0</v>
      </c>
      <c r="AA92" s="81">
        <f t="shared" si="47"/>
        <v>0</v>
      </c>
      <c r="AB92" s="100">
        <f t="shared" si="47"/>
        <v>0</v>
      </c>
      <c r="AC92" s="101">
        <f t="shared" si="47"/>
        <v>0</v>
      </c>
      <c r="AD92" s="18"/>
      <c r="AE92" s="18"/>
    </row>
    <row r="93" spans="1:31" x14ac:dyDescent="0.25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8" thickBot="1" x14ac:dyDescent="0.3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4" thickTop="1" thickBot="1" x14ac:dyDescent="0.3">
      <c r="A95" s="9" t="s">
        <v>13</v>
      </c>
      <c r="B95" s="77">
        <f>SUM(B71:B94)</f>
        <v>0.99999999999999967</v>
      </c>
      <c r="C95" s="78">
        <f t="shared" ref="C95:AC95" si="50">SUM(C71:C94)</f>
        <v>1.0000000000000002</v>
      </c>
      <c r="D95" s="77">
        <f t="shared" si="50"/>
        <v>1.0000000000000002</v>
      </c>
      <c r="E95" s="78">
        <f t="shared" si="50"/>
        <v>1</v>
      </c>
      <c r="F95" s="77">
        <f t="shared" si="50"/>
        <v>1</v>
      </c>
      <c r="G95" s="78">
        <f t="shared" si="50"/>
        <v>1</v>
      </c>
      <c r="H95" s="77">
        <f t="shared" si="50"/>
        <v>1.0000000000000002</v>
      </c>
      <c r="I95" s="78">
        <f t="shared" si="50"/>
        <v>0.99999999999999989</v>
      </c>
      <c r="J95" s="77">
        <f t="shared" si="50"/>
        <v>0.99999999999999989</v>
      </c>
      <c r="K95" s="77">
        <f t="shared" si="50"/>
        <v>1</v>
      </c>
      <c r="L95" s="77">
        <f t="shared" si="50"/>
        <v>1</v>
      </c>
      <c r="M95" s="78">
        <f t="shared" si="50"/>
        <v>1</v>
      </c>
      <c r="N95" s="77">
        <f t="shared" si="50"/>
        <v>1</v>
      </c>
      <c r="O95" s="78">
        <f t="shared" si="50"/>
        <v>1</v>
      </c>
      <c r="P95" s="77">
        <f t="shared" si="50"/>
        <v>1</v>
      </c>
      <c r="Q95" s="78">
        <f t="shared" si="50"/>
        <v>1</v>
      </c>
      <c r="R95" s="77">
        <f t="shared" si="50"/>
        <v>1</v>
      </c>
      <c r="S95" s="78">
        <f t="shared" si="50"/>
        <v>1</v>
      </c>
      <c r="T95" s="77">
        <f t="shared" si="50"/>
        <v>1</v>
      </c>
      <c r="U95" s="78">
        <f t="shared" si="50"/>
        <v>0.99999999999999978</v>
      </c>
      <c r="V95" s="77">
        <f t="shared" si="50"/>
        <v>0.99999999999999989</v>
      </c>
      <c r="W95" s="78">
        <f t="shared" si="50"/>
        <v>1.0000000000000002</v>
      </c>
      <c r="X95" s="77">
        <f t="shared" si="50"/>
        <v>1</v>
      </c>
      <c r="Y95" s="78">
        <f t="shared" si="50"/>
        <v>1</v>
      </c>
      <c r="Z95" s="77">
        <f t="shared" si="50"/>
        <v>0.99999999999999989</v>
      </c>
      <c r="AA95" s="77">
        <f t="shared" si="50"/>
        <v>1</v>
      </c>
      <c r="AB95" s="77">
        <f t="shared" si="50"/>
        <v>0.99999999999999989</v>
      </c>
      <c r="AC95" s="79">
        <f t="shared" si="50"/>
        <v>1.0000000000000002</v>
      </c>
      <c r="AD95" s="80"/>
    </row>
    <row r="96" spans="1:31" ht="13.8" thickTop="1" x14ac:dyDescent="0.25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P33" sqref="P33"/>
    </sheetView>
  </sheetViews>
  <sheetFormatPr defaultColWidth="8.88671875" defaultRowHeight="13.2" x14ac:dyDescent="0.25"/>
  <cols>
    <col min="1" max="1" width="12" style="88" customWidth="1"/>
    <col min="2" max="2" width="9.33203125" customWidth="1"/>
    <col min="3" max="3" width="8.44140625" customWidth="1"/>
    <col min="4" max="4" width="7.6640625" customWidth="1"/>
    <col min="5" max="5" width="8" customWidth="1"/>
    <col min="6" max="6" width="8.44140625" bestFit="1" customWidth="1"/>
    <col min="7" max="7" width="8" customWidth="1"/>
    <col min="8" max="9" width="8.88671875" customWidth="1"/>
    <col min="10" max="10" width="7.6640625" customWidth="1"/>
    <col min="11" max="11" width="8" customWidth="1"/>
    <col min="12" max="12" width="8.44140625" bestFit="1" customWidth="1"/>
    <col min="13" max="13" width="8" customWidth="1"/>
    <col min="14" max="14" width="8.88671875" customWidth="1"/>
    <col min="15" max="15" width="9.33203125" customWidth="1"/>
    <col min="16" max="16" width="8.6640625" bestFit="1" customWidth="1"/>
    <col min="17" max="17" width="8" customWidth="1"/>
    <col min="18" max="18" width="8.6640625" bestFit="1" customWidth="1"/>
    <col min="19" max="19" width="8.44140625" bestFit="1" customWidth="1"/>
    <col min="20" max="20" width="8" customWidth="1"/>
    <col min="21" max="21" width="7.6640625" customWidth="1"/>
    <col min="22" max="22" width="9.33203125" customWidth="1"/>
    <col min="23" max="23" width="8.44140625" customWidth="1"/>
    <col min="24" max="25" width="8" customWidth="1"/>
    <col min="26" max="26" width="9.33203125" customWidth="1"/>
    <col min="27" max="27" width="8.88671875" customWidth="1"/>
    <col min="28" max="28" width="10.44140625" style="88" bestFit="1" customWidth="1"/>
    <col min="29" max="29" width="10.33203125" style="88" customWidth="1"/>
  </cols>
  <sheetData>
    <row r="2" spans="1:29" ht="15.6" x14ac:dyDescent="0.3">
      <c r="A2" s="300" t="s">
        <v>45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45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0" t="s">
        <v>0</v>
      </c>
      <c r="B5" s="294" t="s">
        <v>1</v>
      </c>
      <c r="C5" s="295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4" t="s">
        <v>8</v>
      </c>
      <c r="Q5" s="293"/>
      <c r="R5" s="292" t="s">
        <v>9</v>
      </c>
      <c r="S5" s="293"/>
      <c r="T5" s="292" t="s">
        <v>10</v>
      </c>
      <c r="U5" s="293"/>
      <c r="V5" s="305" t="s">
        <v>11</v>
      </c>
      <c r="W5" s="306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5">
      <c r="A6" s="291"/>
      <c r="B6" s="261" t="s">
        <v>14</v>
      </c>
      <c r="C6" s="262" t="s">
        <v>15</v>
      </c>
      <c r="D6" s="48" t="s">
        <v>14</v>
      </c>
      <c r="E6" s="263" t="s">
        <v>15</v>
      </c>
      <c r="F6" s="264" t="s">
        <v>14</v>
      </c>
      <c r="G6" s="262" t="s">
        <v>15</v>
      </c>
      <c r="H6" s="48" t="s">
        <v>14</v>
      </c>
      <c r="I6" s="263" t="s">
        <v>15</v>
      </c>
      <c r="J6" s="264" t="s">
        <v>14</v>
      </c>
      <c r="K6" s="262" t="s">
        <v>15</v>
      </c>
      <c r="L6" s="48" t="s">
        <v>14</v>
      </c>
      <c r="M6" s="264" t="s">
        <v>15</v>
      </c>
      <c r="N6" s="261" t="s">
        <v>14</v>
      </c>
      <c r="O6" s="37" t="s">
        <v>15</v>
      </c>
      <c r="P6" s="265" t="s">
        <v>14</v>
      </c>
      <c r="Q6" s="262" t="s">
        <v>15</v>
      </c>
      <c r="R6" s="48" t="s">
        <v>14</v>
      </c>
      <c r="S6" s="263" t="s">
        <v>15</v>
      </c>
      <c r="T6" s="264" t="s">
        <v>14</v>
      </c>
      <c r="U6" s="262" t="s">
        <v>15</v>
      </c>
      <c r="V6" s="48" t="s">
        <v>14</v>
      </c>
      <c r="W6" s="263" t="s">
        <v>15</v>
      </c>
      <c r="X6" s="264" t="s">
        <v>14</v>
      </c>
      <c r="Y6" s="262" t="s">
        <v>15</v>
      </c>
      <c r="Z6" s="48" t="s">
        <v>14</v>
      </c>
      <c r="AA6" s="264" t="s">
        <v>15</v>
      </c>
      <c r="AB6" s="261" t="s">
        <v>14</v>
      </c>
      <c r="AC6" s="37" t="s">
        <v>15</v>
      </c>
    </row>
    <row r="7" spans="1:29" ht="13.8" thickTop="1" x14ac:dyDescent="0.25">
      <c r="A7" s="119" t="s">
        <v>16</v>
      </c>
      <c r="B7" s="120">
        <f>Monthly!B7-(Saturdays!B7+'Sundays &amp; Holidays'!B7)</f>
        <v>0</v>
      </c>
      <c r="C7" s="177">
        <f>Monthly!C7-(Saturdays!C7+'Sundays &amp; Holidays'!C7)</f>
        <v>0</v>
      </c>
      <c r="D7" s="121">
        <f>Monthly!D7-(Saturdays!D7+'Sundays &amp; Holidays'!D7)</f>
        <v>0</v>
      </c>
      <c r="E7" s="172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72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71">
        <f>Monthly!N7-(Saturdays!N7+'Sundays &amp; Holidays'!N7)</f>
        <v>0</v>
      </c>
      <c r="O7" s="173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72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72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76">
        <f>Monthly!AA7-(Saturdays!AA7+'Sundays &amp; Holidays'!AA7)</f>
        <v>0</v>
      </c>
      <c r="AB7" s="162">
        <f>+B7+D7+F7+H7+J7+L7+N7+P7+R7+T7+V7+X7+Z7</f>
        <v>0</v>
      </c>
      <c r="AC7" s="163">
        <f>+C7+E7+G7+I7+K7+M7+O7+Q7+S7+U7+W7+Y7+AA7</f>
        <v>0</v>
      </c>
    </row>
    <row r="8" spans="1:29" x14ac:dyDescent="0.25">
      <c r="A8" s="131" t="s">
        <v>17</v>
      </c>
      <c r="B8" s="180">
        <f>Monthly!B8-(Saturdays!B8+'Sundays &amp; Holidays'!B8)</f>
        <v>8976</v>
      </c>
      <c r="C8" s="181">
        <f>Monthly!C8-(Saturdays!C8+'Sundays &amp; Holidays'!C8)</f>
        <v>1</v>
      </c>
      <c r="D8" s="182">
        <f>Monthly!D8-(Saturdays!D8+'Sundays &amp; Holidays'!D8)</f>
        <v>7808</v>
      </c>
      <c r="E8" s="183">
        <f>Monthly!E8-(Saturdays!E8+'Sundays &amp; Holidays'!E8)</f>
        <v>31</v>
      </c>
      <c r="F8" s="180">
        <f>Monthly!F8-(Saturdays!F8+'Sundays &amp; Holidays'!F8)</f>
        <v>11272</v>
      </c>
      <c r="G8" s="184">
        <f>Monthly!G8-(Saturdays!G8+'Sundays &amp; Holidays'!G8)</f>
        <v>127</v>
      </c>
      <c r="H8" s="182">
        <f>Monthly!H8-(Saturdays!H8+'Sundays &amp; Holidays'!H8)</f>
        <v>11308</v>
      </c>
      <c r="I8" s="183">
        <f>Monthly!I8-(Saturdays!I8+'Sundays &amp; Holidays'!I8)</f>
        <v>684</v>
      </c>
      <c r="J8" s="180">
        <f>Monthly!J8-(Saturdays!J8+'Sundays &amp; Holidays'!J8)</f>
        <v>254</v>
      </c>
      <c r="K8" s="184">
        <f>Monthly!K8-(Saturdays!K8+'Sundays &amp; Holidays'!K8)</f>
        <v>491</v>
      </c>
      <c r="L8" s="182">
        <f>Monthly!L8-(Saturdays!L8+'Sundays &amp; Holidays'!L8)</f>
        <v>858</v>
      </c>
      <c r="M8" s="180">
        <f>Monthly!M8-(Saturdays!M8+'Sundays &amp; Holidays'!M8)</f>
        <v>1960</v>
      </c>
      <c r="N8" s="185">
        <f>Monthly!N8-(Saturdays!N8+'Sundays &amp; Holidays'!N8)</f>
        <v>5314</v>
      </c>
      <c r="O8" s="186">
        <f>Monthly!O8-(Saturdays!O8+'Sundays &amp; Holidays'!O8)</f>
        <v>3820</v>
      </c>
      <c r="P8" s="180">
        <f>Monthly!P8-(Saturdays!P8+'Sundays &amp; Holidays'!P8)</f>
        <v>1748</v>
      </c>
      <c r="Q8" s="184">
        <f>Monthly!Q8-(Saturdays!Q8+'Sundays &amp; Holidays'!Q8)</f>
        <v>1609</v>
      </c>
      <c r="R8" s="182">
        <f>Monthly!R8-(Saturdays!R8+'Sundays &amp; Holidays'!R8)</f>
        <v>1083</v>
      </c>
      <c r="S8" s="183">
        <f>Monthly!S8-(Saturdays!S8+'Sundays &amp; Holidays'!S8)</f>
        <v>2407</v>
      </c>
      <c r="T8" s="180">
        <f>Monthly!T8-(Saturdays!T8+'Sundays &amp; Holidays'!T8)</f>
        <v>35</v>
      </c>
      <c r="U8" s="184">
        <f>Monthly!U8-(Saturdays!U8+'Sundays &amp; Holidays'!U8)</f>
        <v>804</v>
      </c>
      <c r="V8" s="182">
        <f>Monthly!V8-(Saturdays!V8+'Sundays &amp; Holidays'!V8)</f>
        <v>321</v>
      </c>
      <c r="W8" s="183">
        <f>Monthly!W8-(Saturdays!W8+'Sundays &amp; Holidays'!W8)</f>
        <v>1915</v>
      </c>
      <c r="X8" s="180">
        <f>Monthly!X8-(Saturdays!X8+'Sundays &amp; Holidays'!X8)</f>
        <v>99</v>
      </c>
      <c r="Y8" s="184">
        <f>Monthly!Y8-(Saturdays!Y8+'Sundays &amp; Holidays'!Y8)</f>
        <v>684</v>
      </c>
      <c r="Z8" s="182">
        <f>Monthly!Z8-(Saturdays!Z8+'Sundays &amp; Holidays'!Z8)</f>
        <v>147</v>
      </c>
      <c r="AA8" s="180">
        <f>Monthly!AA8-(Saturdays!AA8+'Sundays &amp; Holidays'!AA8)</f>
        <v>788</v>
      </c>
      <c r="AB8" s="164">
        <f>+B8+D8+F8+H8+J8+L8+N8+P8+R8+T8+V8+X8+Z8</f>
        <v>49223</v>
      </c>
      <c r="AC8" s="165">
        <f>+C8+E8+G8+I8+K8+M8+O8+Q8+S8+U8+W8+Y8+AA8</f>
        <v>15321</v>
      </c>
    </row>
    <row r="9" spans="1:29" x14ac:dyDescent="0.25">
      <c r="A9" s="139" t="s">
        <v>18</v>
      </c>
      <c r="B9" s="187">
        <f>Monthly!B9-(Saturdays!B9+'Sundays &amp; Holidays'!B9)</f>
        <v>33385</v>
      </c>
      <c r="C9" s="188">
        <f>Monthly!C9-(Saturdays!C9+'Sundays &amp; Holidays'!C9)</f>
        <v>9762</v>
      </c>
      <c r="D9" s="189">
        <f>Monthly!D9-(Saturdays!D9+'Sundays &amp; Holidays'!D9)</f>
        <v>22532</v>
      </c>
      <c r="E9" s="190">
        <f>Monthly!E9-(Saturdays!E9+'Sundays &amp; Holidays'!E9)</f>
        <v>6333</v>
      </c>
      <c r="F9" s="187">
        <f>Monthly!F9-(Saturdays!F9+'Sundays &amp; Holidays'!F9)</f>
        <v>34058</v>
      </c>
      <c r="G9" s="191">
        <f>Monthly!G9-(Saturdays!G9+'Sundays &amp; Holidays'!G9)</f>
        <v>8092</v>
      </c>
      <c r="H9" s="189">
        <f>Monthly!H9-(Saturdays!H9+'Sundays &amp; Holidays'!H9)</f>
        <v>38575</v>
      </c>
      <c r="I9" s="190">
        <f>Monthly!I9-(Saturdays!I9+'Sundays &amp; Holidays'!I9)</f>
        <v>15915</v>
      </c>
      <c r="J9" s="187">
        <f>Monthly!J9-(Saturdays!J9+'Sundays &amp; Holidays'!J9)</f>
        <v>1589</v>
      </c>
      <c r="K9" s="191">
        <f>Monthly!K9-(Saturdays!K9+'Sundays &amp; Holidays'!K9)</f>
        <v>5388</v>
      </c>
      <c r="L9" s="189">
        <f>Monthly!L9-(Saturdays!L9+'Sundays &amp; Holidays'!L9)</f>
        <v>7221</v>
      </c>
      <c r="M9" s="187">
        <f>Monthly!M9-(Saturdays!M9+'Sundays &amp; Holidays'!M9)</f>
        <v>21331</v>
      </c>
      <c r="N9" s="192">
        <f>Monthly!N9-(Saturdays!N9+'Sundays &amp; Holidays'!N9)</f>
        <v>29246</v>
      </c>
      <c r="O9" s="193">
        <f>Monthly!O9-(Saturdays!O9+'Sundays &amp; Holidays'!O9)</f>
        <v>32880</v>
      </c>
      <c r="P9" s="187">
        <f>Monthly!P9-(Saturdays!P9+'Sundays &amp; Holidays'!P9)</f>
        <v>15045</v>
      </c>
      <c r="Q9" s="191">
        <f>Monthly!Q9-(Saturdays!Q9+'Sundays &amp; Holidays'!Q9)</f>
        <v>15454</v>
      </c>
      <c r="R9" s="189">
        <f>Monthly!R9-(Saturdays!R9+'Sundays &amp; Holidays'!R9)</f>
        <v>23923</v>
      </c>
      <c r="S9" s="190">
        <f>Monthly!S9-(Saturdays!S9+'Sundays &amp; Holidays'!S9)</f>
        <v>18479</v>
      </c>
      <c r="T9" s="187">
        <f>Monthly!T9-(Saturdays!T9+'Sundays &amp; Holidays'!T9)</f>
        <v>2143</v>
      </c>
      <c r="U9" s="191">
        <f>Monthly!U9-(Saturdays!U9+'Sundays &amp; Holidays'!U9)</f>
        <v>9974</v>
      </c>
      <c r="V9" s="189">
        <f>Monthly!V9-(Saturdays!V9+'Sundays &amp; Holidays'!V9)</f>
        <v>10371</v>
      </c>
      <c r="W9" s="190">
        <f>Monthly!W9-(Saturdays!W9+'Sundays &amp; Holidays'!W9)</f>
        <v>24373</v>
      </c>
      <c r="X9" s="187">
        <f>Monthly!X9-(Saturdays!X9+'Sundays &amp; Holidays'!X9)</f>
        <v>16872</v>
      </c>
      <c r="Y9" s="191">
        <f>Monthly!Y9-(Saturdays!Y9+'Sundays &amp; Holidays'!Y9)</f>
        <v>13245</v>
      </c>
      <c r="Z9" s="189">
        <f>Monthly!Z9-(Saturdays!Z9+'Sundays &amp; Holidays'!Z9)</f>
        <v>45055</v>
      </c>
      <c r="AA9" s="187">
        <f>Monthly!AA9-(Saturdays!AA9+'Sundays &amp; Holidays'!AA9)</f>
        <v>32022</v>
      </c>
      <c r="AB9" s="164">
        <f t="shared" ref="AB9:AC30" si="0">+B9+D9+F9+H9+J9+L9+N9+P9+R9+T9+V9+X9+Z9</f>
        <v>280015</v>
      </c>
      <c r="AC9" s="165">
        <f t="shared" si="0"/>
        <v>213248</v>
      </c>
    </row>
    <row r="10" spans="1:29" x14ac:dyDescent="0.25">
      <c r="A10" s="131" t="s">
        <v>19</v>
      </c>
      <c r="B10" s="180">
        <f>Monthly!B10-(Saturdays!B10+'Sundays &amp; Holidays'!B10)</f>
        <v>55017</v>
      </c>
      <c r="C10" s="181">
        <f>Monthly!C10-(Saturdays!C10+'Sundays &amp; Holidays'!C10)</f>
        <v>27855</v>
      </c>
      <c r="D10" s="182">
        <f>Monthly!D10-(Saturdays!D10+'Sundays &amp; Holidays'!D10)</f>
        <v>27681</v>
      </c>
      <c r="E10" s="183">
        <f>Monthly!E10-(Saturdays!E10+'Sundays &amp; Holidays'!E10)</f>
        <v>18529</v>
      </c>
      <c r="F10" s="180">
        <f>Monthly!F10-(Saturdays!F10+'Sundays &amp; Holidays'!F10)</f>
        <v>42657</v>
      </c>
      <c r="G10" s="184">
        <f>Monthly!G10-(Saturdays!G10+'Sundays &amp; Holidays'!G10)</f>
        <v>20881</v>
      </c>
      <c r="H10" s="182">
        <f>Monthly!H10-(Saturdays!H10+'Sundays &amp; Holidays'!H10)</f>
        <v>54690</v>
      </c>
      <c r="I10" s="183">
        <f>Monthly!I10-(Saturdays!I10+'Sundays &amp; Holidays'!I10)</f>
        <v>37744</v>
      </c>
      <c r="J10" s="180">
        <f>Monthly!J10-(Saturdays!J10+'Sundays &amp; Holidays'!J10)</f>
        <v>3717</v>
      </c>
      <c r="K10" s="184">
        <f>Monthly!K10-(Saturdays!K10+'Sundays &amp; Holidays'!K10)</f>
        <v>11264</v>
      </c>
      <c r="L10" s="182">
        <f>Monthly!L10-(Saturdays!L10+'Sundays &amp; Holidays'!L10)</f>
        <v>16939</v>
      </c>
      <c r="M10" s="180">
        <f>Monthly!M10-(Saturdays!M10+'Sundays &amp; Holidays'!M10)</f>
        <v>36905</v>
      </c>
      <c r="N10" s="185">
        <f>Monthly!N10-(Saturdays!N10+'Sundays &amp; Holidays'!N10)</f>
        <v>48303</v>
      </c>
      <c r="O10" s="186">
        <f>Monthly!O10-(Saturdays!O10+'Sundays &amp; Holidays'!O10)</f>
        <v>53477</v>
      </c>
      <c r="P10" s="180">
        <f>Monthly!P10-(Saturdays!P10+'Sundays &amp; Holidays'!P10)</f>
        <v>29001</v>
      </c>
      <c r="Q10" s="184">
        <f>Monthly!Q10-(Saturdays!Q10+'Sundays &amp; Holidays'!Q10)</f>
        <v>26301</v>
      </c>
      <c r="R10" s="182">
        <f>Monthly!R10-(Saturdays!R10+'Sundays &amp; Holidays'!R10)</f>
        <v>39526</v>
      </c>
      <c r="S10" s="183">
        <f>Monthly!S10-(Saturdays!S10+'Sundays &amp; Holidays'!S10)</f>
        <v>30558</v>
      </c>
      <c r="T10" s="180">
        <f>Monthly!T10-(Saturdays!T10+'Sundays &amp; Holidays'!T10)</f>
        <v>6056</v>
      </c>
      <c r="U10" s="184">
        <f>Monthly!U10-(Saturdays!U10+'Sundays &amp; Holidays'!U10)</f>
        <v>18034</v>
      </c>
      <c r="V10" s="182">
        <f>Monthly!V10-(Saturdays!V10+'Sundays &amp; Holidays'!V10)</f>
        <v>21469</v>
      </c>
      <c r="W10" s="183">
        <f>Monthly!W10-(Saturdays!W10+'Sundays &amp; Holidays'!W10)</f>
        <v>43391</v>
      </c>
      <c r="X10" s="180">
        <f>Monthly!X10-(Saturdays!X10+'Sundays &amp; Holidays'!X10)</f>
        <v>28133</v>
      </c>
      <c r="Y10" s="184">
        <f>Monthly!Y10-(Saturdays!Y10+'Sundays &amp; Holidays'!Y10)</f>
        <v>21163</v>
      </c>
      <c r="Z10" s="182">
        <f>Monthly!Z10-(Saturdays!Z10+'Sundays &amp; Holidays'!Z10)</f>
        <v>61812</v>
      </c>
      <c r="AA10" s="180">
        <f>Monthly!AA10-(Saturdays!AA10+'Sundays &amp; Holidays'!AA10)</f>
        <v>52924</v>
      </c>
      <c r="AB10" s="164">
        <f t="shared" si="0"/>
        <v>435001</v>
      </c>
      <c r="AC10" s="165">
        <f t="shared" si="0"/>
        <v>399026</v>
      </c>
    </row>
    <row r="11" spans="1:29" x14ac:dyDescent="0.25">
      <c r="A11" s="139" t="s">
        <v>20</v>
      </c>
      <c r="B11" s="187">
        <f>Monthly!B11-(Saturdays!B11+'Sundays &amp; Holidays'!B11)</f>
        <v>62696</v>
      </c>
      <c r="C11" s="188">
        <f>Monthly!C11-(Saturdays!C11+'Sundays &amp; Holidays'!C11)</f>
        <v>30509.934951624469</v>
      </c>
      <c r="D11" s="189">
        <f>Monthly!D11-(Saturdays!D11+'Sundays &amp; Holidays'!D11)</f>
        <v>30496</v>
      </c>
      <c r="E11" s="190">
        <f>Monthly!E11-(Saturdays!E11+'Sundays &amp; Holidays'!E11)</f>
        <v>24140.730837933639</v>
      </c>
      <c r="F11" s="187">
        <f>Monthly!F11-(Saturdays!F11+'Sundays &amp; Holidays'!F11)</f>
        <v>42375</v>
      </c>
      <c r="G11" s="191">
        <f>Monthly!G11-(Saturdays!G11+'Sundays &amp; Holidays'!G11)</f>
        <v>24516.721538516118</v>
      </c>
      <c r="H11" s="189">
        <f>Monthly!H11-(Saturdays!H11+'Sundays &amp; Holidays'!H11)</f>
        <v>59284</v>
      </c>
      <c r="I11" s="190">
        <f>Monthly!I11-(Saturdays!I11+'Sundays &amp; Holidays'!I11)</f>
        <v>47144.672673155379</v>
      </c>
      <c r="J11" s="187">
        <f>Monthly!J11-(Saturdays!J11+'Sundays &amp; Holidays'!J11)</f>
        <v>4943</v>
      </c>
      <c r="K11" s="191">
        <f>Monthly!K11-(Saturdays!K11+'Sundays &amp; Holidays'!K11)</f>
        <v>15509.150773088615</v>
      </c>
      <c r="L11" s="189">
        <f>Monthly!L11-(Saturdays!L11+'Sundays &amp; Holidays'!L11)</f>
        <v>18628</v>
      </c>
      <c r="M11" s="187">
        <f>Monthly!M11-(Saturdays!M11+'Sundays &amp; Holidays'!M11)</f>
        <v>51329.226200205565</v>
      </c>
      <c r="N11" s="192">
        <f>Monthly!N11-(Saturdays!N11+'Sundays &amp; Holidays'!N11)</f>
        <v>53600</v>
      </c>
      <c r="O11" s="193">
        <f>Monthly!O11-(Saturdays!O11+'Sundays &amp; Holidays'!O11)</f>
        <v>66762.036084519292</v>
      </c>
      <c r="P11" s="187">
        <f>Monthly!P11-(Saturdays!P11+'Sundays &amp; Holidays'!P11)</f>
        <v>35231</v>
      </c>
      <c r="Q11" s="191">
        <f>Monthly!Q11-(Saturdays!Q11+'Sundays &amp; Holidays'!Q11)</f>
        <v>31993.968759845076</v>
      </c>
      <c r="R11" s="189">
        <f>Monthly!R11-(Saturdays!R11+'Sundays &amp; Holidays'!R11)</f>
        <v>49012</v>
      </c>
      <c r="S11" s="190">
        <f>Monthly!S11-(Saturdays!S11+'Sundays &amp; Holidays'!S11)</f>
        <v>35502.866467885739</v>
      </c>
      <c r="T11" s="187">
        <f>Monthly!T11-(Saturdays!T11+'Sundays &amp; Holidays'!T11)</f>
        <v>7664</v>
      </c>
      <c r="U11" s="191">
        <f>Monthly!U11-(Saturdays!U11+'Sundays &amp; Holidays'!U11)</f>
        <v>22374.715832113652</v>
      </c>
      <c r="V11" s="189">
        <f>Monthly!V11-(Saturdays!V11+'Sundays &amp; Holidays'!V11)</f>
        <v>24973</v>
      </c>
      <c r="W11" s="190">
        <f>Monthly!W11-(Saturdays!W11+'Sundays &amp; Holidays'!W11)</f>
        <v>53927.619990339663</v>
      </c>
      <c r="X11" s="187">
        <f>Monthly!X11-(Saturdays!X11+'Sundays &amp; Holidays'!X11)</f>
        <v>31825</v>
      </c>
      <c r="Y11" s="191">
        <f>Monthly!Y11-(Saturdays!Y11+'Sundays &amp; Holidays'!Y11)</f>
        <v>27617.491368495816</v>
      </c>
      <c r="Z11" s="189">
        <f>Monthly!Z11-(Saturdays!Z11+'Sundays &amp; Holidays'!Z11)</f>
        <v>76432</v>
      </c>
      <c r="AA11" s="187">
        <f>Monthly!AA11-(Saturdays!AA11+'Sundays &amp; Holidays'!AA11)</f>
        <v>62681.864522276999</v>
      </c>
      <c r="AB11" s="164">
        <f t="shared" si="0"/>
        <v>497159</v>
      </c>
      <c r="AC11" s="165">
        <f t="shared" si="0"/>
        <v>494011</v>
      </c>
    </row>
    <row r="12" spans="1:29" x14ac:dyDescent="0.25">
      <c r="A12" s="131" t="s">
        <v>21</v>
      </c>
      <c r="B12" s="180">
        <f>Monthly!B12-(Saturdays!B12+'Sundays &amp; Holidays'!B12)</f>
        <v>56412</v>
      </c>
      <c r="C12" s="181">
        <f>Monthly!C12-(Saturdays!C12+'Sundays &amp; Holidays'!C12)</f>
        <v>27873.892576999075</v>
      </c>
      <c r="D12" s="182">
        <f>Monthly!D12-(Saturdays!D12+'Sundays &amp; Holidays'!D12)</f>
        <v>28238</v>
      </c>
      <c r="E12" s="183">
        <f>Monthly!E12-(Saturdays!E12+'Sundays &amp; Holidays'!E12)</f>
        <v>20535.087160075687</v>
      </c>
      <c r="F12" s="180">
        <f>Monthly!F12-(Saturdays!F12+'Sundays &amp; Holidays'!F12)</f>
        <v>34609</v>
      </c>
      <c r="G12" s="184">
        <f>Monthly!G12-(Saturdays!G12+'Sundays &amp; Holidays'!G12)</f>
        <v>20495.5290602532</v>
      </c>
      <c r="H12" s="182">
        <f>Monthly!H12-(Saturdays!H12+'Sundays &amp; Holidays'!H12)</f>
        <v>57794</v>
      </c>
      <c r="I12" s="183">
        <f>Monthly!I12-(Saturdays!I12+'Sundays &amp; Holidays'!I12)</f>
        <v>45220.55549056911</v>
      </c>
      <c r="J12" s="180">
        <f>Monthly!J12-(Saturdays!J12+'Sundays &amp; Holidays'!J12)</f>
        <v>4672</v>
      </c>
      <c r="K12" s="184">
        <f>Monthly!K12-(Saturdays!K12+'Sundays &amp; Holidays'!K12)</f>
        <v>14897.496181741953</v>
      </c>
      <c r="L12" s="182">
        <f>Monthly!L12-(Saturdays!L12+'Sundays &amp; Holidays'!L12)</f>
        <v>15961</v>
      </c>
      <c r="M12" s="180">
        <f>Monthly!M12-(Saturdays!M12+'Sundays &amp; Holidays'!M12)</f>
        <v>51653.098220460568</v>
      </c>
      <c r="N12" s="185">
        <f>Monthly!N12-(Saturdays!N12+'Sundays &amp; Holidays'!N12)</f>
        <v>44500</v>
      </c>
      <c r="O12" s="186">
        <f>Monthly!O12-(Saturdays!O12+'Sundays &amp; Holidays'!O12)</f>
        <v>64196.423542294186</v>
      </c>
      <c r="P12" s="180">
        <f>Monthly!P12-(Saturdays!P12+'Sundays &amp; Holidays'!P12)</f>
        <v>31361</v>
      </c>
      <c r="Q12" s="184">
        <f>Monthly!Q12-(Saturdays!Q12+'Sundays &amp; Holidays'!Q12)</f>
        <v>28839.908538906217</v>
      </c>
      <c r="R12" s="182">
        <f>Monthly!R12-(Saturdays!R12+'Sundays &amp; Holidays'!R12)</f>
        <v>46317</v>
      </c>
      <c r="S12" s="183">
        <f>Monthly!S12-(Saturdays!S12+'Sundays &amp; Holidays'!S12)</f>
        <v>32025.789273728238</v>
      </c>
      <c r="T12" s="180">
        <f>Monthly!T12-(Saturdays!T12+'Sundays &amp; Holidays'!T12)</f>
        <v>5469</v>
      </c>
      <c r="U12" s="184">
        <f>Monthly!U12-(Saturdays!U12+'Sundays &amp; Holidays'!U12)</f>
        <v>17975.186993147447</v>
      </c>
      <c r="V12" s="182">
        <f>Monthly!V12-(Saturdays!V12+'Sundays &amp; Holidays'!V12)</f>
        <v>20161</v>
      </c>
      <c r="W12" s="183">
        <f>Monthly!W12-(Saturdays!W12+'Sundays &amp; Holidays'!W12)</f>
        <v>51597.716870505552</v>
      </c>
      <c r="X12" s="180">
        <f>Monthly!X12-(Saturdays!X12+'Sundays &amp; Holidays'!X12)</f>
        <v>28970</v>
      </c>
      <c r="Y12" s="184">
        <f>Monthly!Y12-(Saturdays!Y12+'Sundays &amp; Holidays'!Y12)</f>
        <v>25165.151626241488</v>
      </c>
      <c r="Z12" s="182">
        <f>Monthly!Z12-(Saturdays!Z12+'Sundays &amp; Holidays'!Z12)</f>
        <v>73200</v>
      </c>
      <c r="AA12" s="180">
        <f>Monthly!AA12-(Saturdays!AA12+'Sundays &amp; Holidays'!AA12)</f>
        <v>59749.164465077265</v>
      </c>
      <c r="AB12" s="164">
        <f t="shared" si="0"/>
        <v>447664</v>
      </c>
      <c r="AC12" s="165">
        <f t="shared" si="0"/>
        <v>460224.99999999994</v>
      </c>
    </row>
    <row r="13" spans="1:29" x14ac:dyDescent="0.25">
      <c r="A13" s="139" t="s">
        <v>22</v>
      </c>
      <c r="B13" s="187">
        <f>Monthly!B13-(Saturdays!B13+'Sundays &amp; Holidays'!B13)</f>
        <v>49502</v>
      </c>
      <c r="C13" s="188">
        <f>Monthly!C13-(Saturdays!C13+'Sundays &amp; Holidays'!C13)</f>
        <v>29717</v>
      </c>
      <c r="D13" s="189">
        <f>Monthly!D13-(Saturdays!D13+'Sundays &amp; Holidays'!D13)</f>
        <v>26789</v>
      </c>
      <c r="E13" s="190">
        <f>Monthly!E13-(Saturdays!E13+'Sundays &amp; Holidays'!E13)</f>
        <v>16822</v>
      </c>
      <c r="F13" s="187">
        <f>Monthly!F13-(Saturdays!F13+'Sundays &amp; Holidays'!F13)</f>
        <v>32439</v>
      </c>
      <c r="G13" s="191">
        <f>Monthly!G13-(Saturdays!G13+'Sundays &amp; Holidays'!G13)</f>
        <v>16969</v>
      </c>
      <c r="H13" s="189">
        <f>Monthly!H13-(Saturdays!H13+'Sundays &amp; Holidays'!H13)</f>
        <v>57557</v>
      </c>
      <c r="I13" s="190">
        <f>Monthly!I13-(Saturdays!I13+'Sundays &amp; Holidays'!I13)</f>
        <v>43037</v>
      </c>
      <c r="J13" s="187">
        <f>Monthly!J13-(Saturdays!J13+'Sundays &amp; Holidays'!J13)</f>
        <v>4745</v>
      </c>
      <c r="K13" s="191">
        <f>Monthly!K13-(Saturdays!K13+'Sundays &amp; Holidays'!K13)</f>
        <v>13790</v>
      </c>
      <c r="L13" s="189">
        <f>Monthly!L13-(Saturdays!L13+'Sundays &amp; Holidays'!L13)</f>
        <v>14061</v>
      </c>
      <c r="M13" s="187">
        <f>Monthly!M13-(Saturdays!M13+'Sundays &amp; Holidays'!M13)</f>
        <v>40721</v>
      </c>
      <c r="N13" s="192">
        <f>Monthly!N13-(Saturdays!N13+'Sundays &amp; Holidays'!N13)</f>
        <v>42056</v>
      </c>
      <c r="O13" s="193">
        <f>Monthly!O13-(Saturdays!O13+'Sundays &amp; Holidays'!O13)</f>
        <v>60743</v>
      </c>
      <c r="P13" s="187">
        <f>Monthly!P13-(Saturdays!P13+'Sundays &amp; Holidays'!P13)</f>
        <v>26750</v>
      </c>
      <c r="Q13" s="191">
        <f>Monthly!Q13-(Saturdays!Q13+'Sundays &amp; Holidays'!Q13)</f>
        <v>22413</v>
      </c>
      <c r="R13" s="189">
        <f>Monthly!R13-(Saturdays!R13+'Sundays &amp; Holidays'!R13)</f>
        <v>43815</v>
      </c>
      <c r="S13" s="190">
        <f>Monthly!S13-(Saturdays!S13+'Sundays &amp; Holidays'!S13)</f>
        <v>29975</v>
      </c>
      <c r="T13" s="187">
        <f>Monthly!T13-(Saturdays!T13+'Sundays &amp; Holidays'!T13)</f>
        <v>4740</v>
      </c>
      <c r="U13" s="191">
        <f>Monthly!U13-(Saturdays!U13+'Sundays &amp; Holidays'!U13)</f>
        <v>10482</v>
      </c>
      <c r="V13" s="189">
        <f>Monthly!V13-(Saturdays!V13+'Sundays &amp; Holidays'!V13)</f>
        <v>18022</v>
      </c>
      <c r="W13" s="190">
        <f>Monthly!W13-(Saturdays!W13+'Sundays &amp; Holidays'!W13)</f>
        <v>54227</v>
      </c>
      <c r="X13" s="187">
        <f>Monthly!X13-(Saturdays!X13+'Sundays &amp; Holidays'!X13)</f>
        <v>26047</v>
      </c>
      <c r="Y13" s="191">
        <f>Monthly!Y13-(Saturdays!Y13+'Sundays &amp; Holidays'!Y13)</f>
        <v>16915</v>
      </c>
      <c r="Z13" s="189">
        <f>Monthly!Z13-(Saturdays!Z13+'Sundays &amp; Holidays'!Z13)</f>
        <v>68564</v>
      </c>
      <c r="AA13" s="187">
        <f>Monthly!AA13-(Saturdays!AA13+'Sundays &amp; Holidays'!AA13)</f>
        <v>59107</v>
      </c>
      <c r="AB13" s="164">
        <f t="shared" si="0"/>
        <v>415087</v>
      </c>
      <c r="AC13" s="165">
        <f t="shared" si="0"/>
        <v>414918</v>
      </c>
    </row>
    <row r="14" spans="1:29" x14ac:dyDescent="0.25">
      <c r="A14" s="131" t="s">
        <v>23</v>
      </c>
      <c r="B14" s="180">
        <f>Monthly!B14-(Saturdays!B14+'Sundays &amp; Holidays'!B14)</f>
        <v>43900</v>
      </c>
      <c r="C14" s="181">
        <f>Monthly!C14-(Saturdays!C14+'Sundays &amp; Holidays'!C14)</f>
        <v>33110</v>
      </c>
      <c r="D14" s="182">
        <f>Monthly!D14-(Saturdays!D14+'Sundays &amp; Holidays'!D14)</f>
        <v>24239</v>
      </c>
      <c r="E14" s="183">
        <f>Monthly!E14-(Saturdays!E14+'Sundays &amp; Holidays'!E14)</f>
        <v>14309</v>
      </c>
      <c r="F14" s="180">
        <f>Monthly!F14-(Saturdays!F14+'Sundays &amp; Holidays'!F14)</f>
        <v>28857</v>
      </c>
      <c r="G14" s="184">
        <f>Monthly!G14-(Saturdays!G14+'Sundays &amp; Holidays'!G14)</f>
        <v>16416</v>
      </c>
      <c r="H14" s="182">
        <f>Monthly!H14-(Saturdays!H14+'Sundays &amp; Holidays'!H14)</f>
        <v>52740</v>
      </c>
      <c r="I14" s="183">
        <f>Monthly!I14-(Saturdays!I14+'Sundays &amp; Holidays'!I14)</f>
        <v>46295</v>
      </c>
      <c r="J14" s="180">
        <f>Monthly!J14-(Saturdays!J14+'Sundays &amp; Holidays'!J14)</f>
        <v>5107</v>
      </c>
      <c r="K14" s="184">
        <f>Monthly!K14-(Saturdays!K14+'Sundays &amp; Holidays'!K14)</f>
        <v>14261</v>
      </c>
      <c r="L14" s="182">
        <f>Monthly!L14-(Saturdays!L14+'Sundays &amp; Holidays'!L14)</f>
        <v>12313</v>
      </c>
      <c r="M14" s="180">
        <f>Monthly!M14-(Saturdays!M14+'Sundays &amp; Holidays'!M14)</f>
        <v>35091</v>
      </c>
      <c r="N14" s="185">
        <f>Monthly!N14-(Saturdays!N14+'Sundays &amp; Holidays'!N14)</f>
        <v>39050</v>
      </c>
      <c r="O14" s="186">
        <f>Monthly!O14-(Saturdays!O14+'Sundays &amp; Holidays'!O14)</f>
        <v>52082</v>
      </c>
      <c r="P14" s="180">
        <f>Monthly!P14-(Saturdays!P14+'Sundays &amp; Holidays'!P14)</f>
        <v>25663</v>
      </c>
      <c r="Q14" s="184">
        <f>Monthly!Q14-(Saturdays!Q14+'Sundays &amp; Holidays'!Q14)</f>
        <v>18513</v>
      </c>
      <c r="R14" s="182">
        <f>Monthly!R14-(Saturdays!R14+'Sundays &amp; Holidays'!R14)</f>
        <v>41313</v>
      </c>
      <c r="S14" s="183">
        <f>Monthly!S14-(Saturdays!S14+'Sundays &amp; Holidays'!S14)</f>
        <v>26486</v>
      </c>
      <c r="T14" s="180">
        <f>Monthly!T14-(Saturdays!T14+'Sundays &amp; Holidays'!T14)</f>
        <v>4569</v>
      </c>
      <c r="U14" s="184">
        <f>Monthly!U14-(Saturdays!U14+'Sundays &amp; Holidays'!U14)</f>
        <v>7037</v>
      </c>
      <c r="V14" s="182">
        <f>Monthly!V14-(Saturdays!V14+'Sundays &amp; Holidays'!V14)</f>
        <v>17280</v>
      </c>
      <c r="W14" s="183">
        <f>Monthly!W14-(Saturdays!W14+'Sundays &amp; Holidays'!W14)</f>
        <v>52189</v>
      </c>
      <c r="X14" s="180">
        <f>Monthly!X14-(Saturdays!X14+'Sundays &amp; Holidays'!X14)</f>
        <v>24515</v>
      </c>
      <c r="Y14" s="184">
        <f>Monthly!Y14-(Saturdays!Y14+'Sundays &amp; Holidays'!Y14)</f>
        <v>12532</v>
      </c>
      <c r="Z14" s="182">
        <f>Monthly!Z14-(Saturdays!Z14+'Sundays &amp; Holidays'!Z14)</f>
        <v>65631</v>
      </c>
      <c r="AA14" s="180">
        <f>Monthly!AA14-(Saturdays!AA14+'Sundays &amp; Holidays'!AA14)</f>
        <v>61841</v>
      </c>
      <c r="AB14" s="164">
        <f t="shared" si="0"/>
        <v>385177</v>
      </c>
      <c r="AC14" s="165">
        <f t="shared" si="0"/>
        <v>390162</v>
      </c>
    </row>
    <row r="15" spans="1:29" x14ac:dyDescent="0.25">
      <c r="A15" s="139" t="s">
        <v>24</v>
      </c>
      <c r="B15" s="194">
        <f>Monthly!B15-(Saturdays!B15+'Sundays &amp; Holidays'!B15)</f>
        <v>43275</v>
      </c>
      <c r="C15" s="188">
        <f>Monthly!C15-(Saturdays!C15+'Sundays &amp; Holidays'!C15)</f>
        <v>35694</v>
      </c>
      <c r="D15" s="189">
        <f>Monthly!D15-(Saturdays!D15+'Sundays &amp; Holidays'!D15)</f>
        <v>22553</v>
      </c>
      <c r="E15" s="190">
        <f>Monthly!E15-(Saturdays!E15+'Sundays &amp; Holidays'!E15)</f>
        <v>14227</v>
      </c>
      <c r="F15" s="187">
        <f>Monthly!F15-(Saturdays!F15+'Sundays &amp; Holidays'!F15)</f>
        <v>27644</v>
      </c>
      <c r="G15" s="191">
        <f>Monthly!G15-(Saturdays!G15+'Sundays &amp; Holidays'!G15)</f>
        <v>15655</v>
      </c>
      <c r="H15" s="189">
        <f>Monthly!H15-(Saturdays!H15+'Sundays &amp; Holidays'!H15)</f>
        <v>52125</v>
      </c>
      <c r="I15" s="190">
        <f>Monthly!I15-(Saturdays!I15+'Sundays &amp; Holidays'!I15)</f>
        <v>47255</v>
      </c>
      <c r="J15" s="187">
        <f>Monthly!J15-(Saturdays!J15+'Sundays &amp; Holidays'!J15)</f>
        <v>5350</v>
      </c>
      <c r="K15" s="191">
        <f>Monthly!K15-(Saturdays!K15+'Sundays &amp; Holidays'!K15)</f>
        <v>11814</v>
      </c>
      <c r="L15" s="189">
        <f>Monthly!L15-(Saturdays!L15+'Sundays &amp; Holidays'!L15)</f>
        <v>12913</v>
      </c>
      <c r="M15" s="187">
        <f>Monthly!M15-(Saturdays!M15+'Sundays &amp; Holidays'!M15)</f>
        <v>32839</v>
      </c>
      <c r="N15" s="192">
        <f>Monthly!N15-(Saturdays!N15+'Sundays &amp; Holidays'!N15)</f>
        <v>38364</v>
      </c>
      <c r="O15" s="195">
        <f>Monthly!O15-(Saturdays!O15+'Sundays &amp; Holidays'!O15)</f>
        <v>50309</v>
      </c>
      <c r="P15" s="187">
        <f>Monthly!P15-(Saturdays!P15+'Sundays &amp; Holidays'!P15)</f>
        <v>26932</v>
      </c>
      <c r="Q15" s="191">
        <f>Monthly!Q15-(Saturdays!Q15+'Sundays &amp; Holidays'!Q15)</f>
        <v>16822</v>
      </c>
      <c r="R15" s="189">
        <f>Monthly!R15-(Saturdays!R15+'Sundays &amp; Holidays'!R15)</f>
        <v>40134</v>
      </c>
      <c r="S15" s="190">
        <f>Monthly!S15-(Saturdays!S15+'Sundays &amp; Holidays'!S15)</f>
        <v>26607</v>
      </c>
      <c r="T15" s="187">
        <f>Monthly!T15-(Saturdays!T15+'Sundays &amp; Holidays'!T15)</f>
        <v>5226</v>
      </c>
      <c r="U15" s="191">
        <f>Monthly!U15-(Saturdays!U15+'Sundays &amp; Holidays'!U15)</f>
        <v>6326</v>
      </c>
      <c r="V15" s="189">
        <f>Monthly!V15-(Saturdays!V15+'Sundays &amp; Holidays'!V15)</f>
        <v>18838</v>
      </c>
      <c r="W15" s="196">
        <f>Monthly!W15-(Saturdays!W15+'Sundays &amp; Holidays'!W15)</f>
        <v>49373</v>
      </c>
      <c r="X15" s="187">
        <f>Monthly!X15-(Saturdays!X15+'Sundays &amp; Holidays'!X15)</f>
        <v>23921</v>
      </c>
      <c r="Y15" s="191">
        <f>Monthly!Y15-(Saturdays!Y15+'Sundays &amp; Holidays'!Y15)</f>
        <v>10925</v>
      </c>
      <c r="Z15" s="189">
        <f>Monthly!Z15-(Saturdays!Z15+'Sundays &amp; Holidays'!Z15)</f>
        <v>64289</v>
      </c>
      <c r="AA15" s="187">
        <f>Monthly!AA15-(Saturdays!AA15+'Sundays &amp; Holidays'!AA15)</f>
        <v>62541</v>
      </c>
      <c r="AB15" s="164">
        <f t="shared" si="0"/>
        <v>381564</v>
      </c>
      <c r="AC15" s="165">
        <f t="shared" si="0"/>
        <v>380387</v>
      </c>
    </row>
    <row r="16" spans="1:29" x14ac:dyDescent="0.25">
      <c r="A16" s="131" t="s">
        <v>25</v>
      </c>
      <c r="B16" s="197">
        <f>Monthly!B16-(Saturdays!B16+'Sundays &amp; Holidays'!B16)</f>
        <v>43363</v>
      </c>
      <c r="C16" s="181">
        <f>Monthly!C16-(Saturdays!C16+'Sundays &amp; Holidays'!C16)</f>
        <v>37869</v>
      </c>
      <c r="D16" s="182">
        <f>Monthly!D16-(Saturdays!D16+'Sundays &amp; Holidays'!D16)</f>
        <v>22824</v>
      </c>
      <c r="E16" s="183">
        <f>Monthly!E16-(Saturdays!E16+'Sundays &amp; Holidays'!E16)</f>
        <v>14743</v>
      </c>
      <c r="F16" s="180">
        <f>Monthly!F16-(Saturdays!F16+'Sundays &amp; Holidays'!F16)</f>
        <v>27217</v>
      </c>
      <c r="G16" s="184">
        <f>Monthly!G16-(Saturdays!G16+'Sundays &amp; Holidays'!G16)</f>
        <v>17976</v>
      </c>
      <c r="H16" s="182">
        <f>Monthly!H16-(Saturdays!H16+'Sundays &amp; Holidays'!H16)</f>
        <v>53688</v>
      </c>
      <c r="I16" s="183">
        <f>Monthly!I16-(Saturdays!I16+'Sundays &amp; Holidays'!I16)</f>
        <v>50278</v>
      </c>
      <c r="J16" s="180">
        <f>Monthly!J16-(Saturdays!J16+'Sundays &amp; Holidays'!J16)</f>
        <v>6747</v>
      </c>
      <c r="K16" s="181">
        <f>Monthly!K16-(Saturdays!K16+'Sundays &amp; Holidays'!K16)</f>
        <v>9147</v>
      </c>
      <c r="L16" s="182">
        <f>Monthly!L16-(Saturdays!L16+'Sundays &amp; Holidays'!L16)</f>
        <v>15644</v>
      </c>
      <c r="M16" s="180">
        <f>Monthly!M16-(Saturdays!M16+'Sundays &amp; Holidays'!M16)</f>
        <v>31445</v>
      </c>
      <c r="N16" s="185">
        <f>Monthly!N16-(Saturdays!N16+'Sundays &amp; Holidays'!N16)</f>
        <v>41372</v>
      </c>
      <c r="O16" s="198">
        <f>Monthly!O16-(Saturdays!O16+'Sundays &amp; Holidays'!O16)</f>
        <v>49231</v>
      </c>
      <c r="P16" s="180">
        <f>Monthly!P16-(Saturdays!P16+'Sundays &amp; Holidays'!P16)</f>
        <v>27068</v>
      </c>
      <c r="Q16" s="181">
        <f>Monthly!Q16-(Saturdays!Q16+'Sundays &amp; Holidays'!Q16)</f>
        <v>18795</v>
      </c>
      <c r="R16" s="182">
        <f>Monthly!R16-(Saturdays!R16+'Sundays &amp; Holidays'!R16)</f>
        <v>40099</v>
      </c>
      <c r="S16" s="183">
        <f>Monthly!S16-(Saturdays!S16+'Sundays &amp; Holidays'!S16)</f>
        <v>29108</v>
      </c>
      <c r="T16" s="189">
        <f>Monthly!T16-(Saturdays!T16+'Sundays &amp; Holidays'!T16)</f>
        <v>5254</v>
      </c>
      <c r="U16" s="180">
        <f>Monthly!U16-(Saturdays!U16+'Sundays &amp; Holidays'!U16)</f>
        <v>6306</v>
      </c>
      <c r="V16" s="182">
        <f>Monthly!V16-(Saturdays!V16+'Sundays &amp; Holidays'!V16)</f>
        <v>21552</v>
      </c>
      <c r="W16" s="199">
        <f>Monthly!W16-(Saturdays!W16+'Sundays &amp; Holidays'!W16)</f>
        <v>50540</v>
      </c>
      <c r="X16" s="180">
        <f>Monthly!X16-(Saturdays!X16+'Sundays &amp; Holidays'!X16)</f>
        <v>25458</v>
      </c>
      <c r="Y16" s="184">
        <f>Monthly!Y16-(Saturdays!Y16+'Sundays &amp; Holidays'!Y16)</f>
        <v>10372</v>
      </c>
      <c r="Z16" s="182">
        <f>Monthly!Z16-(Saturdays!Z16+'Sundays &amp; Holidays'!Z16)</f>
        <v>65492</v>
      </c>
      <c r="AA16" s="180">
        <f>Monthly!AA16-(Saturdays!AA16+'Sundays &amp; Holidays'!AA16)</f>
        <v>65868</v>
      </c>
      <c r="AB16" s="164">
        <f t="shared" si="0"/>
        <v>395778</v>
      </c>
      <c r="AC16" s="165">
        <f t="shared" si="0"/>
        <v>391678</v>
      </c>
    </row>
    <row r="17" spans="1:29" x14ac:dyDescent="0.25">
      <c r="A17" s="139" t="s">
        <v>26</v>
      </c>
      <c r="B17" s="194">
        <f>Monthly!B17-(Saturdays!B17+'Sundays &amp; Holidays'!B17)</f>
        <v>41388</v>
      </c>
      <c r="C17" s="188">
        <f>Monthly!C17-(Saturdays!C17+'Sundays &amp; Holidays'!C17)</f>
        <v>37999</v>
      </c>
      <c r="D17" s="189">
        <f>Monthly!D17-(Saturdays!D17+'Sundays &amp; Holidays'!D17)</f>
        <v>21342</v>
      </c>
      <c r="E17" s="190">
        <f>Monthly!E17-(Saturdays!E17+'Sundays &amp; Holidays'!E17)</f>
        <v>14999</v>
      </c>
      <c r="F17" s="187">
        <f>Monthly!F17-(Saturdays!F17+'Sundays &amp; Holidays'!F17)</f>
        <v>24229</v>
      </c>
      <c r="G17" s="191">
        <f>Monthly!G17-(Saturdays!G17+'Sundays &amp; Holidays'!G17)</f>
        <v>18386</v>
      </c>
      <c r="H17" s="189">
        <f>Monthly!H17-(Saturdays!H17+'Sundays &amp; Holidays'!H17)</f>
        <v>52166</v>
      </c>
      <c r="I17" s="190">
        <f>Monthly!I17-(Saturdays!I17+'Sundays &amp; Holidays'!I17)</f>
        <v>50263</v>
      </c>
      <c r="J17" s="187">
        <f>Monthly!J17-(Saturdays!J17+'Sundays &amp; Holidays'!J17)</f>
        <v>7504</v>
      </c>
      <c r="K17" s="188">
        <f>Monthly!K17-(Saturdays!K17+'Sundays &amp; Holidays'!K17)</f>
        <v>8215</v>
      </c>
      <c r="L17" s="189">
        <f>Monthly!L17-(Saturdays!L17+'Sundays &amp; Holidays'!L17)</f>
        <v>17520</v>
      </c>
      <c r="M17" s="187">
        <f>Monthly!M17-(Saturdays!M17+'Sundays &amp; Holidays'!M17)</f>
        <v>30194</v>
      </c>
      <c r="N17" s="192">
        <f>Monthly!N17-(Saturdays!N17+'Sundays &amp; Holidays'!N17)</f>
        <v>43220</v>
      </c>
      <c r="O17" s="195">
        <f>Monthly!O17-(Saturdays!O17+'Sundays &amp; Holidays'!O17)</f>
        <v>46256</v>
      </c>
      <c r="P17" s="187">
        <f>Monthly!P17-(Saturdays!P17+'Sundays &amp; Holidays'!P17)</f>
        <v>26039</v>
      </c>
      <c r="Q17" s="188">
        <f>Monthly!Q17-(Saturdays!Q17+'Sundays &amp; Holidays'!Q17)</f>
        <v>19619</v>
      </c>
      <c r="R17" s="189">
        <f>Monthly!R17-(Saturdays!R17+'Sundays &amp; Holidays'!R17)</f>
        <v>39145</v>
      </c>
      <c r="S17" s="190">
        <f>Monthly!S17-(Saturdays!S17+'Sundays &amp; Holidays'!S17)</f>
        <v>29782</v>
      </c>
      <c r="T17" s="187">
        <f>Monthly!T17-(Saturdays!T17+'Sundays &amp; Holidays'!T17)</f>
        <v>5288</v>
      </c>
      <c r="U17" s="191">
        <f>Monthly!U17-(Saturdays!U17+'Sundays &amp; Holidays'!U17)</f>
        <v>6305</v>
      </c>
      <c r="V17" s="189">
        <f>Monthly!V17-(Saturdays!V17+'Sundays &amp; Holidays'!V17)</f>
        <v>23610</v>
      </c>
      <c r="W17" s="196">
        <f>Monthly!W17-(Saturdays!W17+'Sundays &amp; Holidays'!W17)</f>
        <v>45481</v>
      </c>
      <c r="X17" s="187">
        <f>Monthly!X17-(Saturdays!X17+'Sundays &amp; Holidays'!X17)</f>
        <v>24228</v>
      </c>
      <c r="Y17" s="191">
        <f>Monthly!Y17-(Saturdays!Y17+'Sundays &amp; Holidays'!Y17)</f>
        <v>10732</v>
      </c>
      <c r="Z17" s="189">
        <f>Monthly!Z17-(Saturdays!Z17+'Sundays &amp; Holidays'!Z17)</f>
        <v>65648</v>
      </c>
      <c r="AA17" s="187">
        <f>Monthly!AA17-(Saturdays!AA17+'Sundays &amp; Holidays'!AA17)</f>
        <v>67164</v>
      </c>
      <c r="AB17" s="164">
        <f t="shared" si="0"/>
        <v>391327</v>
      </c>
      <c r="AC17" s="165">
        <f t="shared" si="0"/>
        <v>385395</v>
      </c>
    </row>
    <row r="18" spans="1:29" x14ac:dyDescent="0.25">
      <c r="A18" s="131" t="s">
        <v>27</v>
      </c>
      <c r="B18" s="197">
        <f>Monthly!B18-(Saturdays!B18+'Sundays &amp; Holidays'!B18)</f>
        <v>38318</v>
      </c>
      <c r="C18" s="181">
        <f>Monthly!C18-(Saturdays!C18+'Sundays &amp; Holidays'!C18)</f>
        <v>41522</v>
      </c>
      <c r="D18" s="182">
        <f>Monthly!D18-(Saturdays!D18+'Sundays &amp; Holidays'!D18)</f>
        <v>19595</v>
      </c>
      <c r="E18" s="183">
        <f>Monthly!E18-(Saturdays!E18+'Sundays &amp; Holidays'!E18)</f>
        <v>17057</v>
      </c>
      <c r="F18" s="180">
        <f>Monthly!F18-(Saturdays!F18+'Sundays &amp; Holidays'!F18)</f>
        <v>23631</v>
      </c>
      <c r="G18" s="184">
        <f>Monthly!G18-(Saturdays!G18+'Sundays &amp; Holidays'!G18)</f>
        <v>22198</v>
      </c>
      <c r="H18" s="182">
        <f>Monthly!H18-(Saturdays!H18+'Sundays &amp; Holidays'!H18)</f>
        <v>50775</v>
      </c>
      <c r="I18" s="183">
        <f>Monthly!I18-(Saturdays!I18+'Sundays &amp; Holidays'!I18)</f>
        <v>56887</v>
      </c>
      <c r="J18" s="180">
        <f>Monthly!J18-(Saturdays!J18+'Sundays &amp; Holidays'!J18)</f>
        <v>8722</v>
      </c>
      <c r="K18" s="181">
        <f>Monthly!K18-(Saturdays!K18+'Sundays &amp; Holidays'!K18)</f>
        <v>7921</v>
      </c>
      <c r="L18" s="182">
        <f>Monthly!L18-(Saturdays!L18+'Sundays &amp; Holidays'!L18)</f>
        <v>22799</v>
      </c>
      <c r="M18" s="180">
        <f>Monthly!M18-(Saturdays!M18+'Sundays &amp; Holidays'!M18)</f>
        <v>27071</v>
      </c>
      <c r="N18" s="185">
        <f>Monthly!N18-(Saturdays!N18+'Sundays &amp; Holidays'!N18)</f>
        <v>45340</v>
      </c>
      <c r="O18" s="198">
        <f>Monthly!O18-(Saturdays!O18+'Sundays &amp; Holidays'!O18)</f>
        <v>44245</v>
      </c>
      <c r="P18" s="180">
        <f>Monthly!P18-(Saturdays!P18+'Sundays &amp; Holidays'!P18)</f>
        <v>28803</v>
      </c>
      <c r="Q18" s="181">
        <f>Monthly!Q18-(Saturdays!Q18+'Sundays &amp; Holidays'!Q18)</f>
        <v>19524</v>
      </c>
      <c r="R18" s="182">
        <f>Monthly!R18-(Saturdays!R18+'Sundays &amp; Holidays'!R18)</f>
        <v>37255</v>
      </c>
      <c r="S18" s="183">
        <f>Monthly!S18-(Saturdays!S18+'Sundays &amp; Holidays'!S18)</f>
        <v>31844</v>
      </c>
      <c r="T18" s="180">
        <f>Monthly!T18-(Saturdays!T18+'Sundays &amp; Holidays'!T18)</f>
        <v>6992</v>
      </c>
      <c r="U18" s="184">
        <f>Monthly!U18-(Saturdays!U18+'Sundays &amp; Holidays'!U18)</f>
        <v>5637</v>
      </c>
      <c r="V18" s="182">
        <f>Monthly!V18-(Saturdays!V18+'Sundays &amp; Holidays'!V18)</f>
        <v>28450</v>
      </c>
      <c r="W18" s="199">
        <f>Monthly!W18-(Saturdays!W18+'Sundays &amp; Holidays'!W18)</f>
        <v>39622</v>
      </c>
      <c r="X18" s="180">
        <f>Monthly!X18-(Saturdays!X18+'Sundays &amp; Holidays'!X18)</f>
        <v>24490</v>
      </c>
      <c r="Y18" s="184">
        <f>Monthly!Y18-(Saturdays!Y18+'Sundays &amp; Holidays'!Y18)</f>
        <v>10255</v>
      </c>
      <c r="Z18" s="182">
        <f>Monthly!Z18-(Saturdays!Z18+'Sundays &amp; Holidays'!Z18)</f>
        <v>64975</v>
      </c>
      <c r="AA18" s="180">
        <f>Monthly!AA18-(Saturdays!AA18+'Sundays &amp; Holidays'!AA18)</f>
        <v>73026</v>
      </c>
      <c r="AB18" s="164">
        <f t="shared" si="0"/>
        <v>400145</v>
      </c>
      <c r="AC18" s="165">
        <f t="shared" si="0"/>
        <v>396809</v>
      </c>
    </row>
    <row r="19" spans="1:29" x14ac:dyDescent="0.25">
      <c r="A19" s="139" t="s">
        <v>28</v>
      </c>
      <c r="B19" s="194">
        <f>Monthly!B19-(Saturdays!B19+'Sundays &amp; Holidays'!B19)</f>
        <v>40250</v>
      </c>
      <c r="C19" s="188">
        <f>Monthly!C19-(Saturdays!C19+'Sundays &amp; Holidays'!C19)</f>
        <v>48443</v>
      </c>
      <c r="D19" s="189">
        <f>Monthly!D19-(Saturdays!D19+'Sundays &amp; Holidays'!D19)</f>
        <v>19663</v>
      </c>
      <c r="E19" s="190">
        <f>Monthly!E19-(Saturdays!E19+'Sundays &amp; Holidays'!E19)</f>
        <v>20734</v>
      </c>
      <c r="F19" s="187">
        <f>Monthly!F19-(Saturdays!F19+'Sundays &amp; Holidays'!F19)</f>
        <v>22678</v>
      </c>
      <c r="G19" s="191">
        <f>Monthly!G19-(Saturdays!G19+'Sundays &amp; Holidays'!G19)</f>
        <v>27459</v>
      </c>
      <c r="H19" s="189">
        <f>Monthly!H19-(Saturdays!H19+'Sundays &amp; Holidays'!H19)</f>
        <v>51760</v>
      </c>
      <c r="I19" s="190">
        <f>Monthly!I19-(Saturdays!I19+'Sundays &amp; Holidays'!I19)</f>
        <v>65831</v>
      </c>
      <c r="J19" s="187">
        <f>Monthly!J19-(Saturdays!J19+'Sundays &amp; Holidays'!J19)</f>
        <v>11445</v>
      </c>
      <c r="K19" s="188">
        <f>Monthly!K19-(Saturdays!K19+'Sundays &amp; Holidays'!K19)</f>
        <v>7281</v>
      </c>
      <c r="L19" s="189">
        <f>Monthly!L19-(Saturdays!L19+'Sundays &amp; Holidays'!L19)</f>
        <v>32754</v>
      </c>
      <c r="M19" s="187">
        <f>Monthly!M19-(Saturdays!M19+'Sundays &amp; Holidays'!M19)</f>
        <v>23771</v>
      </c>
      <c r="N19" s="192">
        <f>Monthly!N19-(Saturdays!N19+'Sundays &amp; Holidays'!N19)</f>
        <v>55129</v>
      </c>
      <c r="O19" s="195">
        <f>Monthly!O19-(Saturdays!O19+'Sundays &amp; Holidays'!O19)</f>
        <v>44347</v>
      </c>
      <c r="P19" s="187">
        <f>Monthly!P19-(Saturdays!P19+'Sundays &amp; Holidays'!P19)</f>
        <v>31206</v>
      </c>
      <c r="Q19" s="188">
        <f>Monthly!Q19-(Saturdays!Q19+'Sundays &amp; Holidays'!Q19)</f>
        <v>21344</v>
      </c>
      <c r="R19" s="189">
        <f>Monthly!R19-(Saturdays!R19+'Sundays &amp; Holidays'!R19)</f>
        <v>37332</v>
      </c>
      <c r="S19" s="190">
        <f>Monthly!S19-(Saturdays!S19+'Sundays &amp; Holidays'!S19)</f>
        <v>38082</v>
      </c>
      <c r="T19" s="187">
        <f>Monthly!T19-(Saturdays!T19+'Sundays &amp; Holidays'!T19)</f>
        <v>10023</v>
      </c>
      <c r="U19" s="191">
        <f>Monthly!U19-(Saturdays!U19+'Sundays &amp; Holidays'!U19)</f>
        <v>4723</v>
      </c>
      <c r="V19" s="189">
        <f>Monthly!V19-(Saturdays!V19+'Sundays &amp; Holidays'!V19)</f>
        <v>38873</v>
      </c>
      <c r="W19" s="196">
        <f>Monthly!W19-(Saturdays!W19+'Sundays &amp; Holidays'!W19)</f>
        <v>38789</v>
      </c>
      <c r="X19" s="187">
        <f>Monthly!X19-(Saturdays!X19+'Sundays &amp; Holidays'!X19)</f>
        <v>28627</v>
      </c>
      <c r="Y19" s="191">
        <f>Monthly!Y19-(Saturdays!Y19+'Sundays &amp; Holidays'!Y19)</f>
        <v>10814</v>
      </c>
      <c r="Z19" s="189">
        <f>Monthly!Z19-(Saturdays!Z19+'Sundays &amp; Holidays'!Z19)</f>
        <v>69606</v>
      </c>
      <c r="AA19" s="187">
        <f>Monthly!AA19-(Saturdays!AA19+'Sundays &amp; Holidays'!AA19)</f>
        <v>77823</v>
      </c>
      <c r="AB19" s="164">
        <f t="shared" si="0"/>
        <v>449346</v>
      </c>
      <c r="AC19" s="165">
        <f t="shared" si="0"/>
        <v>429441</v>
      </c>
    </row>
    <row r="20" spans="1:29" x14ac:dyDescent="0.25">
      <c r="A20" s="131" t="s">
        <v>29</v>
      </c>
      <c r="B20" s="197">
        <f>Monthly!B20-(Saturdays!B20+'Sundays &amp; Holidays'!B20)</f>
        <v>44263</v>
      </c>
      <c r="C20" s="181">
        <f>Monthly!C20-(Saturdays!C20+'Sundays &amp; Holidays'!C20)</f>
        <v>55628</v>
      </c>
      <c r="D20" s="182">
        <f>Monthly!D20-(Saturdays!D20+'Sundays &amp; Holidays'!D20)</f>
        <v>25284</v>
      </c>
      <c r="E20" s="183">
        <f>Monthly!E20-(Saturdays!E20+'Sundays &amp; Holidays'!E20)</f>
        <v>22715</v>
      </c>
      <c r="F20" s="180">
        <f>Monthly!F20-(Saturdays!F20+'Sundays &amp; Holidays'!F20)</f>
        <v>25848</v>
      </c>
      <c r="G20" s="184">
        <f>Monthly!G20-(Saturdays!G20+'Sundays &amp; Holidays'!G20)</f>
        <v>36263</v>
      </c>
      <c r="H20" s="182">
        <f>Monthly!H20-(Saturdays!H20+'Sundays &amp; Holidays'!H20)</f>
        <v>54111</v>
      </c>
      <c r="I20" s="183">
        <f>Monthly!I20-(Saturdays!I20+'Sundays &amp; Holidays'!I20)</f>
        <v>77357</v>
      </c>
      <c r="J20" s="180">
        <f>Monthly!J20-(Saturdays!J20+'Sundays &amp; Holidays'!J20)</f>
        <v>14802</v>
      </c>
      <c r="K20" s="181">
        <f>Monthly!K20-(Saturdays!K20+'Sundays &amp; Holidays'!K20)</f>
        <v>6686</v>
      </c>
      <c r="L20" s="182">
        <f>Monthly!L20-(Saturdays!L20+'Sundays &amp; Holidays'!L20)</f>
        <v>41211</v>
      </c>
      <c r="M20" s="180">
        <f>Monthly!M20-(Saturdays!M20+'Sundays &amp; Holidays'!M20)</f>
        <v>21832</v>
      </c>
      <c r="N20" s="185">
        <f>Monthly!N20-(Saturdays!N20+'Sundays &amp; Holidays'!N20)</f>
        <v>67828</v>
      </c>
      <c r="O20" s="198">
        <f>Monthly!O20-(Saturdays!O20+'Sundays &amp; Holidays'!O20)</f>
        <v>47811</v>
      </c>
      <c r="P20" s="180">
        <f>Monthly!P20-(Saturdays!P20+'Sundays &amp; Holidays'!P20)</f>
        <v>35498</v>
      </c>
      <c r="Q20" s="181">
        <f>Monthly!Q20-(Saturdays!Q20+'Sundays &amp; Holidays'!Q20)</f>
        <v>25286</v>
      </c>
      <c r="R20" s="182">
        <f>Monthly!R20-(Saturdays!R20+'Sundays &amp; Holidays'!R20)</f>
        <v>40720</v>
      </c>
      <c r="S20" s="183">
        <f>Monthly!S20-(Saturdays!S20+'Sundays &amp; Holidays'!S20)</f>
        <v>46594</v>
      </c>
      <c r="T20" s="180">
        <f>Monthly!T20-(Saturdays!T20+'Sundays &amp; Holidays'!T20)</f>
        <v>16991</v>
      </c>
      <c r="U20" s="184">
        <f>Monthly!U20-(Saturdays!U20+'Sundays &amp; Holidays'!U20)</f>
        <v>5131</v>
      </c>
      <c r="V20" s="182">
        <f>Monthly!V20-(Saturdays!V20+'Sundays &amp; Holidays'!V20)</f>
        <v>48337</v>
      </c>
      <c r="W20" s="199">
        <f>Monthly!W20-(Saturdays!W20+'Sundays &amp; Holidays'!W20)</f>
        <v>41729</v>
      </c>
      <c r="X20" s="180">
        <f>Monthly!X20-(Saturdays!X20+'Sundays &amp; Holidays'!X20)</f>
        <v>34249</v>
      </c>
      <c r="Y20" s="184">
        <f>Monthly!Y20-(Saturdays!Y20+'Sundays &amp; Holidays'!Y20)</f>
        <v>12476</v>
      </c>
      <c r="Z20" s="182">
        <f>Monthly!Z20-(Saturdays!Z20+'Sundays &amp; Holidays'!Z20)</f>
        <v>73381</v>
      </c>
      <c r="AA20" s="180">
        <f>Monthly!AA20-(Saturdays!AA20+'Sundays &amp; Holidays'!AA20)</f>
        <v>85556</v>
      </c>
      <c r="AB20" s="164">
        <f t="shared" si="0"/>
        <v>522523</v>
      </c>
      <c r="AC20" s="165">
        <f t="shared" si="0"/>
        <v>485064</v>
      </c>
    </row>
    <row r="21" spans="1:29" x14ac:dyDescent="0.25">
      <c r="A21" s="139" t="s">
        <v>30</v>
      </c>
      <c r="B21" s="194">
        <f>Monthly!B21-(Saturdays!B21+'Sundays &amp; Holidays'!B21)</f>
        <v>46030</v>
      </c>
      <c r="C21" s="188">
        <f>Monthly!C21-(Saturdays!C21+'Sundays &amp; Holidays'!C21)</f>
        <v>71271.68848339234</v>
      </c>
      <c r="D21" s="189">
        <f>Monthly!D21-(Saturdays!D21+'Sundays &amp; Holidays'!D21)</f>
        <v>27686</v>
      </c>
      <c r="E21" s="190">
        <f>Monthly!E21-(Saturdays!E21+'Sundays &amp; Holidays'!E21)</f>
        <v>27446.302249834422</v>
      </c>
      <c r="F21" s="187">
        <f>Monthly!F21-(Saturdays!F21+'Sundays &amp; Holidays'!F21)</f>
        <v>27719</v>
      </c>
      <c r="G21" s="191">
        <f>Monthly!G21-(Saturdays!G21+'Sundays &amp; Holidays'!G21)</f>
        <v>46571.109414635328</v>
      </c>
      <c r="H21" s="189">
        <f>Monthly!H21-(Saturdays!H21+'Sundays &amp; Holidays'!H21)</f>
        <v>59642</v>
      </c>
      <c r="I21" s="190">
        <f>Monthly!I21-(Saturdays!I21+'Sundays &amp; Holidays'!I21)</f>
        <v>89235.658719442639</v>
      </c>
      <c r="J21" s="187">
        <f>Monthly!J21-(Saturdays!J21+'Sundays &amp; Holidays'!J21)</f>
        <v>18210</v>
      </c>
      <c r="K21" s="188">
        <f>Monthly!K21-(Saturdays!K21+'Sundays &amp; Holidays'!K21)</f>
        <v>7018.0609033166984</v>
      </c>
      <c r="L21" s="189">
        <f>Monthly!L21-(Saturdays!L21+'Sundays &amp; Holidays'!L21)</f>
        <v>50136</v>
      </c>
      <c r="M21" s="187">
        <f>Monthly!M21-(Saturdays!M21+'Sundays &amp; Holidays'!M21)</f>
        <v>22419.56341001697</v>
      </c>
      <c r="N21" s="192">
        <f>Monthly!N21-(Saturdays!N21+'Sundays &amp; Holidays'!N21)</f>
        <v>74354</v>
      </c>
      <c r="O21" s="195">
        <f>Monthly!O21-(Saturdays!O21+'Sundays &amp; Holidays'!O21)</f>
        <v>53950.168784534166</v>
      </c>
      <c r="P21" s="187">
        <f>Monthly!P21-(Saturdays!P21+'Sundays &amp; Holidays'!P21)</f>
        <v>36453</v>
      </c>
      <c r="Q21" s="188">
        <f>Monthly!Q21-(Saturdays!Q21+'Sundays &amp; Holidays'!Q21)</f>
        <v>31955.220136769</v>
      </c>
      <c r="R21" s="189">
        <f>Monthly!R21-(Saturdays!R21+'Sundays &amp; Holidays'!R21)</f>
        <v>45283</v>
      </c>
      <c r="S21" s="190">
        <f>Monthly!S21-(Saturdays!S21+'Sundays &amp; Holidays'!S21)</f>
        <v>54328.78503050431</v>
      </c>
      <c r="T21" s="187">
        <f>Monthly!T21-(Saturdays!T21+'Sundays &amp; Holidays'!T21)</f>
        <v>18208</v>
      </c>
      <c r="U21" s="191">
        <f>Monthly!U21-(Saturdays!U21+'Sundays &amp; Holidays'!U21)</f>
        <v>6485.7257013106992</v>
      </c>
      <c r="V21" s="189">
        <f>Monthly!V21-(Saturdays!V21+'Sundays &amp; Holidays'!V21)</f>
        <v>54890</v>
      </c>
      <c r="W21" s="196">
        <f>Monthly!W21-(Saturdays!W21+'Sundays &amp; Holidays'!W21)</f>
        <v>45161.486831245973</v>
      </c>
      <c r="X21" s="187">
        <f>Monthly!X21-(Saturdays!X21+'Sundays &amp; Holidays'!X21)</f>
        <v>41692</v>
      </c>
      <c r="Y21" s="191">
        <f>Monthly!Y21-(Saturdays!Y21+'Sundays &amp; Holidays'!Y21)</f>
        <v>14700.085653348717</v>
      </c>
      <c r="Z21" s="189">
        <f>Monthly!Z21-(Saturdays!Z21+'Sundays &amp; Holidays'!Z21)</f>
        <v>81573</v>
      </c>
      <c r="AA21" s="187">
        <f>Monthly!AA21-(Saturdays!AA21+'Sundays &amp; Holidays'!AA21)</f>
        <v>97503.14468164873</v>
      </c>
      <c r="AB21" s="164">
        <f t="shared" si="0"/>
        <v>581876</v>
      </c>
      <c r="AC21" s="165">
        <f t="shared" si="0"/>
        <v>568046.99999999988</v>
      </c>
    </row>
    <row r="22" spans="1:29" x14ac:dyDescent="0.25">
      <c r="A22" s="131" t="s">
        <v>31</v>
      </c>
      <c r="B22" s="197">
        <f>Monthly!B22-(Saturdays!B22+'Sundays &amp; Holidays'!B22)</f>
        <v>45461</v>
      </c>
      <c r="C22" s="181">
        <f>Monthly!C22-(Saturdays!C22+'Sundays &amp; Holidays'!C22)</f>
        <v>70098.765359600045</v>
      </c>
      <c r="D22" s="182">
        <f>Monthly!D22-(Saturdays!D22+'Sundays &amp; Holidays'!D22)</f>
        <v>22433</v>
      </c>
      <c r="E22" s="183">
        <f>Monthly!E22-(Saturdays!E22+'Sundays &amp; Holidays'!E22)</f>
        <v>28578.530352363625</v>
      </c>
      <c r="F22" s="180">
        <f>Monthly!F22-(Saturdays!F22+'Sundays &amp; Holidays'!F22)</f>
        <v>23417</v>
      </c>
      <c r="G22" s="184">
        <f>Monthly!G22-(Saturdays!G22+'Sundays &amp; Holidays'!G22)</f>
        <v>45776.038372756157</v>
      </c>
      <c r="H22" s="182">
        <f>Monthly!H22-(Saturdays!H22+'Sundays &amp; Holidays'!H22)</f>
        <v>58292</v>
      </c>
      <c r="I22" s="183">
        <f>Monthly!I22-(Saturdays!I22+'Sundays &amp; Holidays'!I22)</f>
        <v>92556.621325509273</v>
      </c>
      <c r="J22" s="180">
        <f>Monthly!J22-(Saturdays!J22+'Sundays &amp; Holidays'!J22)</f>
        <v>14854</v>
      </c>
      <c r="K22" s="181">
        <f>Monthly!K22-(Saturdays!K22+'Sundays &amp; Holidays'!K22)</f>
        <v>6192.3981501534072</v>
      </c>
      <c r="L22" s="182">
        <f>Monthly!L22-(Saturdays!L22+'Sundays &amp; Holidays'!L22)</f>
        <v>50599</v>
      </c>
      <c r="M22" s="180">
        <f>Monthly!M22-(Saturdays!M22+'Sundays &amp; Holidays'!M22)</f>
        <v>19882.612810776303</v>
      </c>
      <c r="N22" s="185">
        <f>Monthly!N22-(Saturdays!N22+'Sundays &amp; Holidays'!N22)</f>
        <v>72746</v>
      </c>
      <c r="O22" s="198">
        <f>Monthly!O22-(Saturdays!O22+'Sundays &amp; Holidays'!O22)</f>
        <v>53584.276735947817</v>
      </c>
      <c r="P22" s="180">
        <f>Monthly!P22-(Saturdays!P22+'Sundays &amp; Holidays'!P22)</f>
        <v>35865</v>
      </c>
      <c r="Q22" s="181">
        <f>Monthly!Q22-(Saturdays!Q22+'Sundays &amp; Holidays'!Q22)</f>
        <v>36641.73715936939</v>
      </c>
      <c r="R22" s="182">
        <f>Monthly!R22-(Saturdays!R22+'Sundays &amp; Holidays'!R22)</f>
        <v>41311</v>
      </c>
      <c r="S22" s="183">
        <f>Monthly!S22-(Saturdays!S22+'Sundays &amp; Holidays'!S22)</f>
        <v>58281.317490463451</v>
      </c>
      <c r="T22" s="180">
        <f>Monthly!T22-(Saturdays!T22+'Sundays &amp; Holidays'!T22)</f>
        <v>17588</v>
      </c>
      <c r="U22" s="184">
        <f>Monthly!U22-(Saturdays!U22+'Sundays &amp; Holidays'!U22)</f>
        <v>5899.2990198246825</v>
      </c>
      <c r="V22" s="182">
        <f>Monthly!V22-(Saturdays!V22+'Sundays &amp; Holidays'!V22)</f>
        <v>61490</v>
      </c>
      <c r="W22" s="199">
        <f>Monthly!W22-(Saturdays!W22+'Sundays &amp; Holidays'!W22)</f>
        <v>44281.691750665937</v>
      </c>
      <c r="X22" s="180">
        <f>Monthly!X22-(Saturdays!X22+'Sundays &amp; Holidays'!X22)</f>
        <v>38785</v>
      </c>
      <c r="Y22" s="184">
        <f>Monthly!Y22-(Saturdays!Y22+'Sundays &amp; Holidays'!Y22)</f>
        <v>15801.498842222063</v>
      </c>
      <c r="Z22" s="182">
        <f>Monthly!Z22-(Saturdays!Z22+'Sundays &amp; Holidays'!Z22)</f>
        <v>77474</v>
      </c>
      <c r="AA22" s="180">
        <f>Monthly!AA22-(Saturdays!AA22+'Sundays &amp; Holidays'!AA22)</f>
        <v>98248.212630347844</v>
      </c>
      <c r="AB22" s="164">
        <f t="shared" si="0"/>
        <v>560315</v>
      </c>
      <c r="AC22" s="165">
        <f t="shared" si="0"/>
        <v>575822.99999999988</v>
      </c>
    </row>
    <row r="23" spans="1:29" x14ac:dyDescent="0.25">
      <c r="A23" s="139" t="s">
        <v>32</v>
      </c>
      <c r="B23" s="194">
        <f>Monthly!B23-(Saturdays!B23+'Sundays &amp; Holidays'!B23)</f>
        <v>45943</v>
      </c>
      <c r="C23" s="188">
        <f>Monthly!C23-(Saturdays!C23+'Sundays &amp; Holidays'!C23)</f>
        <v>61630</v>
      </c>
      <c r="D23" s="189">
        <f>Monthly!D23-(Saturdays!D23+'Sundays &amp; Holidays'!D23)</f>
        <v>18201</v>
      </c>
      <c r="E23" s="190">
        <f>Monthly!E23-(Saturdays!E23+'Sundays &amp; Holidays'!E23)</f>
        <v>27845</v>
      </c>
      <c r="F23" s="187">
        <f>Monthly!F23-(Saturdays!F23+'Sundays &amp; Holidays'!F23)</f>
        <v>18426</v>
      </c>
      <c r="G23" s="191">
        <f>Monthly!G23-(Saturdays!G23+'Sundays &amp; Holidays'!G23)</f>
        <v>42228</v>
      </c>
      <c r="H23" s="189">
        <f>Monthly!H23-(Saturdays!H23+'Sundays &amp; Holidays'!H23)</f>
        <v>53981</v>
      </c>
      <c r="I23" s="190">
        <f>Monthly!I23-(Saturdays!I23+'Sundays &amp; Holidays'!I23)</f>
        <v>84902</v>
      </c>
      <c r="J23" s="187">
        <f>Monthly!J23-(Saturdays!J23+'Sundays &amp; Holidays'!J23)</f>
        <v>11376</v>
      </c>
      <c r="K23" s="188">
        <f>Monthly!K23-(Saturdays!K23+'Sundays &amp; Holidays'!K23)</f>
        <v>4846</v>
      </c>
      <c r="L23" s="189">
        <f>Monthly!L23-(Saturdays!L23+'Sundays &amp; Holidays'!L23)</f>
        <v>43425</v>
      </c>
      <c r="M23" s="187">
        <f>Monthly!M23-(Saturdays!M23+'Sundays &amp; Holidays'!M23)</f>
        <v>18489</v>
      </c>
      <c r="N23" s="192">
        <f>Monthly!N23-(Saturdays!N23+'Sundays &amp; Holidays'!N23)</f>
        <v>65922</v>
      </c>
      <c r="O23" s="195">
        <f>Monthly!O23-(Saturdays!O23+'Sundays &amp; Holidays'!O23)</f>
        <v>48456</v>
      </c>
      <c r="P23" s="187">
        <f>Monthly!P23-(Saturdays!P23+'Sundays &amp; Holidays'!P23)</f>
        <v>24814</v>
      </c>
      <c r="Q23" s="188">
        <f>Monthly!Q23-(Saturdays!Q23+'Sundays &amp; Holidays'!Q23)</f>
        <v>34720</v>
      </c>
      <c r="R23" s="189">
        <f>Monthly!R23-(Saturdays!R23+'Sundays &amp; Holidays'!R23)</f>
        <v>35048</v>
      </c>
      <c r="S23" s="190">
        <f>Monthly!S23-(Saturdays!S23+'Sundays &amp; Holidays'!S23)</f>
        <v>51234</v>
      </c>
      <c r="T23" s="187">
        <f>Monthly!T23-(Saturdays!T23+'Sundays &amp; Holidays'!T23)</f>
        <v>12406</v>
      </c>
      <c r="U23" s="191">
        <f>Monthly!U23-(Saturdays!U23+'Sundays &amp; Holidays'!U23)</f>
        <v>5109</v>
      </c>
      <c r="V23" s="189">
        <f>Monthly!V23-(Saturdays!V23+'Sundays &amp; Holidays'!V23)</f>
        <v>60157</v>
      </c>
      <c r="W23" s="196">
        <f>Monthly!W23-(Saturdays!W23+'Sundays &amp; Holidays'!W23)</f>
        <v>37423</v>
      </c>
      <c r="X23" s="187">
        <f>Monthly!X23-(Saturdays!X23+'Sundays &amp; Holidays'!X23)</f>
        <v>28800</v>
      </c>
      <c r="Y23" s="191">
        <f>Monthly!Y23-(Saturdays!Y23+'Sundays &amp; Holidays'!Y23)</f>
        <v>13923</v>
      </c>
      <c r="Z23" s="189">
        <f>Monthly!Z23-(Saturdays!Z23+'Sundays &amp; Holidays'!Z23)</f>
        <v>69185</v>
      </c>
      <c r="AA23" s="187">
        <f>Monthly!AA23-(Saturdays!AA23+'Sundays &amp; Holidays'!AA23)</f>
        <v>84326</v>
      </c>
      <c r="AB23" s="164">
        <f t="shared" si="0"/>
        <v>487684</v>
      </c>
      <c r="AC23" s="165">
        <f t="shared" si="0"/>
        <v>515131</v>
      </c>
    </row>
    <row r="24" spans="1:29" x14ac:dyDescent="0.25">
      <c r="A24" s="131" t="s">
        <v>33</v>
      </c>
      <c r="B24" s="197">
        <f>Monthly!B24-(Saturdays!B24+'Sundays &amp; Holidays'!B24)</f>
        <v>46236</v>
      </c>
      <c r="C24" s="181">
        <f>Monthly!C24-(Saturdays!C24+'Sundays &amp; Holidays'!C24)</f>
        <v>48833</v>
      </c>
      <c r="D24" s="182">
        <f>Monthly!D24-(Saturdays!D24+'Sundays &amp; Holidays'!D24)</f>
        <v>15821</v>
      </c>
      <c r="E24" s="183">
        <f>Monthly!E24-(Saturdays!E24+'Sundays &amp; Holidays'!E24)</f>
        <v>24217</v>
      </c>
      <c r="F24" s="180">
        <f>Monthly!F24-(Saturdays!F24+'Sundays &amp; Holidays'!F24)</f>
        <v>16088</v>
      </c>
      <c r="G24" s="184">
        <f>Monthly!G24-(Saturdays!G24+'Sundays &amp; Holidays'!G24)</f>
        <v>32487</v>
      </c>
      <c r="H24" s="182">
        <f>Monthly!H24-(Saturdays!H24+'Sundays &amp; Holidays'!H24)</f>
        <v>48912</v>
      </c>
      <c r="I24" s="183">
        <f>Monthly!I24-(Saturdays!I24+'Sundays &amp; Holidays'!I24)</f>
        <v>66241</v>
      </c>
      <c r="J24" s="180">
        <f>Monthly!J24-(Saturdays!J24+'Sundays &amp; Holidays'!J24)</f>
        <v>9655</v>
      </c>
      <c r="K24" s="181">
        <f>Monthly!K24-(Saturdays!K24+'Sundays &amp; Holidays'!K24)</f>
        <v>3517</v>
      </c>
      <c r="L24" s="182">
        <f>Monthly!L24-(Saturdays!L24+'Sundays &amp; Holidays'!L24)</f>
        <v>32578</v>
      </c>
      <c r="M24" s="180">
        <f>Monthly!M24-(Saturdays!M24+'Sundays &amp; Holidays'!M24)</f>
        <v>19884</v>
      </c>
      <c r="N24" s="185">
        <f>Monthly!N24-(Saturdays!N24+'Sundays &amp; Holidays'!N24)</f>
        <v>52788</v>
      </c>
      <c r="O24" s="198">
        <f>Monthly!O24-(Saturdays!O24+'Sundays &amp; Holidays'!O24)</f>
        <v>45947</v>
      </c>
      <c r="P24" s="180">
        <f>Monthly!P24-(Saturdays!P24+'Sundays &amp; Holidays'!P24)</f>
        <v>19029</v>
      </c>
      <c r="Q24" s="181">
        <f>Monthly!Q24-(Saturdays!Q24+'Sundays &amp; Holidays'!Q24)</f>
        <v>31540</v>
      </c>
      <c r="R24" s="182">
        <f>Monthly!R24-(Saturdays!R24+'Sundays &amp; Holidays'!R24)</f>
        <v>28593</v>
      </c>
      <c r="S24" s="183">
        <f>Monthly!S24-(Saturdays!S24+'Sundays &amp; Holidays'!S24)</f>
        <v>41499</v>
      </c>
      <c r="T24" s="180">
        <f>Monthly!T24-(Saturdays!T24+'Sundays &amp; Holidays'!T24)</f>
        <v>7207</v>
      </c>
      <c r="U24" s="184">
        <f>Monthly!U24-(Saturdays!U24+'Sundays &amp; Holidays'!U24)</f>
        <v>5920</v>
      </c>
      <c r="V24" s="182">
        <f>Monthly!V24-(Saturdays!V24+'Sundays &amp; Holidays'!V24)</f>
        <v>50581</v>
      </c>
      <c r="W24" s="199">
        <f>Monthly!W24-(Saturdays!W24+'Sundays &amp; Holidays'!W24)</f>
        <v>33566</v>
      </c>
      <c r="X24" s="180">
        <f>Monthly!X24-(Saturdays!X24+'Sundays &amp; Holidays'!X24)</f>
        <v>21188</v>
      </c>
      <c r="Y24" s="184">
        <f>Monthly!Y24-(Saturdays!Y24+'Sundays &amp; Holidays'!Y24)</f>
        <v>13240</v>
      </c>
      <c r="Z24" s="182">
        <f>Monthly!Z24-(Saturdays!Z24+'Sundays &amp; Holidays'!Z24)</f>
        <v>57385</v>
      </c>
      <c r="AA24" s="180">
        <f>Monthly!AA24-(Saturdays!AA24+'Sundays &amp; Holidays'!AA24)</f>
        <v>65431</v>
      </c>
      <c r="AB24" s="164">
        <f t="shared" si="0"/>
        <v>406061</v>
      </c>
      <c r="AC24" s="165">
        <f t="shared" si="0"/>
        <v>432322</v>
      </c>
    </row>
    <row r="25" spans="1:29" x14ac:dyDescent="0.25">
      <c r="A25" s="139" t="s">
        <v>34</v>
      </c>
      <c r="B25" s="194">
        <f>Monthly!B25-(Saturdays!B25+'Sundays &amp; Holidays'!B25)</f>
        <v>18487</v>
      </c>
      <c r="C25" s="188">
        <f>Monthly!C25-(Saturdays!C25+'Sundays &amp; Holidays'!C25)</f>
        <v>33257</v>
      </c>
      <c r="D25" s="189">
        <f>Monthly!D25-(Saturdays!D25+'Sundays &amp; Holidays'!D25)</f>
        <v>7460</v>
      </c>
      <c r="E25" s="190">
        <f>Monthly!E25-(Saturdays!E25+'Sundays &amp; Holidays'!E25)</f>
        <v>18558</v>
      </c>
      <c r="F25" s="187">
        <f>Monthly!F25-(Saturdays!F25+'Sundays &amp; Holidays'!F25)</f>
        <v>7460</v>
      </c>
      <c r="G25" s="191">
        <f>Monthly!G25-(Saturdays!G25+'Sundays &amp; Holidays'!G25)</f>
        <v>27353</v>
      </c>
      <c r="H25" s="189">
        <f>Monthly!H25-(Saturdays!H25+'Sundays &amp; Holidays'!H25)</f>
        <v>28225</v>
      </c>
      <c r="I25" s="190">
        <f>Monthly!I25-(Saturdays!I25+'Sundays &amp; Holidays'!I25)</f>
        <v>49160</v>
      </c>
      <c r="J25" s="187">
        <f>Monthly!J25-(Saturdays!J25+'Sundays &amp; Holidays'!J25)</f>
        <v>8441</v>
      </c>
      <c r="K25" s="188">
        <f>Monthly!K25-(Saturdays!K25+'Sundays &amp; Holidays'!K25)</f>
        <v>2319</v>
      </c>
      <c r="L25" s="189">
        <f>Monthly!L25-(Saturdays!L25+'Sundays &amp; Holidays'!L25)</f>
        <v>24853</v>
      </c>
      <c r="M25" s="187">
        <f>Monthly!M25-(Saturdays!M25+'Sundays &amp; Holidays'!M25)</f>
        <v>14272</v>
      </c>
      <c r="N25" s="192">
        <f>Monthly!N25-(Saturdays!N25+'Sundays &amp; Holidays'!N25)</f>
        <v>41014</v>
      </c>
      <c r="O25" s="195">
        <f>Monthly!O25-(Saturdays!O25+'Sundays &amp; Holidays'!O25)</f>
        <v>37419</v>
      </c>
      <c r="P25" s="187">
        <f>Monthly!P25-(Saturdays!P25+'Sundays &amp; Holidays'!P25)</f>
        <v>13242</v>
      </c>
      <c r="Q25" s="188">
        <f>Monthly!Q25-(Saturdays!Q25+'Sundays &amp; Holidays'!Q25)</f>
        <v>27829</v>
      </c>
      <c r="R25" s="189">
        <f>Monthly!R25-(Saturdays!R25+'Sundays &amp; Holidays'!R25)</f>
        <v>20424</v>
      </c>
      <c r="S25" s="190">
        <f>Monthly!S25-(Saturdays!S25+'Sundays &amp; Holidays'!S25)</f>
        <v>33595</v>
      </c>
      <c r="T25" s="187">
        <f>Monthly!T25-(Saturdays!T25+'Sundays &amp; Holidays'!T25)</f>
        <v>5165</v>
      </c>
      <c r="U25" s="191">
        <f>Monthly!U25-(Saturdays!U25+'Sundays &amp; Holidays'!U25)</f>
        <v>4953</v>
      </c>
      <c r="V25" s="189">
        <f>Monthly!V25-(Saturdays!V25+'Sundays &amp; Holidays'!V25)</f>
        <v>45663</v>
      </c>
      <c r="W25" s="196">
        <f>Monthly!W25-(Saturdays!W25+'Sundays &amp; Holidays'!W25)</f>
        <v>24960</v>
      </c>
      <c r="X25" s="187">
        <f>Monthly!X25-(Saturdays!X25+'Sundays &amp; Holidays'!X25)</f>
        <v>14739</v>
      </c>
      <c r="Y25" s="191">
        <f>Monthly!Y25-(Saturdays!Y25+'Sundays &amp; Holidays'!Y25)</f>
        <v>10964</v>
      </c>
      <c r="Z25" s="189">
        <f>Monthly!Z25-(Saturdays!Z25+'Sundays &amp; Holidays'!Z25)</f>
        <v>44722</v>
      </c>
      <c r="AA25" s="187">
        <f>Monthly!AA25-(Saturdays!AA25+'Sundays &amp; Holidays'!AA25)</f>
        <v>53345</v>
      </c>
      <c r="AB25" s="164">
        <f t="shared" si="0"/>
        <v>279895</v>
      </c>
      <c r="AC25" s="165">
        <f t="shared" si="0"/>
        <v>337984</v>
      </c>
    </row>
    <row r="26" spans="1:29" x14ac:dyDescent="0.25">
      <c r="A26" s="131" t="s">
        <v>35</v>
      </c>
      <c r="B26" s="197">
        <f>Monthly!B26-(Saturdays!B26+'Sundays &amp; Holidays'!B26)</f>
        <v>536</v>
      </c>
      <c r="C26" s="181">
        <f>Monthly!C26-(Saturdays!C26+'Sundays &amp; Holidays'!C26)</f>
        <v>20053</v>
      </c>
      <c r="D26" s="182">
        <f>Monthly!D26-(Saturdays!D26+'Sundays &amp; Holidays'!D26)</f>
        <v>372</v>
      </c>
      <c r="E26" s="183">
        <f>Monthly!E26-(Saturdays!E26+'Sundays &amp; Holidays'!E26)</f>
        <v>12327</v>
      </c>
      <c r="F26" s="180">
        <f>Monthly!F26-(Saturdays!F26+'Sundays &amp; Holidays'!F26)</f>
        <v>437</v>
      </c>
      <c r="G26" s="184">
        <f>Monthly!G26-(Saturdays!G26+'Sundays &amp; Holidays'!G26)</f>
        <v>15668</v>
      </c>
      <c r="H26" s="182">
        <f>Monthly!H26-(Saturdays!H26+'Sundays &amp; Holidays'!H26)</f>
        <v>3072</v>
      </c>
      <c r="I26" s="183">
        <f>Monthly!I26-(Saturdays!I26+'Sundays &amp; Holidays'!I26)</f>
        <v>22416</v>
      </c>
      <c r="J26" s="180">
        <f>Monthly!J26-(Saturdays!J26+'Sundays &amp; Holidays'!J26)</f>
        <v>2340</v>
      </c>
      <c r="K26" s="181">
        <f>Monthly!K26-(Saturdays!K26+'Sundays &amp; Holidays'!K26)</f>
        <v>797</v>
      </c>
      <c r="L26" s="182">
        <f>Monthly!L26-(Saturdays!L26+'Sundays &amp; Holidays'!L26)</f>
        <v>10353</v>
      </c>
      <c r="M26" s="180">
        <f>Monthly!M26-(Saturdays!M26+'Sundays &amp; Holidays'!M26)</f>
        <v>3177</v>
      </c>
      <c r="N26" s="185">
        <f>Monthly!N26-(Saturdays!N26+'Sundays &amp; Holidays'!N26)</f>
        <v>11497</v>
      </c>
      <c r="O26" s="198">
        <f>Monthly!O26-(Saturdays!O26+'Sundays &amp; Holidays'!O26)</f>
        <v>7389</v>
      </c>
      <c r="P26" s="180">
        <f>Monthly!P26-(Saturdays!P26+'Sundays &amp; Holidays'!P26)</f>
        <v>3426</v>
      </c>
      <c r="Q26" s="181">
        <f>Monthly!Q26-(Saturdays!Q26+'Sundays &amp; Holidays'!Q26)</f>
        <v>5817</v>
      </c>
      <c r="R26" s="182">
        <f>Monthly!R26-(Saturdays!R26+'Sundays &amp; Holidays'!R26)</f>
        <v>4163</v>
      </c>
      <c r="S26" s="183">
        <f>Monthly!S26-(Saturdays!S26+'Sundays &amp; Holidays'!S26)</f>
        <v>5358</v>
      </c>
      <c r="T26" s="180">
        <f>Monthly!T26-(Saturdays!T26+'Sundays &amp; Holidays'!T26)</f>
        <v>951</v>
      </c>
      <c r="U26" s="184">
        <f>Monthly!U26-(Saturdays!U26+'Sundays &amp; Holidays'!U26)</f>
        <v>330</v>
      </c>
      <c r="V26" s="182">
        <f>Monthly!V26-(Saturdays!V26+'Sundays &amp; Holidays'!V26)</f>
        <v>10667</v>
      </c>
      <c r="W26" s="199">
        <f>Monthly!W26-(Saturdays!W26+'Sundays &amp; Holidays'!W26)</f>
        <v>1575</v>
      </c>
      <c r="X26" s="180">
        <f>Monthly!X26-(Saturdays!X26+'Sundays &amp; Holidays'!X26)</f>
        <v>1510</v>
      </c>
      <c r="Y26" s="184">
        <f>Monthly!Y26-(Saturdays!Y26+'Sundays &amp; Holidays'!Y26)</f>
        <v>760</v>
      </c>
      <c r="Z26" s="182">
        <f>Monthly!Z26-(Saturdays!Z26+'Sundays &amp; Holidays'!Z26)</f>
        <v>2997</v>
      </c>
      <c r="AA26" s="180">
        <f>Monthly!AA26-(Saturdays!AA26+'Sundays &amp; Holidays'!AA26)</f>
        <v>5649</v>
      </c>
      <c r="AB26" s="164">
        <f t="shared" si="0"/>
        <v>52321</v>
      </c>
      <c r="AC26" s="165">
        <f t="shared" si="0"/>
        <v>101316</v>
      </c>
    </row>
    <row r="27" spans="1:29" x14ac:dyDescent="0.25">
      <c r="A27" s="139" t="s">
        <v>36</v>
      </c>
      <c r="B27" s="194">
        <f>Monthly!B27-(Saturdays!B27+'Sundays &amp; Holidays'!B27)</f>
        <v>0</v>
      </c>
      <c r="C27" s="188">
        <f>Monthly!C27-(Saturdays!C27+'Sundays &amp; Holidays'!C27)</f>
        <v>586</v>
      </c>
      <c r="D27" s="189">
        <f>Monthly!D27-(Saturdays!D27+'Sundays &amp; Holidays'!D27)</f>
        <v>5</v>
      </c>
      <c r="E27" s="190">
        <f>Monthly!E27-(Saturdays!E27+'Sundays &amp; Holidays'!E27)</f>
        <v>390</v>
      </c>
      <c r="F27" s="187">
        <f>Monthly!F27-(Saturdays!F27+'Sundays &amp; Holidays'!F27)</f>
        <v>2</v>
      </c>
      <c r="G27" s="191">
        <f>Monthly!G27-(Saturdays!G27+'Sundays &amp; Holidays'!G27)</f>
        <v>353</v>
      </c>
      <c r="H27" s="189">
        <f>Monthly!H27-(Saturdays!H27+'Sundays &amp; Holidays'!H27)</f>
        <v>15</v>
      </c>
      <c r="I27" s="190">
        <f>Monthly!I27-(Saturdays!I27+'Sundays &amp; Holidays'!I27)</f>
        <v>606</v>
      </c>
      <c r="J27" s="187">
        <f>Monthly!J27-(Saturdays!J27+'Sundays &amp; Holidays'!J27)</f>
        <v>44</v>
      </c>
      <c r="K27" s="191">
        <f>Monthly!K27-(Saturdays!K27+'Sundays &amp; Holidays'!K27)</f>
        <v>24</v>
      </c>
      <c r="L27" s="189">
        <f>Monthly!L27-(Saturdays!L27+'Sundays &amp; Holidays'!L27)</f>
        <v>252</v>
      </c>
      <c r="M27" s="187">
        <f>Monthly!M27-(Saturdays!M27+'Sundays &amp; Holidays'!M27)</f>
        <v>65</v>
      </c>
      <c r="N27" s="192">
        <f>Monthly!N27-(Saturdays!N27+'Sundays &amp; Holidays'!N27)</f>
        <v>311</v>
      </c>
      <c r="O27" s="195">
        <f>Monthly!O27-(Saturdays!O27+'Sundays &amp; Holidays'!O27)</f>
        <v>161</v>
      </c>
      <c r="P27" s="187">
        <f>Monthly!P27-(Saturdays!P27+'Sundays &amp; Holidays'!P27)</f>
        <v>36</v>
      </c>
      <c r="Q27" s="191">
        <f>Monthly!Q27-(Saturdays!Q27+'Sundays &amp; Holidays'!Q27)</f>
        <v>126</v>
      </c>
      <c r="R27" s="189">
        <f>Monthly!R27-(Saturdays!R27+'Sundays &amp; Holidays'!R27)</f>
        <v>118</v>
      </c>
      <c r="S27" s="190">
        <f>Monthly!S27-(Saturdays!S27+'Sundays &amp; Holidays'!S27)</f>
        <v>124</v>
      </c>
      <c r="T27" s="187">
        <f>Monthly!T27-(Saturdays!T27+'Sundays &amp; Holidays'!T27)</f>
        <v>7</v>
      </c>
      <c r="U27" s="191">
        <f>Monthly!U27-(Saturdays!U27+'Sundays &amp; Holidays'!U27)</f>
        <v>0</v>
      </c>
      <c r="V27" s="189">
        <f>Monthly!V27-(Saturdays!V27+'Sundays &amp; Holidays'!V27)</f>
        <v>63</v>
      </c>
      <c r="W27" s="190">
        <f>Monthly!W27-(Saturdays!W27+'Sundays &amp; Holidays'!W27)</f>
        <v>8</v>
      </c>
      <c r="X27" s="187">
        <f>Monthly!X27-(Saturdays!X27+'Sundays &amp; Holidays'!X27)</f>
        <v>9</v>
      </c>
      <c r="Y27" s="191">
        <f>Monthly!Y27-(Saturdays!Y27+'Sundays &amp; Holidays'!Y27)</f>
        <v>3</v>
      </c>
      <c r="Z27" s="189">
        <f>Monthly!Z27-(Saturdays!Z27+'Sundays &amp; Holidays'!Z27)</f>
        <v>11</v>
      </c>
      <c r="AA27" s="187">
        <f>Monthly!AA27-(Saturdays!AA27+'Sundays &amp; Holidays'!AA27)</f>
        <v>143</v>
      </c>
      <c r="AB27" s="164">
        <f t="shared" si="0"/>
        <v>873</v>
      </c>
      <c r="AC27" s="165">
        <f t="shared" si="0"/>
        <v>2589</v>
      </c>
    </row>
    <row r="28" spans="1:29" x14ac:dyDescent="0.25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0</v>
      </c>
      <c r="E28" s="134">
        <f>Monthly!E28-(Saturdays!E28+'Sundays &amp; Holidays'!E28)</f>
        <v>0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0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0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0</v>
      </c>
      <c r="S28" s="183">
        <f>Monthly!S28-(Saturdays!S28+'Sundays &amp; Holidays'!S28)</f>
        <v>0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0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0</v>
      </c>
      <c r="AA28" s="2">
        <f>Monthly!AA28-(Saturdays!AA28+'Sundays &amp; Holidays'!AA28)</f>
        <v>0</v>
      </c>
      <c r="AB28" s="164">
        <f t="shared" si="0"/>
        <v>0</v>
      </c>
      <c r="AC28" s="165">
        <f t="shared" si="0"/>
        <v>0</v>
      </c>
    </row>
    <row r="29" spans="1:29" x14ac:dyDescent="0.25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64">
        <f t="shared" si="0"/>
        <v>0</v>
      </c>
      <c r="AC29" s="165">
        <f t="shared" si="0"/>
        <v>0</v>
      </c>
    </row>
    <row r="30" spans="1:29" ht="13.8" thickBot="1" x14ac:dyDescent="0.3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64">
        <f t="shared" si="0"/>
        <v>0</v>
      </c>
      <c r="AC30" s="165">
        <f t="shared" si="0"/>
        <v>0</v>
      </c>
    </row>
    <row r="31" spans="1:29" ht="14.4" thickTop="1" thickBot="1" x14ac:dyDescent="0.3">
      <c r="A31" s="41" t="s">
        <v>13</v>
      </c>
      <c r="B31" s="14">
        <f t="shared" ref="B31:AA31" si="1">SUM(B7:B30)</f>
        <v>763438</v>
      </c>
      <c r="C31" s="1">
        <f t="shared" si="1"/>
        <v>721713.28137161594</v>
      </c>
      <c r="D31" s="42">
        <f t="shared" si="1"/>
        <v>391022</v>
      </c>
      <c r="E31" s="258">
        <f t="shared" si="1"/>
        <v>344536.65060020739</v>
      </c>
      <c r="F31" s="14">
        <f t="shared" si="1"/>
        <v>471063</v>
      </c>
      <c r="G31" s="1">
        <f t="shared" si="1"/>
        <v>455870.39838616078</v>
      </c>
      <c r="H31" s="42">
        <f t="shared" si="1"/>
        <v>898712</v>
      </c>
      <c r="I31" s="258">
        <f t="shared" si="1"/>
        <v>989028.50820867647</v>
      </c>
      <c r="J31" s="14">
        <f t="shared" si="1"/>
        <v>144517</v>
      </c>
      <c r="K31" s="1">
        <f t="shared" si="1"/>
        <v>151378.10600830067</v>
      </c>
      <c r="L31" s="42">
        <f t="shared" si="1"/>
        <v>441018</v>
      </c>
      <c r="M31" s="258">
        <f t="shared" si="1"/>
        <v>504331.50064145942</v>
      </c>
      <c r="N31" s="14">
        <f t="shared" si="1"/>
        <v>871954</v>
      </c>
      <c r="O31" s="1">
        <f t="shared" si="1"/>
        <v>863065.90514729545</v>
      </c>
      <c r="P31" s="42">
        <f t="shared" si="1"/>
        <v>473210</v>
      </c>
      <c r="Q31" s="258">
        <f t="shared" si="1"/>
        <v>435142.83459488966</v>
      </c>
      <c r="R31" s="14">
        <f t="shared" si="1"/>
        <v>654614</v>
      </c>
      <c r="S31" s="1">
        <f t="shared" si="1"/>
        <v>621870.75826258166</v>
      </c>
      <c r="T31" s="42">
        <f t="shared" si="1"/>
        <v>141982</v>
      </c>
      <c r="U31" s="258">
        <f t="shared" si="1"/>
        <v>149805.92754639647</v>
      </c>
      <c r="V31" s="14">
        <f t="shared" si="1"/>
        <v>575768</v>
      </c>
      <c r="W31" s="1">
        <f t="shared" si="1"/>
        <v>734129.51544275705</v>
      </c>
      <c r="X31" s="42">
        <f t="shared" si="1"/>
        <v>464157</v>
      </c>
      <c r="Y31" s="258">
        <f t="shared" si="1"/>
        <v>252287.22749030808</v>
      </c>
      <c r="Z31" s="14">
        <f t="shared" si="1"/>
        <v>1127579</v>
      </c>
      <c r="AA31" s="1">
        <f t="shared" si="1"/>
        <v>1165736.3862993508</v>
      </c>
      <c r="AB31" s="42">
        <f>SUM(AB7:AB30)</f>
        <v>7419034</v>
      </c>
      <c r="AC31" s="1">
        <f>SUM(AC7:AC30)</f>
        <v>7388897</v>
      </c>
    </row>
    <row r="32" spans="1:29" ht="15.6" thickTop="1" x14ac:dyDescent="0.25">
      <c r="AB32" s="175" t="str">
        <f>IF(AB31='Daily Total'!D44,"Correct","Wrong")</f>
        <v>Wrong</v>
      </c>
      <c r="AC32" s="175" t="str">
        <f>IF(AC31='Daily Total'!E44,"Correct","Wrong")</f>
        <v>Wrong</v>
      </c>
    </row>
    <row r="35" spans="1:29" x14ac:dyDescent="0.25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5">
      <c r="A38" s="30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8" thickTop="1" x14ac:dyDescent="0.25">
      <c r="A39" s="119" t="s">
        <v>16</v>
      </c>
      <c r="B39" s="120">
        <f>+B7/$B$65</f>
        <v>0</v>
      </c>
      <c r="C39" s="177">
        <f t="shared" ref="C39:AA39" si="2">+C7/$B$65</f>
        <v>0</v>
      </c>
      <c r="D39" s="121">
        <f t="shared" si="2"/>
        <v>0</v>
      </c>
      <c r="E39" s="172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72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71">
        <f t="shared" si="2"/>
        <v>0</v>
      </c>
      <c r="O39" s="173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72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72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76">
        <f t="shared" si="2"/>
        <v>0</v>
      </c>
      <c r="AB39" s="162">
        <f>+B39+D39+F39+H39+J39+L39+N39+P39+R39+T39+V39+X39+Z39</f>
        <v>0</v>
      </c>
      <c r="AC39" s="163">
        <f>+C39+E39+G39+I39+K39+M39+O39+Q39+S39+U39+W39+Y39+AA39</f>
        <v>0</v>
      </c>
    </row>
    <row r="40" spans="1:29" x14ac:dyDescent="0.25">
      <c r="A40" s="131" t="s">
        <v>17</v>
      </c>
      <c r="B40" s="180">
        <f t="shared" ref="B40:AA40" si="3">+B8/$B$65</f>
        <v>498.66666666666669</v>
      </c>
      <c r="C40" s="181">
        <f t="shared" si="3"/>
        <v>5.5555555555555552E-2</v>
      </c>
      <c r="D40" s="182">
        <f t="shared" si="3"/>
        <v>433.77777777777777</v>
      </c>
      <c r="E40" s="183">
        <f t="shared" si="3"/>
        <v>1.7222222222222223</v>
      </c>
      <c r="F40" s="180">
        <f t="shared" si="3"/>
        <v>626.22222222222217</v>
      </c>
      <c r="G40" s="184">
        <f t="shared" si="3"/>
        <v>7.0555555555555554</v>
      </c>
      <c r="H40" s="182">
        <f t="shared" si="3"/>
        <v>628.22222222222217</v>
      </c>
      <c r="I40" s="183">
        <f t="shared" si="3"/>
        <v>38</v>
      </c>
      <c r="J40" s="180">
        <f t="shared" si="3"/>
        <v>14.111111111111111</v>
      </c>
      <c r="K40" s="184">
        <f t="shared" si="3"/>
        <v>27.277777777777779</v>
      </c>
      <c r="L40" s="182">
        <f t="shared" si="3"/>
        <v>47.666666666666664</v>
      </c>
      <c r="M40" s="180">
        <f t="shared" si="3"/>
        <v>108.88888888888889</v>
      </c>
      <c r="N40" s="185">
        <f t="shared" si="3"/>
        <v>295.22222222222223</v>
      </c>
      <c r="O40" s="186">
        <f t="shared" si="3"/>
        <v>212.22222222222223</v>
      </c>
      <c r="P40" s="180">
        <f t="shared" si="3"/>
        <v>97.111111111111114</v>
      </c>
      <c r="Q40" s="184">
        <f t="shared" si="3"/>
        <v>89.388888888888886</v>
      </c>
      <c r="R40" s="182">
        <f t="shared" si="3"/>
        <v>60.166666666666664</v>
      </c>
      <c r="S40" s="183">
        <f t="shared" si="3"/>
        <v>133.72222222222223</v>
      </c>
      <c r="T40" s="180">
        <f t="shared" si="3"/>
        <v>1.9444444444444444</v>
      </c>
      <c r="U40" s="184">
        <f t="shared" si="3"/>
        <v>44.666666666666664</v>
      </c>
      <c r="V40" s="182">
        <f t="shared" si="3"/>
        <v>17.833333333333332</v>
      </c>
      <c r="W40" s="183">
        <f t="shared" si="3"/>
        <v>106.38888888888889</v>
      </c>
      <c r="X40" s="180">
        <f t="shared" si="3"/>
        <v>5.5</v>
      </c>
      <c r="Y40" s="184">
        <f t="shared" si="3"/>
        <v>38</v>
      </c>
      <c r="Z40" s="182">
        <f t="shared" si="3"/>
        <v>8.1666666666666661</v>
      </c>
      <c r="AA40" s="180">
        <f t="shared" si="3"/>
        <v>43.777777777777779</v>
      </c>
      <c r="AB40" s="164">
        <f>+B40+D40+F40+H40+J40+L40+N40+P40+R40+T40+V40+X40+Z40</f>
        <v>2734.6111111111109</v>
      </c>
      <c r="AC40" s="165">
        <f>+C40+E40+G40+I40+K40+M40+O40+Q40+S40+U40+W40+Y40+AA40</f>
        <v>851.16666666666663</v>
      </c>
    </row>
    <row r="41" spans="1:29" x14ac:dyDescent="0.25">
      <c r="A41" s="139" t="s">
        <v>18</v>
      </c>
      <c r="B41" s="187">
        <f t="shared" ref="B41:AA41" si="4">+B9/$B$65</f>
        <v>1854.7222222222222</v>
      </c>
      <c r="C41" s="188">
        <f t="shared" si="4"/>
        <v>542.33333333333337</v>
      </c>
      <c r="D41" s="189">
        <f t="shared" si="4"/>
        <v>1251.7777777777778</v>
      </c>
      <c r="E41" s="190">
        <f t="shared" si="4"/>
        <v>351.83333333333331</v>
      </c>
      <c r="F41" s="187">
        <f t="shared" si="4"/>
        <v>1892.1111111111111</v>
      </c>
      <c r="G41" s="191">
        <f t="shared" si="4"/>
        <v>449.55555555555554</v>
      </c>
      <c r="H41" s="189">
        <f t="shared" si="4"/>
        <v>2143.0555555555557</v>
      </c>
      <c r="I41" s="190">
        <f t="shared" si="4"/>
        <v>884.16666666666663</v>
      </c>
      <c r="J41" s="187">
        <f t="shared" si="4"/>
        <v>88.277777777777771</v>
      </c>
      <c r="K41" s="191">
        <f t="shared" si="4"/>
        <v>299.33333333333331</v>
      </c>
      <c r="L41" s="189">
        <f t="shared" si="4"/>
        <v>401.16666666666669</v>
      </c>
      <c r="M41" s="187">
        <f t="shared" si="4"/>
        <v>1185.0555555555557</v>
      </c>
      <c r="N41" s="192">
        <f t="shared" si="4"/>
        <v>1624.7777777777778</v>
      </c>
      <c r="O41" s="193">
        <f t="shared" si="4"/>
        <v>1826.6666666666667</v>
      </c>
      <c r="P41" s="187">
        <f t="shared" si="4"/>
        <v>835.83333333333337</v>
      </c>
      <c r="Q41" s="191">
        <f t="shared" si="4"/>
        <v>858.55555555555554</v>
      </c>
      <c r="R41" s="189">
        <f t="shared" si="4"/>
        <v>1329.0555555555557</v>
      </c>
      <c r="S41" s="190">
        <f t="shared" si="4"/>
        <v>1026.6111111111111</v>
      </c>
      <c r="T41" s="187">
        <f t="shared" si="4"/>
        <v>119.05555555555556</v>
      </c>
      <c r="U41" s="191">
        <f t="shared" si="4"/>
        <v>554.11111111111109</v>
      </c>
      <c r="V41" s="189">
        <f t="shared" si="4"/>
        <v>576.16666666666663</v>
      </c>
      <c r="W41" s="190">
        <f t="shared" si="4"/>
        <v>1354.0555555555557</v>
      </c>
      <c r="X41" s="187">
        <f t="shared" si="4"/>
        <v>937.33333333333337</v>
      </c>
      <c r="Y41" s="191">
        <f t="shared" si="4"/>
        <v>735.83333333333337</v>
      </c>
      <c r="Z41" s="189">
        <f t="shared" si="4"/>
        <v>2503.0555555555557</v>
      </c>
      <c r="AA41" s="187">
        <f t="shared" si="4"/>
        <v>1779</v>
      </c>
      <c r="AB41" s="164">
        <f t="shared" ref="AB41:AB62" si="5">+B41+D41+F41+H41+J41+L41+N41+P41+R41+T41+V41+X41+Z41</f>
        <v>15556.388888888887</v>
      </c>
      <c r="AC41" s="165">
        <f t="shared" ref="AC41:AC62" si="6">+C41+E41+G41+I41+K41+M41+O41+Q41+S41+U41+W41+Y41+AA41</f>
        <v>11847.111111111111</v>
      </c>
    </row>
    <row r="42" spans="1:29" x14ac:dyDescent="0.25">
      <c r="A42" s="131" t="s">
        <v>19</v>
      </c>
      <c r="B42" s="180">
        <f t="shared" ref="B42:AA42" si="7">+B10/$B$65</f>
        <v>3056.5</v>
      </c>
      <c r="C42" s="181">
        <f t="shared" si="7"/>
        <v>1547.5</v>
      </c>
      <c r="D42" s="182">
        <f t="shared" si="7"/>
        <v>1537.8333333333333</v>
      </c>
      <c r="E42" s="183">
        <f t="shared" si="7"/>
        <v>1029.3888888888889</v>
      </c>
      <c r="F42" s="180">
        <f t="shared" si="7"/>
        <v>2369.8333333333335</v>
      </c>
      <c r="G42" s="184">
        <f t="shared" si="7"/>
        <v>1160.0555555555557</v>
      </c>
      <c r="H42" s="182">
        <f t="shared" si="7"/>
        <v>3038.3333333333335</v>
      </c>
      <c r="I42" s="183">
        <f t="shared" si="7"/>
        <v>2096.8888888888887</v>
      </c>
      <c r="J42" s="180">
        <f t="shared" si="7"/>
        <v>206.5</v>
      </c>
      <c r="K42" s="184">
        <f t="shared" si="7"/>
        <v>625.77777777777783</v>
      </c>
      <c r="L42" s="182">
        <f t="shared" si="7"/>
        <v>941.05555555555554</v>
      </c>
      <c r="M42" s="180">
        <f t="shared" si="7"/>
        <v>2050.2777777777778</v>
      </c>
      <c r="N42" s="185">
        <f t="shared" si="7"/>
        <v>2683.5</v>
      </c>
      <c r="O42" s="186">
        <f t="shared" si="7"/>
        <v>2970.9444444444443</v>
      </c>
      <c r="P42" s="180">
        <f t="shared" si="7"/>
        <v>1611.1666666666667</v>
      </c>
      <c r="Q42" s="184">
        <f t="shared" si="7"/>
        <v>1461.1666666666667</v>
      </c>
      <c r="R42" s="182">
        <f t="shared" si="7"/>
        <v>2195.8888888888887</v>
      </c>
      <c r="S42" s="183">
        <f t="shared" si="7"/>
        <v>1697.6666666666667</v>
      </c>
      <c r="T42" s="180">
        <f t="shared" si="7"/>
        <v>336.44444444444446</v>
      </c>
      <c r="U42" s="184">
        <f t="shared" si="7"/>
        <v>1001.8888888888889</v>
      </c>
      <c r="V42" s="182">
        <f t="shared" si="7"/>
        <v>1192.7222222222222</v>
      </c>
      <c r="W42" s="183">
        <f t="shared" si="7"/>
        <v>2410.6111111111113</v>
      </c>
      <c r="X42" s="180">
        <f t="shared" si="7"/>
        <v>1562.9444444444443</v>
      </c>
      <c r="Y42" s="184">
        <f t="shared" si="7"/>
        <v>1175.7222222222222</v>
      </c>
      <c r="Z42" s="182">
        <f t="shared" si="7"/>
        <v>3434</v>
      </c>
      <c r="AA42" s="180">
        <f t="shared" si="7"/>
        <v>2940.2222222222222</v>
      </c>
      <c r="AB42" s="164">
        <f t="shared" si="5"/>
        <v>24166.722222222223</v>
      </c>
      <c r="AC42" s="165">
        <f t="shared" si="6"/>
        <v>22168.111111111109</v>
      </c>
    </row>
    <row r="43" spans="1:29" x14ac:dyDescent="0.25">
      <c r="A43" s="139" t="s">
        <v>20</v>
      </c>
      <c r="B43" s="187">
        <f t="shared" ref="B43:AA43" si="8">+B11/$B$65</f>
        <v>3483.1111111111113</v>
      </c>
      <c r="C43" s="188">
        <f t="shared" si="8"/>
        <v>1694.9963862013594</v>
      </c>
      <c r="D43" s="189">
        <f t="shared" si="8"/>
        <v>1694.2222222222222</v>
      </c>
      <c r="E43" s="190">
        <f t="shared" si="8"/>
        <v>1341.1517132185354</v>
      </c>
      <c r="F43" s="187">
        <f t="shared" si="8"/>
        <v>2354.1666666666665</v>
      </c>
      <c r="G43" s="191">
        <f t="shared" si="8"/>
        <v>1362.0400854731176</v>
      </c>
      <c r="H43" s="189">
        <f t="shared" si="8"/>
        <v>3293.5555555555557</v>
      </c>
      <c r="I43" s="190">
        <f t="shared" si="8"/>
        <v>2619.1484818419653</v>
      </c>
      <c r="J43" s="187">
        <f t="shared" si="8"/>
        <v>274.61111111111109</v>
      </c>
      <c r="K43" s="191">
        <f t="shared" si="8"/>
        <v>861.61948739381194</v>
      </c>
      <c r="L43" s="189">
        <f t="shared" si="8"/>
        <v>1034.8888888888889</v>
      </c>
      <c r="M43" s="187">
        <f t="shared" si="8"/>
        <v>2851.6236777891982</v>
      </c>
      <c r="N43" s="192">
        <f t="shared" si="8"/>
        <v>2977.7777777777778</v>
      </c>
      <c r="O43" s="193">
        <f t="shared" si="8"/>
        <v>3709.002004695516</v>
      </c>
      <c r="P43" s="187">
        <f t="shared" si="8"/>
        <v>1957.2777777777778</v>
      </c>
      <c r="Q43" s="191">
        <f t="shared" si="8"/>
        <v>1777.442708880282</v>
      </c>
      <c r="R43" s="189">
        <f t="shared" si="8"/>
        <v>2722.8888888888887</v>
      </c>
      <c r="S43" s="190">
        <f t="shared" si="8"/>
        <v>1972.3814704380966</v>
      </c>
      <c r="T43" s="187">
        <f t="shared" si="8"/>
        <v>425.77777777777777</v>
      </c>
      <c r="U43" s="191">
        <f t="shared" si="8"/>
        <v>1243.0397684507584</v>
      </c>
      <c r="V43" s="189">
        <f t="shared" si="8"/>
        <v>1387.3888888888889</v>
      </c>
      <c r="W43" s="190">
        <f t="shared" si="8"/>
        <v>2995.9788883522033</v>
      </c>
      <c r="X43" s="187">
        <f t="shared" si="8"/>
        <v>1768.0555555555557</v>
      </c>
      <c r="Y43" s="191">
        <f t="shared" si="8"/>
        <v>1534.3050760275453</v>
      </c>
      <c r="Z43" s="189">
        <f t="shared" si="8"/>
        <v>4246.2222222222226</v>
      </c>
      <c r="AA43" s="187">
        <f t="shared" si="8"/>
        <v>3482.3258067931665</v>
      </c>
      <c r="AB43" s="164">
        <f t="shared" si="5"/>
        <v>27619.944444444445</v>
      </c>
      <c r="AC43" s="165">
        <f t="shared" si="6"/>
        <v>27445.055555555555</v>
      </c>
    </row>
    <row r="44" spans="1:29" x14ac:dyDescent="0.25">
      <c r="A44" s="131" t="s">
        <v>21</v>
      </c>
      <c r="B44" s="180">
        <f t="shared" ref="B44:AA44" si="9">+B12/$B$65</f>
        <v>3134</v>
      </c>
      <c r="C44" s="181">
        <f t="shared" si="9"/>
        <v>1548.5495876110597</v>
      </c>
      <c r="D44" s="182">
        <f t="shared" si="9"/>
        <v>1568.7777777777778</v>
      </c>
      <c r="E44" s="183">
        <f t="shared" si="9"/>
        <v>1140.8381755597604</v>
      </c>
      <c r="F44" s="180">
        <f t="shared" si="9"/>
        <v>1922.7222222222222</v>
      </c>
      <c r="G44" s="184">
        <f t="shared" si="9"/>
        <v>1138.6405033474</v>
      </c>
      <c r="H44" s="182">
        <f t="shared" si="9"/>
        <v>3210.7777777777778</v>
      </c>
      <c r="I44" s="183">
        <f t="shared" si="9"/>
        <v>2512.253082809395</v>
      </c>
      <c r="J44" s="180">
        <f t="shared" si="9"/>
        <v>259.55555555555554</v>
      </c>
      <c r="K44" s="184">
        <f t="shared" si="9"/>
        <v>827.63867676344182</v>
      </c>
      <c r="L44" s="182">
        <f t="shared" si="9"/>
        <v>886.72222222222217</v>
      </c>
      <c r="M44" s="180">
        <f t="shared" si="9"/>
        <v>2869.6165678033649</v>
      </c>
      <c r="N44" s="185">
        <f t="shared" si="9"/>
        <v>2472.2222222222222</v>
      </c>
      <c r="O44" s="186">
        <f t="shared" si="9"/>
        <v>3566.467974571899</v>
      </c>
      <c r="P44" s="180">
        <f t="shared" si="9"/>
        <v>1742.2777777777778</v>
      </c>
      <c r="Q44" s="184">
        <f t="shared" si="9"/>
        <v>1602.2171410503454</v>
      </c>
      <c r="R44" s="182">
        <f t="shared" si="9"/>
        <v>2573.1666666666665</v>
      </c>
      <c r="S44" s="183">
        <f t="shared" si="9"/>
        <v>1779.2105152071244</v>
      </c>
      <c r="T44" s="180">
        <f t="shared" si="9"/>
        <v>303.83333333333331</v>
      </c>
      <c r="U44" s="184">
        <f t="shared" si="9"/>
        <v>998.62149961930254</v>
      </c>
      <c r="V44" s="182">
        <f t="shared" si="9"/>
        <v>1120.0555555555557</v>
      </c>
      <c r="W44" s="183">
        <f t="shared" si="9"/>
        <v>2866.5398261391974</v>
      </c>
      <c r="X44" s="180">
        <f t="shared" si="9"/>
        <v>1609.4444444444443</v>
      </c>
      <c r="Y44" s="184">
        <f t="shared" si="9"/>
        <v>1398.0639792356383</v>
      </c>
      <c r="Z44" s="182">
        <f t="shared" si="9"/>
        <v>4066.6666666666665</v>
      </c>
      <c r="AA44" s="180">
        <f t="shared" si="9"/>
        <v>3319.3980258376259</v>
      </c>
      <c r="AB44" s="164">
        <f t="shared" si="5"/>
        <v>24870.222222222223</v>
      </c>
      <c r="AC44" s="165">
        <f t="shared" si="6"/>
        <v>25568.055555555551</v>
      </c>
    </row>
    <row r="45" spans="1:29" x14ac:dyDescent="0.25">
      <c r="A45" s="139" t="s">
        <v>22</v>
      </c>
      <c r="B45" s="187">
        <f t="shared" ref="B45:AA45" si="10">+B13/$B$65</f>
        <v>2750.1111111111113</v>
      </c>
      <c r="C45" s="188">
        <f t="shared" si="10"/>
        <v>1650.9444444444443</v>
      </c>
      <c r="D45" s="189">
        <f t="shared" si="10"/>
        <v>1488.2777777777778</v>
      </c>
      <c r="E45" s="190">
        <f t="shared" si="10"/>
        <v>934.55555555555554</v>
      </c>
      <c r="F45" s="187">
        <f t="shared" si="10"/>
        <v>1802.1666666666667</v>
      </c>
      <c r="G45" s="191">
        <f t="shared" si="10"/>
        <v>942.72222222222217</v>
      </c>
      <c r="H45" s="189">
        <f t="shared" si="10"/>
        <v>3197.6111111111113</v>
      </c>
      <c r="I45" s="190">
        <f t="shared" si="10"/>
        <v>2390.9444444444443</v>
      </c>
      <c r="J45" s="187">
        <f t="shared" si="10"/>
        <v>263.61111111111109</v>
      </c>
      <c r="K45" s="191">
        <f t="shared" si="10"/>
        <v>766.11111111111109</v>
      </c>
      <c r="L45" s="189">
        <f t="shared" si="10"/>
        <v>781.16666666666663</v>
      </c>
      <c r="M45" s="187">
        <f t="shared" si="10"/>
        <v>2262.2777777777778</v>
      </c>
      <c r="N45" s="192">
        <f t="shared" si="10"/>
        <v>2336.4444444444443</v>
      </c>
      <c r="O45" s="193">
        <f t="shared" si="10"/>
        <v>3374.6111111111113</v>
      </c>
      <c r="P45" s="187">
        <f t="shared" si="10"/>
        <v>1486.1111111111111</v>
      </c>
      <c r="Q45" s="191">
        <f t="shared" si="10"/>
        <v>1245.1666666666667</v>
      </c>
      <c r="R45" s="189">
        <f t="shared" si="10"/>
        <v>2434.1666666666665</v>
      </c>
      <c r="S45" s="190">
        <f t="shared" si="10"/>
        <v>1665.2777777777778</v>
      </c>
      <c r="T45" s="187">
        <f t="shared" si="10"/>
        <v>263.33333333333331</v>
      </c>
      <c r="U45" s="191">
        <f t="shared" si="10"/>
        <v>582.33333333333337</v>
      </c>
      <c r="V45" s="189">
        <f t="shared" si="10"/>
        <v>1001.2222222222222</v>
      </c>
      <c r="W45" s="190">
        <f t="shared" si="10"/>
        <v>3012.6111111111113</v>
      </c>
      <c r="X45" s="187">
        <f t="shared" si="10"/>
        <v>1447.0555555555557</v>
      </c>
      <c r="Y45" s="191">
        <f t="shared" si="10"/>
        <v>939.72222222222217</v>
      </c>
      <c r="Z45" s="189">
        <f t="shared" si="10"/>
        <v>3809.1111111111113</v>
      </c>
      <c r="AA45" s="187">
        <f t="shared" si="10"/>
        <v>3283.7222222222222</v>
      </c>
      <c r="AB45" s="164">
        <f t="shared" si="5"/>
        <v>23060.388888888891</v>
      </c>
      <c r="AC45" s="165">
        <f t="shared" si="6"/>
        <v>23051</v>
      </c>
    </row>
    <row r="46" spans="1:29" x14ac:dyDescent="0.25">
      <c r="A46" s="131" t="s">
        <v>23</v>
      </c>
      <c r="B46" s="180">
        <f t="shared" ref="B46:AA46" si="11">+B14/$B$65</f>
        <v>2438.8888888888887</v>
      </c>
      <c r="C46" s="181">
        <f t="shared" si="11"/>
        <v>1839.4444444444443</v>
      </c>
      <c r="D46" s="182">
        <f t="shared" si="11"/>
        <v>1346.6111111111111</v>
      </c>
      <c r="E46" s="183">
        <f t="shared" si="11"/>
        <v>794.94444444444446</v>
      </c>
      <c r="F46" s="180">
        <f t="shared" si="11"/>
        <v>1603.1666666666667</v>
      </c>
      <c r="G46" s="184">
        <f t="shared" si="11"/>
        <v>912</v>
      </c>
      <c r="H46" s="182">
        <f t="shared" si="11"/>
        <v>2930</v>
      </c>
      <c r="I46" s="183">
        <f t="shared" si="11"/>
        <v>2571.9444444444443</v>
      </c>
      <c r="J46" s="180">
        <f t="shared" si="11"/>
        <v>283.72222222222223</v>
      </c>
      <c r="K46" s="184">
        <f t="shared" si="11"/>
        <v>792.27777777777783</v>
      </c>
      <c r="L46" s="182">
        <f t="shared" si="11"/>
        <v>684.05555555555554</v>
      </c>
      <c r="M46" s="180">
        <f t="shared" si="11"/>
        <v>1949.5</v>
      </c>
      <c r="N46" s="185">
        <f t="shared" si="11"/>
        <v>2169.4444444444443</v>
      </c>
      <c r="O46" s="186">
        <f t="shared" si="11"/>
        <v>2893.4444444444443</v>
      </c>
      <c r="P46" s="180">
        <f t="shared" si="11"/>
        <v>1425.7222222222222</v>
      </c>
      <c r="Q46" s="184">
        <f t="shared" si="11"/>
        <v>1028.5</v>
      </c>
      <c r="R46" s="182">
        <f t="shared" si="11"/>
        <v>2295.1666666666665</v>
      </c>
      <c r="S46" s="183">
        <f t="shared" si="11"/>
        <v>1471.4444444444443</v>
      </c>
      <c r="T46" s="180">
        <f t="shared" si="11"/>
        <v>253.83333333333334</v>
      </c>
      <c r="U46" s="184">
        <f t="shared" si="11"/>
        <v>390.94444444444446</v>
      </c>
      <c r="V46" s="182">
        <f t="shared" si="11"/>
        <v>960</v>
      </c>
      <c r="W46" s="183">
        <f t="shared" si="11"/>
        <v>2899.3888888888887</v>
      </c>
      <c r="X46" s="180">
        <f t="shared" si="11"/>
        <v>1361.9444444444443</v>
      </c>
      <c r="Y46" s="184">
        <f t="shared" si="11"/>
        <v>696.22222222222217</v>
      </c>
      <c r="Z46" s="182">
        <f t="shared" si="11"/>
        <v>3646.1666666666665</v>
      </c>
      <c r="AA46" s="180">
        <f t="shared" si="11"/>
        <v>3435.6111111111113</v>
      </c>
      <c r="AB46" s="164">
        <f t="shared" si="5"/>
        <v>21398.722222222226</v>
      </c>
      <c r="AC46" s="165">
        <f t="shared" si="6"/>
        <v>21675.666666666672</v>
      </c>
    </row>
    <row r="47" spans="1:29" x14ac:dyDescent="0.25">
      <c r="A47" s="139" t="s">
        <v>24</v>
      </c>
      <c r="B47" s="194">
        <f t="shared" ref="B47:AA47" si="12">+B15/$B$65</f>
        <v>2404.1666666666665</v>
      </c>
      <c r="C47" s="188">
        <f t="shared" si="12"/>
        <v>1983</v>
      </c>
      <c r="D47" s="189">
        <f t="shared" si="12"/>
        <v>1252.9444444444443</v>
      </c>
      <c r="E47" s="190">
        <f t="shared" si="12"/>
        <v>790.38888888888891</v>
      </c>
      <c r="F47" s="187">
        <f t="shared" si="12"/>
        <v>1535.7777777777778</v>
      </c>
      <c r="G47" s="191">
        <f t="shared" si="12"/>
        <v>869.72222222222217</v>
      </c>
      <c r="H47" s="189">
        <f t="shared" si="12"/>
        <v>2895.8333333333335</v>
      </c>
      <c r="I47" s="190">
        <f t="shared" si="12"/>
        <v>2625.2777777777778</v>
      </c>
      <c r="J47" s="187">
        <f t="shared" si="12"/>
        <v>297.22222222222223</v>
      </c>
      <c r="K47" s="191">
        <f t="shared" si="12"/>
        <v>656.33333333333337</v>
      </c>
      <c r="L47" s="189">
        <f t="shared" si="12"/>
        <v>717.38888888888891</v>
      </c>
      <c r="M47" s="187">
        <f t="shared" si="12"/>
        <v>1824.3888888888889</v>
      </c>
      <c r="N47" s="192">
        <f t="shared" si="12"/>
        <v>2131.3333333333335</v>
      </c>
      <c r="O47" s="195">
        <f t="shared" si="12"/>
        <v>2794.9444444444443</v>
      </c>
      <c r="P47" s="187">
        <f t="shared" si="12"/>
        <v>1496.2222222222222</v>
      </c>
      <c r="Q47" s="191">
        <f t="shared" si="12"/>
        <v>934.55555555555554</v>
      </c>
      <c r="R47" s="189">
        <f t="shared" si="12"/>
        <v>2229.6666666666665</v>
      </c>
      <c r="S47" s="190">
        <f t="shared" si="12"/>
        <v>1478.1666666666667</v>
      </c>
      <c r="T47" s="187">
        <f t="shared" si="12"/>
        <v>290.33333333333331</v>
      </c>
      <c r="U47" s="191">
        <f t="shared" si="12"/>
        <v>351.44444444444446</v>
      </c>
      <c r="V47" s="189">
        <f t="shared" si="12"/>
        <v>1046.5555555555557</v>
      </c>
      <c r="W47" s="196">
        <f t="shared" si="12"/>
        <v>2742.9444444444443</v>
      </c>
      <c r="X47" s="187">
        <f t="shared" si="12"/>
        <v>1328.9444444444443</v>
      </c>
      <c r="Y47" s="191">
        <f t="shared" si="12"/>
        <v>606.94444444444446</v>
      </c>
      <c r="Z47" s="189">
        <f t="shared" si="12"/>
        <v>3571.6111111111113</v>
      </c>
      <c r="AA47" s="187">
        <f t="shared" si="12"/>
        <v>3474.5</v>
      </c>
      <c r="AB47" s="164">
        <f t="shared" si="5"/>
        <v>21198</v>
      </c>
      <c r="AC47" s="165">
        <f t="shared" si="6"/>
        <v>21132.611111111109</v>
      </c>
    </row>
    <row r="48" spans="1:29" x14ac:dyDescent="0.25">
      <c r="A48" s="131" t="s">
        <v>25</v>
      </c>
      <c r="B48" s="197">
        <f t="shared" ref="B48:AA48" si="13">+B16/$B$65</f>
        <v>2409.0555555555557</v>
      </c>
      <c r="C48" s="181">
        <f t="shared" si="13"/>
        <v>2103.8333333333335</v>
      </c>
      <c r="D48" s="182">
        <f t="shared" si="13"/>
        <v>1268</v>
      </c>
      <c r="E48" s="183">
        <f t="shared" si="13"/>
        <v>819.05555555555554</v>
      </c>
      <c r="F48" s="180">
        <f t="shared" si="13"/>
        <v>1512.0555555555557</v>
      </c>
      <c r="G48" s="184">
        <f t="shared" si="13"/>
        <v>998.66666666666663</v>
      </c>
      <c r="H48" s="182">
        <f t="shared" si="13"/>
        <v>2982.6666666666665</v>
      </c>
      <c r="I48" s="183">
        <f t="shared" si="13"/>
        <v>2793.2222222222222</v>
      </c>
      <c r="J48" s="180">
        <f t="shared" si="13"/>
        <v>374.83333333333331</v>
      </c>
      <c r="K48" s="181">
        <f t="shared" si="13"/>
        <v>508.16666666666669</v>
      </c>
      <c r="L48" s="182">
        <f t="shared" si="13"/>
        <v>869.11111111111109</v>
      </c>
      <c r="M48" s="180">
        <f t="shared" si="13"/>
        <v>1746.9444444444443</v>
      </c>
      <c r="N48" s="185">
        <f t="shared" si="13"/>
        <v>2298.4444444444443</v>
      </c>
      <c r="O48" s="198">
        <f t="shared" si="13"/>
        <v>2735.0555555555557</v>
      </c>
      <c r="P48" s="180">
        <f t="shared" si="13"/>
        <v>1503.7777777777778</v>
      </c>
      <c r="Q48" s="181">
        <f t="shared" si="13"/>
        <v>1044.1666666666667</v>
      </c>
      <c r="R48" s="182">
        <f t="shared" si="13"/>
        <v>2227.7222222222222</v>
      </c>
      <c r="S48" s="183">
        <f t="shared" si="13"/>
        <v>1617.1111111111111</v>
      </c>
      <c r="T48" s="189">
        <f t="shared" si="13"/>
        <v>291.88888888888891</v>
      </c>
      <c r="U48" s="180">
        <f t="shared" si="13"/>
        <v>350.33333333333331</v>
      </c>
      <c r="V48" s="182">
        <f t="shared" si="13"/>
        <v>1197.3333333333333</v>
      </c>
      <c r="W48" s="199">
        <f t="shared" si="13"/>
        <v>2807.7777777777778</v>
      </c>
      <c r="X48" s="180">
        <f t="shared" si="13"/>
        <v>1414.3333333333333</v>
      </c>
      <c r="Y48" s="184">
        <f t="shared" si="13"/>
        <v>576.22222222222217</v>
      </c>
      <c r="Z48" s="182">
        <f t="shared" si="13"/>
        <v>3638.4444444444443</v>
      </c>
      <c r="AA48" s="180">
        <f t="shared" si="13"/>
        <v>3659.3333333333335</v>
      </c>
      <c r="AB48" s="164">
        <f t="shared" si="5"/>
        <v>21987.666666666668</v>
      </c>
      <c r="AC48" s="165">
        <f t="shared" si="6"/>
        <v>21759.888888888891</v>
      </c>
    </row>
    <row r="49" spans="1:29" x14ac:dyDescent="0.25">
      <c r="A49" s="139" t="s">
        <v>26</v>
      </c>
      <c r="B49" s="194">
        <f t="shared" ref="B49:AA49" si="14">+B17/$B$65</f>
        <v>2299.3333333333335</v>
      </c>
      <c r="C49" s="188">
        <f t="shared" si="14"/>
        <v>2111.0555555555557</v>
      </c>
      <c r="D49" s="189">
        <f t="shared" si="14"/>
        <v>1185.6666666666667</v>
      </c>
      <c r="E49" s="190">
        <f t="shared" si="14"/>
        <v>833.27777777777783</v>
      </c>
      <c r="F49" s="187">
        <f t="shared" si="14"/>
        <v>1346.0555555555557</v>
      </c>
      <c r="G49" s="191">
        <f t="shared" si="14"/>
        <v>1021.4444444444445</v>
      </c>
      <c r="H49" s="189">
        <f t="shared" si="14"/>
        <v>2898.1111111111113</v>
      </c>
      <c r="I49" s="190">
        <f t="shared" si="14"/>
        <v>2792.3888888888887</v>
      </c>
      <c r="J49" s="187">
        <f t="shared" si="14"/>
        <v>416.88888888888891</v>
      </c>
      <c r="K49" s="188">
        <f t="shared" si="14"/>
        <v>456.38888888888891</v>
      </c>
      <c r="L49" s="189">
        <f t="shared" si="14"/>
        <v>973.33333333333337</v>
      </c>
      <c r="M49" s="187">
        <f t="shared" si="14"/>
        <v>1677.4444444444443</v>
      </c>
      <c r="N49" s="192">
        <f t="shared" si="14"/>
        <v>2401.1111111111113</v>
      </c>
      <c r="O49" s="195">
        <f t="shared" si="14"/>
        <v>2569.7777777777778</v>
      </c>
      <c r="P49" s="187">
        <f t="shared" si="14"/>
        <v>1446.6111111111111</v>
      </c>
      <c r="Q49" s="188">
        <f t="shared" si="14"/>
        <v>1089.9444444444443</v>
      </c>
      <c r="R49" s="189">
        <f t="shared" si="14"/>
        <v>2174.7222222222222</v>
      </c>
      <c r="S49" s="190">
        <f t="shared" si="14"/>
        <v>1654.5555555555557</v>
      </c>
      <c r="T49" s="187">
        <f t="shared" si="14"/>
        <v>293.77777777777777</v>
      </c>
      <c r="U49" s="191">
        <f t="shared" si="14"/>
        <v>350.27777777777777</v>
      </c>
      <c r="V49" s="189">
        <f t="shared" si="14"/>
        <v>1311.6666666666667</v>
      </c>
      <c r="W49" s="196">
        <f t="shared" si="14"/>
        <v>2526.7222222222222</v>
      </c>
      <c r="X49" s="187">
        <f t="shared" si="14"/>
        <v>1346</v>
      </c>
      <c r="Y49" s="191">
        <f t="shared" si="14"/>
        <v>596.22222222222217</v>
      </c>
      <c r="Z49" s="189">
        <f t="shared" si="14"/>
        <v>3647.1111111111113</v>
      </c>
      <c r="AA49" s="187">
        <f t="shared" si="14"/>
        <v>3731.3333333333335</v>
      </c>
      <c r="AB49" s="164">
        <f t="shared" si="5"/>
        <v>21740.388888888891</v>
      </c>
      <c r="AC49" s="165">
        <f t="shared" si="6"/>
        <v>21410.833333333332</v>
      </c>
    </row>
    <row r="50" spans="1:29" x14ac:dyDescent="0.25">
      <c r="A50" s="131" t="s">
        <v>27</v>
      </c>
      <c r="B50" s="197">
        <f t="shared" ref="B50:AA50" si="15">+B18/$B$65</f>
        <v>2128.7777777777778</v>
      </c>
      <c r="C50" s="181">
        <f t="shared" si="15"/>
        <v>2306.7777777777778</v>
      </c>
      <c r="D50" s="182">
        <f t="shared" si="15"/>
        <v>1088.6111111111111</v>
      </c>
      <c r="E50" s="183">
        <f t="shared" si="15"/>
        <v>947.61111111111109</v>
      </c>
      <c r="F50" s="180">
        <f t="shared" si="15"/>
        <v>1312.8333333333333</v>
      </c>
      <c r="G50" s="184">
        <f t="shared" si="15"/>
        <v>1233.2222222222222</v>
      </c>
      <c r="H50" s="182">
        <f t="shared" si="15"/>
        <v>2820.8333333333335</v>
      </c>
      <c r="I50" s="183">
        <f t="shared" si="15"/>
        <v>3160.3888888888887</v>
      </c>
      <c r="J50" s="180">
        <f t="shared" si="15"/>
        <v>484.55555555555554</v>
      </c>
      <c r="K50" s="181">
        <f t="shared" si="15"/>
        <v>440.05555555555554</v>
      </c>
      <c r="L50" s="182">
        <f t="shared" si="15"/>
        <v>1266.6111111111111</v>
      </c>
      <c r="M50" s="180">
        <f t="shared" si="15"/>
        <v>1503.9444444444443</v>
      </c>
      <c r="N50" s="185">
        <f t="shared" si="15"/>
        <v>2518.8888888888887</v>
      </c>
      <c r="O50" s="198">
        <f t="shared" si="15"/>
        <v>2458.0555555555557</v>
      </c>
      <c r="P50" s="180">
        <f t="shared" si="15"/>
        <v>1600.1666666666667</v>
      </c>
      <c r="Q50" s="181">
        <f t="shared" si="15"/>
        <v>1084.6666666666667</v>
      </c>
      <c r="R50" s="182">
        <f t="shared" si="15"/>
        <v>2069.7222222222222</v>
      </c>
      <c r="S50" s="183">
        <f t="shared" si="15"/>
        <v>1769.1111111111111</v>
      </c>
      <c r="T50" s="180">
        <f t="shared" si="15"/>
        <v>388.44444444444446</v>
      </c>
      <c r="U50" s="184">
        <f t="shared" si="15"/>
        <v>313.16666666666669</v>
      </c>
      <c r="V50" s="182">
        <f t="shared" si="15"/>
        <v>1580.5555555555557</v>
      </c>
      <c r="W50" s="199">
        <f t="shared" si="15"/>
        <v>2201.2222222222222</v>
      </c>
      <c r="X50" s="180">
        <f t="shared" si="15"/>
        <v>1360.5555555555557</v>
      </c>
      <c r="Y50" s="184">
        <f t="shared" si="15"/>
        <v>569.72222222222217</v>
      </c>
      <c r="Z50" s="182">
        <f t="shared" si="15"/>
        <v>3609.7222222222222</v>
      </c>
      <c r="AA50" s="180">
        <f t="shared" si="15"/>
        <v>4057</v>
      </c>
      <c r="AB50" s="164">
        <f t="shared" si="5"/>
        <v>22230.277777777777</v>
      </c>
      <c r="AC50" s="165">
        <f t="shared" si="6"/>
        <v>22044.944444444442</v>
      </c>
    </row>
    <row r="51" spans="1:29" x14ac:dyDescent="0.25">
      <c r="A51" s="139" t="s">
        <v>28</v>
      </c>
      <c r="B51" s="194">
        <f t="shared" ref="B51:AA51" si="16">+B19/$B$65</f>
        <v>2236.1111111111113</v>
      </c>
      <c r="C51" s="188">
        <f t="shared" si="16"/>
        <v>2691.2777777777778</v>
      </c>
      <c r="D51" s="189">
        <f t="shared" si="16"/>
        <v>1092.3888888888889</v>
      </c>
      <c r="E51" s="190">
        <f t="shared" si="16"/>
        <v>1151.8888888888889</v>
      </c>
      <c r="F51" s="187">
        <f t="shared" si="16"/>
        <v>1259.8888888888889</v>
      </c>
      <c r="G51" s="191">
        <f t="shared" si="16"/>
        <v>1525.5</v>
      </c>
      <c r="H51" s="189">
        <f t="shared" si="16"/>
        <v>2875.5555555555557</v>
      </c>
      <c r="I51" s="190">
        <f t="shared" si="16"/>
        <v>3657.2777777777778</v>
      </c>
      <c r="J51" s="187">
        <f t="shared" si="16"/>
        <v>635.83333333333337</v>
      </c>
      <c r="K51" s="188">
        <f t="shared" si="16"/>
        <v>404.5</v>
      </c>
      <c r="L51" s="189">
        <f t="shared" si="16"/>
        <v>1819.6666666666667</v>
      </c>
      <c r="M51" s="187">
        <f t="shared" si="16"/>
        <v>1320.6111111111111</v>
      </c>
      <c r="N51" s="192">
        <f t="shared" si="16"/>
        <v>3062.7222222222222</v>
      </c>
      <c r="O51" s="195">
        <f t="shared" si="16"/>
        <v>2463.7222222222222</v>
      </c>
      <c r="P51" s="187">
        <f t="shared" si="16"/>
        <v>1733.6666666666667</v>
      </c>
      <c r="Q51" s="188">
        <f t="shared" si="16"/>
        <v>1185.7777777777778</v>
      </c>
      <c r="R51" s="189">
        <f t="shared" si="16"/>
        <v>2074</v>
      </c>
      <c r="S51" s="190">
        <f t="shared" si="16"/>
        <v>2115.6666666666665</v>
      </c>
      <c r="T51" s="187">
        <f t="shared" si="16"/>
        <v>556.83333333333337</v>
      </c>
      <c r="U51" s="191">
        <f t="shared" si="16"/>
        <v>262.38888888888891</v>
      </c>
      <c r="V51" s="189">
        <f t="shared" si="16"/>
        <v>2159.6111111111113</v>
      </c>
      <c r="W51" s="196">
        <f t="shared" si="16"/>
        <v>2154.9444444444443</v>
      </c>
      <c r="X51" s="187">
        <f t="shared" si="16"/>
        <v>1590.3888888888889</v>
      </c>
      <c r="Y51" s="191">
        <f t="shared" si="16"/>
        <v>600.77777777777783</v>
      </c>
      <c r="Z51" s="189">
        <f t="shared" si="16"/>
        <v>3867</v>
      </c>
      <c r="AA51" s="187">
        <f t="shared" si="16"/>
        <v>4323.5</v>
      </c>
      <c r="AB51" s="164">
        <f t="shared" si="5"/>
        <v>24963.666666666664</v>
      </c>
      <c r="AC51" s="165">
        <f t="shared" si="6"/>
        <v>23857.833333333336</v>
      </c>
    </row>
    <row r="52" spans="1:29" x14ac:dyDescent="0.25">
      <c r="A52" s="131" t="s">
        <v>29</v>
      </c>
      <c r="B52" s="197">
        <f t="shared" ref="B52:AA52" si="17">+B20/$B$65</f>
        <v>2459.0555555555557</v>
      </c>
      <c r="C52" s="181">
        <f t="shared" si="17"/>
        <v>3090.4444444444443</v>
      </c>
      <c r="D52" s="182">
        <f t="shared" si="17"/>
        <v>1404.6666666666667</v>
      </c>
      <c r="E52" s="183">
        <f t="shared" si="17"/>
        <v>1261.9444444444443</v>
      </c>
      <c r="F52" s="180">
        <f t="shared" si="17"/>
        <v>1436</v>
      </c>
      <c r="G52" s="184">
        <f t="shared" si="17"/>
        <v>2014.6111111111111</v>
      </c>
      <c r="H52" s="182">
        <f t="shared" si="17"/>
        <v>3006.1666666666665</v>
      </c>
      <c r="I52" s="183">
        <f t="shared" si="17"/>
        <v>4297.6111111111113</v>
      </c>
      <c r="J52" s="180">
        <f t="shared" si="17"/>
        <v>822.33333333333337</v>
      </c>
      <c r="K52" s="181">
        <f t="shared" si="17"/>
        <v>371.44444444444446</v>
      </c>
      <c r="L52" s="182">
        <f t="shared" si="17"/>
        <v>2289.5</v>
      </c>
      <c r="M52" s="180">
        <f t="shared" si="17"/>
        <v>1212.8888888888889</v>
      </c>
      <c r="N52" s="185">
        <f t="shared" si="17"/>
        <v>3768.2222222222222</v>
      </c>
      <c r="O52" s="198">
        <f t="shared" si="17"/>
        <v>2656.1666666666665</v>
      </c>
      <c r="P52" s="180">
        <f t="shared" si="17"/>
        <v>1972.1111111111111</v>
      </c>
      <c r="Q52" s="181">
        <f t="shared" si="17"/>
        <v>1404.7777777777778</v>
      </c>
      <c r="R52" s="182">
        <f t="shared" si="17"/>
        <v>2262.2222222222222</v>
      </c>
      <c r="S52" s="183">
        <f t="shared" si="17"/>
        <v>2588.5555555555557</v>
      </c>
      <c r="T52" s="180">
        <f t="shared" si="17"/>
        <v>943.94444444444446</v>
      </c>
      <c r="U52" s="184">
        <f t="shared" si="17"/>
        <v>285.05555555555554</v>
      </c>
      <c r="V52" s="182">
        <f t="shared" si="17"/>
        <v>2685.3888888888887</v>
      </c>
      <c r="W52" s="199">
        <f t="shared" si="17"/>
        <v>2318.2777777777778</v>
      </c>
      <c r="X52" s="180">
        <f t="shared" si="17"/>
        <v>1902.7222222222222</v>
      </c>
      <c r="Y52" s="184">
        <f t="shared" si="17"/>
        <v>693.11111111111109</v>
      </c>
      <c r="Z52" s="182">
        <f t="shared" si="17"/>
        <v>4076.7222222222222</v>
      </c>
      <c r="AA52" s="180">
        <f t="shared" si="17"/>
        <v>4753.1111111111113</v>
      </c>
      <c r="AB52" s="164">
        <f t="shared" si="5"/>
        <v>29029.055555555555</v>
      </c>
      <c r="AC52" s="165">
        <f t="shared" si="6"/>
        <v>26948</v>
      </c>
    </row>
    <row r="53" spans="1:29" x14ac:dyDescent="0.25">
      <c r="A53" s="139" t="s">
        <v>30</v>
      </c>
      <c r="B53" s="194">
        <f t="shared" ref="B53:AA53" si="18">+B21/$B$65</f>
        <v>2557.2222222222222</v>
      </c>
      <c r="C53" s="188">
        <f t="shared" si="18"/>
        <v>3959.5382490773522</v>
      </c>
      <c r="D53" s="189">
        <f t="shared" si="18"/>
        <v>1538.1111111111111</v>
      </c>
      <c r="E53" s="190">
        <f t="shared" si="18"/>
        <v>1524.7945694352456</v>
      </c>
      <c r="F53" s="187">
        <f t="shared" si="18"/>
        <v>1539.9444444444443</v>
      </c>
      <c r="G53" s="191">
        <f t="shared" si="18"/>
        <v>2587.2838563686291</v>
      </c>
      <c r="H53" s="189">
        <f t="shared" si="18"/>
        <v>3313.4444444444443</v>
      </c>
      <c r="I53" s="190">
        <f t="shared" si="18"/>
        <v>4957.5365955245907</v>
      </c>
      <c r="J53" s="187">
        <f t="shared" si="18"/>
        <v>1011.6666666666666</v>
      </c>
      <c r="K53" s="188">
        <f t="shared" si="18"/>
        <v>389.89227240648324</v>
      </c>
      <c r="L53" s="189">
        <f t="shared" si="18"/>
        <v>2785.3333333333335</v>
      </c>
      <c r="M53" s="187">
        <f t="shared" si="18"/>
        <v>1245.5313005564983</v>
      </c>
      <c r="N53" s="192">
        <f t="shared" si="18"/>
        <v>4130.7777777777774</v>
      </c>
      <c r="O53" s="195">
        <f t="shared" si="18"/>
        <v>2997.2315991407868</v>
      </c>
      <c r="P53" s="187">
        <f t="shared" si="18"/>
        <v>2025.1666666666667</v>
      </c>
      <c r="Q53" s="188">
        <f t="shared" si="18"/>
        <v>1775.2900075982777</v>
      </c>
      <c r="R53" s="189">
        <f t="shared" si="18"/>
        <v>2515.7222222222222</v>
      </c>
      <c r="S53" s="190">
        <f t="shared" si="18"/>
        <v>3018.2658350280171</v>
      </c>
      <c r="T53" s="187">
        <f t="shared" si="18"/>
        <v>1011.5555555555555</v>
      </c>
      <c r="U53" s="191">
        <f t="shared" si="18"/>
        <v>360.31809451726104</v>
      </c>
      <c r="V53" s="189">
        <f t="shared" si="18"/>
        <v>3049.4444444444443</v>
      </c>
      <c r="W53" s="196">
        <f t="shared" si="18"/>
        <v>2508.9714906247764</v>
      </c>
      <c r="X53" s="187">
        <f t="shared" si="18"/>
        <v>2316.2222222222222</v>
      </c>
      <c r="Y53" s="191">
        <f t="shared" si="18"/>
        <v>816.67142518603987</v>
      </c>
      <c r="Z53" s="189">
        <f t="shared" si="18"/>
        <v>4531.833333333333</v>
      </c>
      <c r="AA53" s="187">
        <f t="shared" si="18"/>
        <v>5416.8413712027068</v>
      </c>
      <c r="AB53" s="164">
        <f t="shared" si="5"/>
        <v>32326.444444444445</v>
      </c>
      <c r="AC53" s="165">
        <f t="shared" si="6"/>
        <v>31558.166666666664</v>
      </c>
    </row>
    <row r="54" spans="1:29" x14ac:dyDescent="0.25">
      <c r="A54" s="131" t="s">
        <v>31</v>
      </c>
      <c r="B54" s="197">
        <f t="shared" ref="B54:AA54" si="19">+B22/$B$65</f>
        <v>2525.6111111111113</v>
      </c>
      <c r="C54" s="181">
        <f t="shared" si="19"/>
        <v>3894.3758533111136</v>
      </c>
      <c r="D54" s="182">
        <f t="shared" si="19"/>
        <v>1246.2777777777778</v>
      </c>
      <c r="E54" s="183">
        <f t="shared" si="19"/>
        <v>1587.6961306868679</v>
      </c>
      <c r="F54" s="180">
        <f t="shared" si="19"/>
        <v>1300.9444444444443</v>
      </c>
      <c r="G54" s="184">
        <f t="shared" si="19"/>
        <v>2543.1132429308977</v>
      </c>
      <c r="H54" s="182">
        <f t="shared" si="19"/>
        <v>3238.4444444444443</v>
      </c>
      <c r="I54" s="183">
        <f t="shared" si="19"/>
        <v>5142.0345180838485</v>
      </c>
      <c r="J54" s="180">
        <f t="shared" si="19"/>
        <v>825.22222222222217</v>
      </c>
      <c r="K54" s="181">
        <f t="shared" si="19"/>
        <v>344.02211945296705</v>
      </c>
      <c r="L54" s="182">
        <f t="shared" si="19"/>
        <v>2811.0555555555557</v>
      </c>
      <c r="M54" s="180">
        <f t="shared" si="19"/>
        <v>1104.5896005986835</v>
      </c>
      <c r="N54" s="185">
        <f t="shared" si="19"/>
        <v>4041.4444444444443</v>
      </c>
      <c r="O54" s="198">
        <f t="shared" si="19"/>
        <v>2976.904263108212</v>
      </c>
      <c r="P54" s="180">
        <f t="shared" si="19"/>
        <v>1992.5</v>
      </c>
      <c r="Q54" s="181">
        <f t="shared" si="19"/>
        <v>2035.6520644094105</v>
      </c>
      <c r="R54" s="182">
        <f t="shared" si="19"/>
        <v>2295.0555555555557</v>
      </c>
      <c r="S54" s="183">
        <f t="shared" si="19"/>
        <v>3237.8509716924141</v>
      </c>
      <c r="T54" s="180">
        <f t="shared" si="19"/>
        <v>977.11111111111109</v>
      </c>
      <c r="U54" s="184">
        <f t="shared" si="19"/>
        <v>327.73883443470459</v>
      </c>
      <c r="V54" s="182">
        <f t="shared" si="19"/>
        <v>3416.1111111111113</v>
      </c>
      <c r="W54" s="199">
        <f t="shared" si="19"/>
        <v>2460.0939861481074</v>
      </c>
      <c r="X54" s="180">
        <f t="shared" si="19"/>
        <v>2154.7222222222222</v>
      </c>
      <c r="Y54" s="184">
        <f t="shared" si="19"/>
        <v>877.86104679011464</v>
      </c>
      <c r="Z54" s="182">
        <f t="shared" si="19"/>
        <v>4304.1111111111113</v>
      </c>
      <c r="AA54" s="180">
        <f t="shared" si="19"/>
        <v>5458.2340350193244</v>
      </c>
      <c r="AB54" s="164">
        <f t="shared" si="5"/>
        <v>31128.611111111109</v>
      </c>
      <c r="AC54" s="165">
        <f t="shared" si="6"/>
        <v>31990.166666666672</v>
      </c>
    </row>
    <row r="55" spans="1:29" x14ac:dyDescent="0.25">
      <c r="A55" s="139" t="s">
        <v>32</v>
      </c>
      <c r="B55" s="194">
        <f t="shared" ref="B55:AA55" si="20">+B23/$B$65</f>
        <v>2552.3888888888887</v>
      </c>
      <c r="C55" s="188">
        <f t="shared" si="20"/>
        <v>3423.8888888888887</v>
      </c>
      <c r="D55" s="189">
        <f t="shared" si="20"/>
        <v>1011.1666666666666</v>
      </c>
      <c r="E55" s="190">
        <f t="shared" si="20"/>
        <v>1546.9444444444443</v>
      </c>
      <c r="F55" s="187">
        <f t="shared" si="20"/>
        <v>1023.6666666666666</v>
      </c>
      <c r="G55" s="191">
        <f t="shared" si="20"/>
        <v>2346</v>
      </c>
      <c r="H55" s="189">
        <f t="shared" si="20"/>
        <v>2998.9444444444443</v>
      </c>
      <c r="I55" s="190">
        <f t="shared" si="20"/>
        <v>4716.7777777777774</v>
      </c>
      <c r="J55" s="187">
        <f t="shared" si="20"/>
        <v>632</v>
      </c>
      <c r="K55" s="188">
        <f t="shared" si="20"/>
        <v>269.22222222222223</v>
      </c>
      <c r="L55" s="189">
        <f t="shared" si="20"/>
        <v>2412.5</v>
      </c>
      <c r="M55" s="187">
        <f t="shared" si="20"/>
        <v>1027.1666666666667</v>
      </c>
      <c r="N55" s="192">
        <f t="shared" si="20"/>
        <v>3662.3333333333335</v>
      </c>
      <c r="O55" s="195">
        <f t="shared" si="20"/>
        <v>2692</v>
      </c>
      <c r="P55" s="187">
        <f t="shared" si="20"/>
        <v>1378.5555555555557</v>
      </c>
      <c r="Q55" s="188">
        <f t="shared" si="20"/>
        <v>1928.8888888888889</v>
      </c>
      <c r="R55" s="189">
        <f t="shared" si="20"/>
        <v>1947.1111111111111</v>
      </c>
      <c r="S55" s="190">
        <f t="shared" si="20"/>
        <v>2846.3333333333335</v>
      </c>
      <c r="T55" s="187">
        <f t="shared" si="20"/>
        <v>689.22222222222217</v>
      </c>
      <c r="U55" s="191">
        <f t="shared" si="20"/>
        <v>283.83333333333331</v>
      </c>
      <c r="V55" s="189">
        <f t="shared" si="20"/>
        <v>3342.0555555555557</v>
      </c>
      <c r="W55" s="196">
        <f t="shared" si="20"/>
        <v>2079.0555555555557</v>
      </c>
      <c r="X55" s="187">
        <f t="shared" si="20"/>
        <v>1600</v>
      </c>
      <c r="Y55" s="191">
        <f t="shared" si="20"/>
        <v>773.5</v>
      </c>
      <c r="Z55" s="189">
        <f t="shared" si="20"/>
        <v>3843.6111111111113</v>
      </c>
      <c r="AA55" s="187">
        <f t="shared" si="20"/>
        <v>4684.7777777777774</v>
      </c>
      <c r="AB55" s="164">
        <f t="shared" si="5"/>
        <v>27093.555555555555</v>
      </c>
      <c r="AC55" s="165">
        <f t="shared" si="6"/>
        <v>28618.388888888883</v>
      </c>
    </row>
    <row r="56" spans="1:29" x14ac:dyDescent="0.25">
      <c r="A56" s="131" t="s">
        <v>33</v>
      </c>
      <c r="B56" s="197">
        <f t="shared" ref="B56:AA56" si="21">+B24/$B$65</f>
        <v>2568.6666666666665</v>
      </c>
      <c r="C56" s="181">
        <f t="shared" si="21"/>
        <v>2712.9444444444443</v>
      </c>
      <c r="D56" s="182">
        <f t="shared" si="21"/>
        <v>878.94444444444446</v>
      </c>
      <c r="E56" s="183">
        <f t="shared" si="21"/>
        <v>1345.3888888888889</v>
      </c>
      <c r="F56" s="180">
        <f t="shared" si="21"/>
        <v>893.77777777777783</v>
      </c>
      <c r="G56" s="184">
        <f t="shared" si="21"/>
        <v>1804.8333333333333</v>
      </c>
      <c r="H56" s="182">
        <f t="shared" si="21"/>
        <v>2717.3333333333335</v>
      </c>
      <c r="I56" s="183">
        <f t="shared" si="21"/>
        <v>3680.0555555555557</v>
      </c>
      <c r="J56" s="180">
        <f t="shared" si="21"/>
        <v>536.38888888888891</v>
      </c>
      <c r="K56" s="181">
        <f t="shared" si="21"/>
        <v>195.38888888888889</v>
      </c>
      <c r="L56" s="182">
        <f t="shared" si="21"/>
        <v>1809.8888888888889</v>
      </c>
      <c r="M56" s="180">
        <f t="shared" si="21"/>
        <v>1104.6666666666667</v>
      </c>
      <c r="N56" s="185">
        <f t="shared" si="21"/>
        <v>2932.6666666666665</v>
      </c>
      <c r="O56" s="198">
        <f t="shared" si="21"/>
        <v>2552.6111111111113</v>
      </c>
      <c r="P56" s="180">
        <f t="shared" si="21"/>
        <v>1057.1666666666667</v>
      </c>
      <c r="Q56" s="181">
        <f t="shared" si="21"/>
        <v>1752.2222222222222</v>
      </c>
      <c r="R56" s="182">
        <f t="shared" si="21"/>
        <v>1588.5</v>
      </c>
      <c r="S56" s="183">
        <f t="shared" si="21"/>
        <v>2305.5</v>
      </c>
      <c r="T56" s="180">
        <f t="shared" si="21"/>
        <v>400.38888888888891</v>
      </c>
      <c r="U56" s="184">
        <f t="shared" si="21"/>
        <v>328.88888888888891</v>
      </c>
      <c r="V56" s="182">
        <f t="shared" si="21"/>
        <v>2810.0555555555557</v>
      </c>
      <c r="W56" s="199">
        <f t="shared" si="21"/>
        <v>1864.7777777777778</v>
      </c>
      <c r="X56" s="180">
        <f t="shared" si="21"/>
        <v>1177.1111111111111</v>
      </c>
      <c r="Y56" s="184">
        <f t="shared" si="21"/>
        <v>735.55555555555554</v>
      </c>
      <c r="Z56" s="182">
        <f t="shared" si="21"/>
        <v>3188.0555555555557</v>
      </c>
      <c r="AA56" s="180">
        <f t="shared" si="21"/>
        <v>3635.0555555555557</v>
      </c>
      <c r="AB56" s="164">
        <f t="shared" si="5"/>
        <v>22558.944444444442</v>
      </c>
      <c r="AC56" s="165">
        <f t="shared" si="6"/>
        <v>24017.888888888887</v>
      </c>
    </row>
    <row r="57" spans="1:29" x14ac:dyDescent="0.25">
      <c r="A57" s="139" t="s">
        <v>34</v>
      </c>
      <c r="B57" s="194">
        <f t="shared" ref="B57:AA57" si="22">+B25/$B$65</f>
        <v>1027.0555555555557</v>
      </c>
      <c r="C57" s="188">
        <f t="shared" si="22"/>
        <v>1847.6111111111111</v>
      </c>
      <c r="D57" s="189">
        <f t="shared" si="22"/>
        <v>414.44444444444446</v>
      </c>
      <c r="E57" s="190">
        <f t="shared" si="22"/>
        <v>1031</v>
      </c>
      <c r="F57" s="187">
        <f t="shared" si="22"/>
        <v>414.44444444444446</v>
      </c>
      <c r="G57" s="191">
        <f t="shared" si="22"/>
        <v>1519.6111111111111</v>
      </c>
      <c r="H57" s="189">
        <f t="shared" si="22"/>
        <v>1568.0555555555557</v>
      </c>
      <c r="I57" s="190">
        <f t="shared" si="22"/>
        <v>2731.1111111111113</v>
      </c>
      <c r="J57" s="187">
        <f t="shared" si="22"/>
        <v>468.94444444444446</v>
      </c>
      <c r="K57" s="188">
        <f t="shared" si="22"/>
        <v>128.83333333333334</v>
      </c>
      <c r="L57" s="189">
        <f t="shared" si="22"/>
        <v>1380.7222222222222</v>
      </c>
      <c r="M57" s="187">
        <f t="shared" si="22"/>
        <v>792.88888888888891</v>
      </c>
      <c r="N57" s="192">
        <f t="shared" si="22"/>
        <v>2278.5555555555557</v>
      </c>
      <c r="O57" s="195">
        <f t="shared" si="22"/>
        <v>2078.8333333333335</v>
      </c>
      <c r="P57" s="187">
        <f t="shared" si="22"/>
        <v>735.66666666666663</v>
      </c>
      <c r="Q57" s="188">
        <f t="shared" si="22"/>
        <v>1546.0555555555557</v>
      </c>
      <c r="R57" s="189">
        <f t="shared" si="22"/>
        <v>1134.6666666666667</v>
      </c>
      <c r="S57" s="190">
        <f t="shared" si="22"/>
        <v>1866.3888888888889</v>
      </c>
      <c r="T57" s="187">
        <f t="shared" si="22"/>
        <v>286.94444444444446</v>
      </c>
      <c r="U57" s="191">
        <f t="shared" si="22"/>
        <v>275.16666666666669</v>
      </c>
      <c r="V57" s="189">
        <f t="shared" si="22"/>
        <v>2536.8333333333335</v>
      </c>
      <c r="W57" s="196">
        <f t="shared" si="22"/>
        <v>1386.6666666666667</v>
      </c>
      <c r="X57" s="187">
        <f t="shared" si="22"/>
        <v>818.83333333333337</v>
      </c>
      <c r="Y57" s="191">
        <f t="shared" si="22"/>
        <v>609.11111111111109</v>
      </c>
      <c r="Z57" s="189">
        <f t="shared" si="22"/>
        <v>2484.5555555555557</v>
      </c>
      <c r="AA57" s="187">
        <f t="shared" si="22"/>
        <v>2963.6111111111113</v>
      </c>
      <c r="AB57" s="164">
        <f t="shared" si="5"/>
        <v>15549.722222222223</v>
      </c>
      <c r="AC57" s="165">
        <f t="shared" si="6"/>
        <v>18776.888888888891</v>
      </c>
    </row>
    <row r="58" spans="1:29" x14ac:dyDescent="0.25">
      <c r="A58" s="131" t="s">
        <v>35</v>
      </c>
      <c r="B58" s="197">
        <f t="shared" ref="B58:AA58" si="23">+B26/$B$65</f>
        <v>29.777777777777779</v>
      </c>
      <c r="C58" s="181">
        <f t="shared" si="23"/>
        <v>1114.0555555555557</v>
      </c>
      <c r="D58" s="182">
        <f t="shared" si="23"/>
        <v>20.666666666666668</v>
      </c>
      <c r="E58" s="183">
        <f t="shared" si="23"/>
        <v>684.83333333333337</v>
      </c>
      <c r="F58" s="180">
        <f t="shared" si="23"/>
        <v>24.277777777777779</v>
      </c>
      <c r="G58" s="184">
        <f t="shared" si="23"/>
        <v>870.44444444444446</v>
      </c>
      <c r="H58" s="182">
        <f t="shared" si="23"/>
        <v>170.66666666666666</v>
      </c>
      <c r="I58" s="183">
        <f t="shared" si="23"/>
        <v>1245.3333333333333</v>
      </c>
      <c r="J58" s="180">
        <f t="shared" si="23"/>
        <v>130</v>
      </c>
      <c r="K58" s="181">
        <f t="shared" si="23"/>
        <v>44.277777777777779</v>
      </c>
      <c r="L58" s="182">
        <f t="shared" si="23"/>
        <v>575.16666666666663</v>
      </c>
      <c r="M58" s="180">
        <f t="shared" si="23"/>
        <v>176.5</v>
      </c>
      <c r="N58" s="185">
        <f t="shared" si="23"/>
        <v>638.72222222222217</v>
      </c>
      <c r="O58" s="198">
        <f t="shared" si="23"/>
        <v>410.5</v>
      </c>
      <c r="P58" s="180">
        <f t="shared" si="23"/>
        <v>190.33333333333334</v>
      </c>
      <c r="Q58" s="181">
        <f t="shared" si="23"/>
        <v>323.16666666666669</v>
      </c>
      <c r="R58" s="182">
        <f t="shared" si="23"/>
        <v>231.27777777777777</v>
      </c>
      <c r="S58" s="183">
        <f t="shared" si="23"/>
        <v>297.66666666666669</v>
      </c>
      <c r="T58" s="180">
        <f t="shared" si="23"/>
        <v>52.833333333333336</v>
      </c>
      <c r="U58" s="184">
        <f t="shared" si="23"/>
        <v>18.333333333333332</v>
      </c>
      <c r="V58" s="182">
        <f t="shared" si="23"/>
        <v>592.61111111111109</v>
      </c>
      <c r="W58" s="199">
        <f t="shared" si="23"/>
        <v>87.5</v>
      </c>
      <c r="X58" s="180">
        <f t="shared" si="23"/>
        <v>83.888888888888886</v>
      </c>
      <c r="Y58" s="184">
        <f t="shared" si="23"/>
        <v>42.222222222222221</v>
      </c>
      <c r="Z58" s="182">
        <f t="shared" si="23"/>
        <v>166.5</v>
      </c>
      <c r="AA58" s="180">
        <f t="shared" si="23"/>
        <v>313.83333333333331</v>
      </c>
      <c r="AB58" s="164">
        <f t="shared" si="5"/>
        <v>2906.7222222222217</v>
      </c>
      <c r="AC58" s="165">
        <f t="shared" si="6"/>
        <v>5628.6666666666679</v>
      </c>
    </row>
    <row r="59" spans="1:29" x14ac:dyDescent="0.25">
      <c r="A59" s="139" t="s">
        <v>36</v>
      </c>
      <c r="B59" s="194">
        <f t="shared" ref="B59:AA59" si="24">+B27/$B$65</f>
        <v>0</v>
      </c>
      <c r="C59" s="188">
        <f t="shared" si="24"/>
        <v>32.555555555555557</v>
      </c>
      <c r="D59" s="189">
        <f t="shared" si="24"/>
        <v>0.27777777777777779</v>
      </c>
      <c r="E59" s="190">
        <f t="shared" si="24"/>
        <v>21.666666666666668</v>
      </c>
      <c r="F59" s="187">
        <f t="shared" si="24"/>
        <v>0.1111111111111111</v>
      </c>
      <c r="G59" s="191">
        <f t="shared" si="24"/>
        <v>19.611111111111111</v>
      </c>
      <c r="H59" s="189">
        <f t="shared" si="24"/>
        <v>0.83333333333333337</v>
      </c>
      <c r="I59" s="190">
        <f t="shared" si="24"/>
        <v>33.666666666666664</v>
      </c>
      <c r="J59" s="187">
        <f t="shared" si="24"/>
        <v>2.4444444444444446</v>
      </c>
      <c r="K59" s="191">
        <f t="shared" si="24"/>
        <v>1.3333333333333333</v>
      </c>
      <c r="L59" s="189">
        <f t="shared" si="24"/>
        <v>14</v>
      </c>
      <c r="M59" s="187">
        <f t="shared" si="24"/>
        <v>3.6111111111111112</v>
      </c>
      <c r="N59" s="192">
        <f t="shared" si="24"/>
        <v>17.277777777777779</v>
      </c>
      <c r="O59" s="195">
        <f t="shared" si="24"/>
        <v>8.9444444444444446</v>
      </c>
      <c r="P59" s="187">
        <f t="shared" si="24"/>
        <v>2</v>
      </c>
      <c r="Q59" s="191">
        <f t="shared" si="24"/>
        <v>7</v>
      </c>
      <c r="R59" s="189">
        <f t="shared" si="24"/>
        <v>6.5555555555555554</v>
      </c>
      <c r="S59" s="190">
        <f t="shared" si="24"/>
        <v>6.8888888888888893</v>
      </c>
      <c r="T59" s="187">
        <f t="shared" si="24"/>
        <v>0.3888888888888889</v>
      </c>
      <c r="U59" s="191">
        <f t="shared" si="24"/>
        <v>0</v>
      </c>
      <c r="V59" s="189">
        <f t="shared" si="24"/>
        <v>3.5</v>
      </c>
      <c r="W59" s="190">
        <f t="shared" si="24"/>
        <v>0.44444444444444442</v>
      </c>
      <c r="X59" s="187">
        <f t="shared" si="24"/>
        <v>0.5</v>
      </c>
      <c r="Y59" s="191">
        <f t="shared" si="24"/>
        <v>0.16666666666666666</v>
      </c>
      <c r="Z59" s="189">
        <f t="shared" si="24"/>
        <v>0.61111111111111116</v>
      </c>
      <c r="AA59" s="187">
        <f t="shared" si="24"/>
        <v>7.9444444444444446</v>
      </c>
      <c r="AB59" s="164">
        <f t="shared" si="5"/>
        <v>48.5</v>
      </c>
      <c r="AC59" s="165">
        <f t="shared" si="6"/>
        <v>143.83333333333334</v>
      </c>
    </row>
    <row r="60" spans="1:29" x14ac:dyDescent="0.25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0</v>
      </c>
      <c r="E60" s="134">
        <f t="shared" si="25"/>
        <v>0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0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0</v>
      </c>
      <c r="P60" s="132">
        <f t="shared" si="25"/>
        <v>0</v>
      </c>
      <c r="Q60" s="135">
        <f t="shared" si="25"/>
        <v>0</v>
      </c>
      <c r="R60" s="133">
        <f t="shared" si="25"/>
        <v>0</v>
      </c>
      <c r="S60" s="183">
        <f t="shared" si="25"/>
        <v>0</v>
      </c>
      <c r="T60" s="132">
        <f t="shared" si="25"/>
        <v>0</v>
      </c>
      <c r="U60" s="135">
        <f t="shared" si="25"/>
        <v>0</v>
      </c>
      <c r="V60" s="133">
        <f t="shared" si="25"/>
        <v>0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0</v>
      </c>
      <c r="AA60" s="2">
        <f t="shared" si="25"/>
        <v>0</v>
      </c>
      <c r="AB60" s="164">
        <f t="shared" si="5"/>
        <v>0</v>
      </c>
      <c r="AC60" s="165">
        <f t="shared" si="6"/>
        <v>0</v>
      </c>
    </row>
    <row r="61" spans="1:29" x14ac:dyDescent="0.25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64">
        <f t="shared" si="5"/>
        <v>0</v>
      </c>
      <c r="AC61" s="165">
        <f t="shared" si="6"/>
        <v>0</v>
      </c>
    </row>
    <row r="62" spans="1:29" ht="13.8" thickBot="1" x14ac:dyDescent="0.3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64">
        <f t="shared" si="5"/>
        <v>0</v>
      </c>
      <c r="AC62" s="165">
        <f t="shared" si="6"/>
        <v>0</v>
      </c>
    </row>
    <row r="63" spans="1:29" s="88" customFormat="1" ht="14.4" thickTop="1" thickBot="1" x14ac:dyDescent="0.3">
      <c r="A63" s="9" t="s">
        <v>47</v>
      </c>
      <c r="B63" s="14">
        <f t="shared" ref="B63:AA63" si="27">SUM(B39:B62)</f>
        <v>42413.222222222219</v>
      </c>
      <c r="C63" s="1">
        <f t="shared" si="27"/>
        <v>40095.182298423104</v>
      </c>
      <c r="D63" s="42">
        <f t="shared" si="27"/>
        <v>21723.444444444445</v>
      </c>
      <c r="E63" s="258">
        <f t="shared" si="27"/>
        <v>19140.925033344858</v>
      </c>
      <c r="F63" s="14">
        <f t="shared" si="27"/>
        <v>26170.166666666664</v>
      </c>
      <c r="G63" s="1">
        <f t="shared" si="27"/>
        <v>25326.133243675598</v>
      </c>
      <c r="H63" s="42">
        <f t="shared" si="27"/>
        <v>49928.444444444445</v>
      </c>
      <c r="I63" s="258">
        <f t="shared" si="27"/>
        <v>54946.028233815356</v>
      </c>
      <c r="J63" s="14">
        <f t="shared" si="27"/>
        <v>8028.7222222222226</v>
      </c>
      <c r="K63" s="1">
        <f t="shared" si="27"/>
        <v>8409.8947782389278</v>
      </c>
      <c r="L63" s="42">
        <f t="shared" si="27"/>
        <v>24501.000000000004</v>
      </c>
      <c r="M63" s="258">
        <f t="shared" si="27"/>
        <v>28018.416702303301</v>
      </c>
      <c r="N63" s="14">
        <f t="shared" si="27"/>
        <v>48441.888888888891</v>
      </c>
      <c r="O63" s="1">
        <f t="shared" si="27"/>
        <v>47948.105841516415</v>
      </c>
      <c r="P63" s="42">
        <f t="shared" si="27"/>
        <v>26289.444444444445</v>
      </c>
      <c r="Q63" s="258">
        <f t="shared" si="27"/>
        <v>24174.601921938316</v>
      </c>
      <c r="R63" s="14">
        <f t="shared" si="27"/>
        <v>36367.444444444445</v>
      </c>
      <c r="S63" s="1">
        <f t="shared" si="27"/>
        <v>34548.375459032315</v>
      </c>
      <c r="T63" s="42">
        <f t="shared" si="27"/>
        <v>7887.8888888888887</v>
      </c>
      <c r="U63" s="258">
        <f t="shared" si="27"/>
        <v>8322.5515303553584</v>
      </c>
      <c r="V63" s="14">
        <f t="shared" si="27"/>
        <v>31987.111111111106</v>
      </c>
      <c r="W63" s="1">
        <f t="shared" si="27"/>
        <v>40784.973080153177</v>
      </c>
      <c r="X63" s="42">
        <f t="shared" si="27"/>
        <v>25786.5</v>
      </c>
      <c r="Y63" s="258">
        <f t="shared" si="27"/>
        <v>14015.957082794894</v>
      </c>
      <c r="Z63" s="14">
        <f t="shared" si="27"/>
        <v>62643.277777777766</v>
      </c>
      <c r="AA63" s="1">
        <f t="shared" si="27"/>
        <v>64763.132572186158</v>
      </c>
      <c r="AB63" s="42">
        <f>AB31/B65</f>
        <v>412168.55555555556</v>
      </c>
      <c r="AC63" s="1">
        <f>SUM(AC39:AC62)</f>
        <v>410494.27777777781</v>
      </c>
    </row>
    <row r="64" spans="1:29" ht="15.6" thickTop="1" x14ac:dyDescent="0.25">
      <c r="A64" s="8"/>
      <c r="AB64" s="175" t="str">
        <f>IF(AB63='Daily Total'!D45,"Correct","Wrong")</f>
        <v>Wrong</v>
      </c>
      <c r="AC64" s="175" t="str">
        <f>IF(AC63='Daily Total'!E45,"Correct","Wrong")</f>
        <v>Wrong</v>
      </c>
    </row>
    <row r="65" spans="1:30" x14ac:dyDescent="0.25">
      <c r="A65" t="s">
        <v>82</v>
      </c>
      <c r="B65">
        <f>COUNTIF('Daily Total'!$G$7:$G$37,1)</f>
        <v>18</v>
      </c>
    </row>
    <row r="67" spans="1:30" s="8" customFormat="1" x14ac:dyDescent="0.25">
      <c r="A67" s="43" t="s">
        <v>52</v>
      </c>
      <c r="B67" s="18"/>
      <c r="C67" s="18"/>
      <c r="AB67" s="43"/>
      <c r="AC67" s="43"/>
    </row>
    <row r="68" spans="1:30" s="8" customFormat="1" ht="13.8" thickBot="1" x14ac:dyDescent="0.3">
      <c r="A68" s="43"/>
      <c r="B68" s="18"/>
      <c r="C68" s="18"/>
      <c r="AB68" s="43"/>
      <c r="AC68" s="43"/>
    </row>
    <row r="69" spans="1:30" s="8" customFormat="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8" thickTop="1" x14ac:dyDescent="0.25">
      <c r="A71" s="226" t="s">
        <v>16</v>
      </c>
      <c r="B71" s="227">
        <f>B7/B31</f>
        <v>0</v>
      </c>
      <c r="C71" s="228">
        <f t="shared" ref="C71:AC71" si="28">C7/C31</f>
        <v>0</v>
      </c>
      <c r="D71" s="229">
        <f t="shared" si="28"/>
        <v>0</v>
      </c>
      <c r="E71" s="230">
        <f t="shared" si="28"/>
        <v>0</v>
      </c>
      <c r="F71" s="227">
        <f t="shared" si="28"/>
        <v>0</v>
      </c>
      <c r="G71" s="228">
        <f t="shared" si="28"/>
        <v>0</v>
      </c>
      <c r="H71" s="229">
        <f t="shared" si="28"/>
        <v>0</v>
      </c>
      <c r="I71" s="230">
        <f t="shared" si="28"/>
        <v>0</v>
      </c>
      <c r="J71" s="227">
        <f t="shared" si="28"/>
        <v>0</v>
      </c>
      <c r="K71" s="228">
        <f t="shared" si="28"/>
        <v>0</v>
      </c>
      <c r="L71" s="229">
        <f t="shared" si="28"/>
        <v>0</v>
      </c>
      <c r="M71" s="227">
        <f t="shared" si="28"/>
        <v>0</v>
      </c>
      <c r="N71" s="231">
        <f t="shared" si="28"/>
        <v>0</v>
      </c>
      <c r="O71" s="232">
        <f t="shared" si="28"/>
        <v>0</v>
      </c>
      <c r="P71" s="227">
        <f t="shared" si="28"/>
        <v>0</v>
      </c>
      <c r="Q71" s="228">
        <f t="shared" si="28"/>
        <v>0</v>
      </c>
      <c r="R71" s="229">
        <f t="shared" si="28"/>
        <v>0</v>
      </c>
      <c r="S71" s="230">
        <f t="shared" si="28"/>
        <v>0</v>
      </c>
      <c r="T71" s="227">
        <f t="shared" si="28"/>
        <v>0</v>
      </c>
      <c r="U71" s="228">
        <f t="shared" si="28"/>
        <v>0</v>
      </c>
      <c r="V71" s="229">
        <f t="shared" si="28"/>
        <v>0</v>
      </c>
      <c r="W71" s="230">
        <f t="shared" si="28"/>
        <v>0</v>
      </c>
      <c r="X71" s="227">
        <f t="shared" si="28"/>
        <v>0</v>
      </c>
      <c r="Y71" s="228">
        <f t="shared" si="28"/>
        <v>0</v>
      </c>
      <c r="Z71" s="229">
        <f t="shared" si="28"/>
        <v>0</v>
      </c>
      <c r="AA71" s="227">
        <f t="shared" si="28"/>
        <v>0</v>
      </c>
      <c r="AB71" s="233">
        <f t="shared" si="28"/>
        <v>0</v>
      </c>
      <c r="AC71" s="234">
        <f t="shared" si="28"/>
        <v>0</v>
      </c>
      <c r="AD71" s="18"/>
    </row>
    <row r="72" spans="1:30" s="8" customFormat="1" x14ac:dyDescent="0.25">
      <c r="A72" s="235" t="s">
        <v>17</v>
      </c>
      <c r="B72" s="236">
        <f>B8/B31</f>
        <v>1.1757339823273141E-2</v>
      </c>
      <c r="C72" s="237">
        <f t="shared" ref="C72:AC72" si="29">C8/C31</f>
        <v>1.385591793599115E-6</v>
      </c>
      <c r="D72" s="238">
        <f t="shared" si="29"/>
        <v>1.9968185933272296E-2</v>
      </c>
      <c r="E72" s="239">
        <f t="shared" si="29"/>
        <v>8.9975913871559934E-5</v>
      </c>
      <c r="F72" s="236">
        <f t="shared" si="29"/>
        <v>2.3928858772605786E-2</v>
      </c>
      <c r="G72" s="237">
        <f t="shared" si="29"/>
        <v>2.7858795054383034E-4</v>
      </c>
      <c r="H72" s="238">
        <f t="shared" si="29"/>
        <v>1.2582451330348321E-2</v>
      </c>
      <c r="I72" s="239">
        <f t="shared" si="29"/>
        <v>6.915877493145849E-4</v>
      </c>
      <c r="J72" s="236">
        <f t="shared" si="29"/>
        <v>1.757578693164126E-3</v>
      </c>
      <c r="K72" s="237">
        <f t="shared" si="29"/>
        <v>3.2435337774213958E-3</v>
      </c>
      <c r="L72" s="238">
        <f t="shared" si="29"/>
        <v>1.9454988231772854E-3</v>
      </c>
      <c r="M72" s="236">
        <f t="shared" si="29"/>
        <v>3.8863326948784188E-3</v>
      </c>
      <c r="N72" s="240">
        <f t="shared" si="29"/>
        <v>6.0943581886200417E-3</v>
      </c>
      <c r="O72" s="241">
        <f t="shared" si="29"/>
        <v>4.4260814582265983E-3</v>
      </c>
      <c r="P72" s="236">
        <f t="shared" si="29"/>
        <v>3.6939202468248768E-3</v>
      </c>
      <c r="Q72" s="237">
        <f t="shared" si="29"/>
        <v>3.6976364358566327E-3</v>
      </c>
      <c r="R72" s="238">
        <f t="shared" si="29"/>
        <v>1.6544100798333065E-3</v>
      </c>
      <c r="S72" s="239">
        <f t="shared" si="29"/>
        <v>3.8705791645917156E-3</v>
      </c>
      <c r="T72" s="236">
        <f t="shared" si="29"/>
        <v>2.4651012100125369E-4</v>
      </c>
      <c r="U72" s="237">
        <f t="shared" si="29"/>
        <v>5.3669438397288566E-3</v>
      </c>
      <c r="V72" s="238">
        <f t="shared" si="29"/>
        <v>5.5751622181156302E-4</v>
      </c>
      <c r="W72" s="239">
        <f t="shared" si="29"/>
        <v>2.6085315461605633E-3</v>
      </c>
      <c r="X72" s="236">
        <f t="shared" si="29"/>
        <v>2.1328989975374712E-4</v>
      </c>
      <c r="Y72" s="237">
        <f t="shared" si="29"/>
        <v>2.7111955163337657E-3</v>
      </c>
      <c r="Z72" s="238">
        <f t="shared" si="29"/>
        <v>1.3036780571472155E-4</v>
      </c>
      <c r="AA72" s="236">
        <f t="shared" si="29"/>
        <v>6.7596757659895898E-4</v>
      </c>
      <c r="AB72" s="242">
        <f t="shared" si="29"/>
        <v>6.6346912549531383E-3</v>
      </c>
      <c r="AC72" s="243">
        <f t="shared" si="29"/>
        <v>2.0735165208014134E-3</v>
      </c>
      <c r="AD72" s="18"/>
    </row>
    <row r="73" spans="1:30" s="8" customFormat="1" x14ac:dyDescent="0.25">
      <c r="A73" s="244" t="s">
        <v>18</v>
      </c>
      <c r="B73" s="245">
        <f>B9/B31</f>
        <v>4.3729811720139684E-2</v>
      </c>
      <c r="C73" s="246">
        <f t="shared" ref="C73:AC73" si="30">C9/C31</f>
        <v>1.352614708911456E-2</v>
      </c>
      <c r="D73" s="247">
        <f t="shared" si="30"/>
        <v>5.7623356230595724E-2</v>
      </c>
      <c r="E73" s="248">
        <f t="shared" si="30"/>
        <v>1.8381208469309327E-2</v>
      </c>
      <c r="F73" s="245">
        <f t="shared" si="30"/>
        <v>7.2300308026739521E-2</v>
      </c>
      <c r="G73" s="246">
        <f t="shared" si="30"/>
        <v>1.775065902205256E-2</v>
      </c>
      <c r="H73" s="247">
        <f t="shared" si="30"/>
        <v>4.2922538032206088E-2</v>
      </c>
      <c r="I73" s="248">
        <f t="shared" si="30"/>
        <v>1.6091548289973126E-2</v>
      </c>
      <c r="J73" s="245">
        <f t="shared" si="30"/>
        <v>1.0995246234007073E-2</v>
      </c>
      <c r="K73" s="246">
        <f t="shared" si="30"/>
        <v>3.559299387524742E-2</v>
      </c>
      <c r="L73" s="247">
        <f t="shared" si="30"/>
        <v>1.6373481354502537E-2</v>
      </c>
      <c r="M73" s="245">
        <f t="shared" si="30"/>
        <v>4.2295593221658954E-2</v>
      </c>
      <c r="N73" s="249">
        <f t="shared" si="30"/>
        <v>3.3540760177715796E-2</v>
      </c>
      <c r="O73" s="250">
        <f t="shared" si="30"/>
        <v>3.8096743022641502E-2</v>
      </c>
      <c r="P73" s="245">
        <f t="shared" si="30"/>
        <v>3.1793495488261027E-2</v>
      </c>
      <c r="Q73" s="246">
        <f t="shared" si="30"/>
        <v>3.5514775313690738E-2</v>
      </c>
      <c r="R73" s="247">
        <f t="shared" si="30"/>
        <v>3.6545200683150682E-2</v>
      </c>
      <c r="S73" s="248">
        <f t="shared" si="30"/>
        <v>2.9715177558159663E-2</v>
      </c>
      <c r="T73" s="245">
        <f t="shared" si="30"/>
        <v>1.5093462551591047E-2</v>
      </c>
      <c r="U73" s="246">
        <f t="shared" si="30"/>
        <v>6.6579474947084105E-2</v>
      </c>
      <c r="V73" s="247">
        <f t="shared" si="30"/>
        <v>1.8012463353295077E-2</v>
      </c>
      <c r="W73" s="248">
        <f t="shared" si="30"/>
        <v>3.3199863903170444E-2</v>
      </c>
      <c r="X73" s="245">
        <f t="shared" si="30"/>
        <v>3.6349769582274961E-2</v>
      </c>
      <c r="Y73" s="246">
        <f t="shared" si="30"/>
        <v>5.2499685107954275E-2</v>
      </c>
      <c r="Z73" s="247">
        <f t="shared" si="30"/>
        <v>3.995728902365156E-2</v>
      </c>
      <c r="AA73" s="245">
        <f t="shared" si="30"/>
        <v>2.7469332154634346E-2</v>
      </c>
      <c r="AB73" s="242">
        <f t="shared" si="30"/>
        <v>3.7742784303185561E-2</v>
      </c>
      <c r="AC73" s="243">
        <f t="shared" si="30"/>
        <v>2.8860599897386579E-2</v>
      </c>
      <c r="AD73" s="18"/>
    </row>
    <row r="74" spans="1:30" s="8" customFormat="1" x14ac:dyDescent="0.25">
      <c r="A74" s="235" t="s">
        <v>19</v>
      </c>
      <c r="B74" s="236">
        <f>B10/B31</f>
        <v>7.206479111597798E-2</v>
      </c>
      <c r="C74" s="237">
        <f t="shared" ref="C74:AC74" si="31">C10/C31</f>
        <v>3.8595659410703344E-2</v>
      </c>
      <c r="D74" s="238">
        <f t="shared" si="31"/>
        <v>7.079141327086455E-2</v>
      </c>
      <c r="E74" s="239">
        <f t="shared" si="31"/>
        <v>5.3779474455681743E-2</v>
      </c>
      <c r="F74" s="236">
        <f t="shared" si="31"/>
        <v>9.0554766559886896E-2</v>
      </c>
      <c r="G74" s="237">
        <f t="shared" si="31"/>
        <v>4.580468500240726E-2</v>
      </c>
      <c r="H74" s="238">
        <f t="shared" si="31"/>
        <v>6.085375515181727E-2</v>
      </c>
      <c r="I74" s="239">
        <f t="shared" si="31"/>
        <v>3.8162701769195458E-2</v>
      </c>
      <c r="J74" s="236">
        <f t="shared" si="31"/>
        <v>2.572015749012227E-2</v>
      </c>
      <c r="K74" s="237">
        <f t="shared" si="31"/>
        <v>7.4409703602595939E-2</v>
      </c>
      <c r="L74" s="238">
        <f t="shared" si="31"/>
        <v>3.8408863130303068E-2</v>
      </c>
      <c r="M74" s="236">
        <f t="shared" si="31"/>
        <v>7.3176075563514312E-2</v>
      </c>
      <c r="N74" s="240">
        <f t="shared" si="31"/>
        <v>5.5396270904199074E-2</v>
      </c>
      <c r="O74" s="241">
        <f t="shared" si="31"/>
        <v>6.1961664434969574E-2</v>
      </c>
      <c r="P74" s="236">
        <f t="shared" si="31"/>
        <v>6.1285687115656899E-2</v>
      </c>
      <c r="Q74" s="237">
        <f t="shared" si="31"/>
        <v>6.0442222435963512E-2</v>
      </c>
      <c r="R74" s="238">
        <f t="shared" si="31"/>
        <v>6.038062125160782E-2</v>
      </c>
      <c r="S74" s="239">
        <f t="shared" si="31"/>
        <v>4.9138827632569028E-2</v>
      </c>
      <c r="T74" s="236">
        <f t="shared" si="31"/>
        <v>4.2653294079531209E-2</v>
      </c>
      <c r="U74" s="237">
        <f t="shared" si="31"/>
        <v>0.12038241941003756</v>
      </c>
      <c r="V74" s="238">
        <f t="shared" si="31"/>
        <v>3.7287588056300454E-2</v>
      </c>
      <c r="W74" s="239">
        <f t="shared" si="31"/>
        <v>5.9105374579348821E-2</v>
      </c>
      <c r="X74" s="236">
        <f t="shared" si="31"/>
        <v>6.0610957068405732E-2</v>
      </c>
      <c r="Y74" s="237">
        <f t="shared" si="31"/>
        <v>8.3884547824812111E-2</v>
      </c>
      <c r="Z74" s="238">
        <f t="shared" si="31"/>
        <v>5.4818332019308622E-2</v>
      </c>
      <c r="AA74" s="236">
        <f t="shared" si="31"/>
        <v>4.5399629471983886E-2</v>
      </c>
      <c r="AB74" s="242">
        <f t="shared" si="31"/>
        <v>5.8633105064621618E-2</v>
      </c>
      <c r="AC74" s="243">
        <f t="shared" si="31"/>
        <v>5.4003459514999332E-2</v>
      </c>
      <c r="AD74" s="18"/>
    </row>
    <row r="75" spans="1:30" s="8" customFormat="1" x14ac:dyDescent="0.25">
      <c r="A75" s="244" t="s">
        <v>20</v>
      </c>
      <c r="B75" s="245">
        <f>B11/B31</f>
        <v>8.2123237250438144E-2</v>
      </c>
      <c r="C75" s="246">
        <f t="shared" ref="C75:AC75" si="32">C11/C31</f>
        <v>4.2274315492213672E-2</v>
      </c>
      <c r="D75" s="247">
        <f t="shared" si="32"/>
        <v>7.7990496698395487E-2</v>
      </c>
      <c r="E75" s="248">
        <f t="shared" si="32"/>
        <v>7.0067236086142848E-2</v>
      </c>
      <c r="F75" s="245">
        <f t="shared" si="32"/>
        <v>8.9956120518911484E-2</v>
      </c>
      <c r="G75" s="246">
        <f t="shared" si="32"/>
        <v>5.3780025255661328E-2</v>
      </c>
      <c r="H75" s="247">
        <f t="shared" si="32"/>
        <v>6.5965515092710453E-2</v>
      </c>
      <c r="I75" s="248">
        <f t="shared" si="32"/>
        <v>4.7667657991520972E-2</v>
      </c>
      <c r="J75" s="245">
        <f t="shared" si="32"/>
        <v>3.4203588505158561E-2</v>
      </c>
      <c r="K75" s="246">
        <f t="shared" si="32"/>
        <v>0.10245306393408163</v>
      </c>
      <c r="L75" s="247">
        <f t="shared" si="32"/>
        <v>4.2238638785718499E-2</v>
      </c>
      <c r="M75" s="245">
        <f t="shared" si="32"/>
        <v>0.10177676019625961</v>
      </c>
      <c r="N75" s="249">
        <f t="shared" si="32"/>
        <v>6.1471132651493086E-2</v>
      </c>
      <c r="O75" s="250">
        <f t="shared" si="32"/>
        <v>7.7354505242708343E-2</v>
      </c>
      <c r="P75" s="245">
        <f t="shared" si="32"/>
        <v>7.4451089368356538E-2</v>
      </c>
      <c r="Q75" s="246">
        <f t="shared" si="32"/>
        <v>7.3525211071511498E-2</v>
      </c>
      <c r="R75" s="247">
        <f t="shared" si="32"/>
        <v>7.4871603723721161E-2</v>
      </c>
      <c r="S75" s="248">
        <f t="shared" si="32"/>
        <v>5.7090425938462988E-2</v>
      </c>
      <c r="T75" s="245">
        <f t="shared" si="32"/>
        <v>5.3978673352960235E-2</v>
      </c>
      <c r="U75" s="246">
        <f t="shared" si="32"/>
        <v>0.14935801405577873</v>
      </c>
      <c r="V75" s="247">
        <f t="shared" si="32"/>
        <v>4.3373372608411724E-2</v>
      </c>
      <c r="W75" s="248">
        <f t="shared" si="32"/>
        <v>7.3457910158830297E-2</v>
      </c>
      <c r="X75" s="245">
        <f t="shared" si="32"/>
        <v>6.8565162218818199E-2</v>
      </c>
      <c r="Y75" s="246">
        <f t="shared" si="32"/>
        <v>0.10946844849510574</v>
      </c>
      <c r="Z75" s="247">
        <f t="shared" si="32"/>
        <v>6.7784164125085686E-2</v>
      </c>
      <c r="AA75" s="245">
        <f t="shared" si="32"/>
        <v>5.3770187890644472E-2</v>
      </c>
      <c r="AB75" s="242">
        <f t="shared" si="32"/>
        <v>6.7011284757557382E-2</v>
      </c>
      <c r="AC75" s="243">
        <f t="shared" si="32"/>
        <v>6.6858558185342143E-2</v>
      </c>
      <c r="AD75" s="18"/>
    </row>
    <row r="76" spans="1:30" s="8" customFormat="1" x14ac:dyDescent="0.25">
      <c r="A76" s="235" t="s">
        <v>21</v>
      </c>
      <c r="B76" s="236">
        <f>B12/B31</f>
        <v>7.3892051482897111E-2</v>
      </c>
      <c r="C76" s="237">
        <f t="shared" ref="C76:AC76" si="33">C12/C31</f>
        <v>3.8621836810353201E-2</v>
      </c>
      <c r="D76" s="238">
        <f t="shared" si="33"/>
        <v>7.221588555119661E-2</v>
      </c>
      <c r="E76" s="239">
        <f t="shared" si="33"/>
        <v>5.9602039795482141E-2</v>
      </c>
      <c r="F76" s="236">
        <f t="shared" si="33"/>
        <v>7.3470002950773036E-2</v>
      </c>
      <c r="G76" s="237">
        <f t="shared" si="33"/>
        <v>4.4959113670924852E-2</v>
      </c>
      <c r="H76" s="238">
        <f t="shared" si="33"/>
        <v>6.4307586857636267E-2</v>
      </c>
      <c r="I76" s="239">
        <f t="shared" si="33"/>
        <v>4.5722196190757285E-2</v>
      </c>
      <c r="J76" s="236">
        <f t="shared" si="33"/>
        <v>3.2328376592373219E-2</v>
      </c>
      <c r="K76" s="237">
        <f t="shared" si="33"/>
        <v>9.8412488929707331E-2</v>
      </c>
      <c r="L76" s="238">
        <f t="shared" si="33"/>
        <v>3.619126656961847E-2</v>
      </c>
      <c r="M76" s="236">
        <f t="shared" si="33"/>
        <v>0.10241894102343989</v>
      </c>
      <c r="N76" s="240">
        <f t="shared" si="33"/>
        <v>5.103480229461646E-2</v>
      </c>
      <c r="O76" s="241">
        <f t="shared" si="33"/>
        <v>7.4381832441102025E-2</v>
      </c>
      <c r="P76" s="236">
        <f t="shared" si="33"/>
        <v>6.627290209420765E-2</v>
      </c>
      <c r="Q76" s="237">
        <f t="shared" si="33"/>
        <v>6.6276877949181134E-2</v>
      </c>
      <c r="R76" s="238">
        <f t="shared" si="33"/>
        <v>7.0754673746665969E-2</v>
      </c>
      <c r="S76" s="239">
        <f t="shared" si="33"/>
        <v>5.1499107890526537E-2</v>
      </c>
      <c r="T76" s="236">
        <f t="shared" si="33"/>
        <v>3.8518967193024466E-2</v>
      </c>
      <c r="U76" s="237">
        <f t="shared" si="33"/>
        <v>0.11998982475229722</v>
      </c>
      <c r="V76" s="238">
        <f t="shared" si="33"/>
        <v>3.5015839713217825E-2</v>
      </c>
      <c r="W76" s="239">
        <f t="shared" si="33"/>
        <v>7.0284215230587366E-2</v>
      </c>
      <c r="X76" s="236">
        <f t="shared" si="33"/>
        <v>6.2414226220869229E-2</v>
      </c>
      <c r="Y76" s="237">
        <f t="shared" si="33"/>
        <v>9.9748020843458032E-2</v>
      </c>
      <c r="Z76" s="238">
        <f t="shared" si="33"/>
        <v>6.4917846111004193E-2</v>
      </c>
      <c r="AA76" s="236">
        <f t="shared" si="33"/>
        <v>5.1254438968617907E-2</v>
      </c>
      <c r="AB76" s="242">
        <f t="shared" si="33"/>
        <v>6.0339931047626957E-2</v>
      </c>
      <c r="AC76" s="243">
        <f t="shared" si="33"/>
        <v>6.2286021851434649E-2</v>
      </c>
      <c r="AD76" s="18"/>
    </row>
    <row r="77" spans="1:30" s="8" customFormat="1" x14ac:dyDescent="0.25">
      <c r="A77" s="244" t="s">
        <v>22</v>
      </c>
      <c r="B77" s="245">
        <f>B13/B31</f>
        <v>6.484089081235149E-2</v>
      </c>
      <c r="C77" s="246">
        <f t="shared" ref="C77:AC77" si="34">C13/C31</f>
        <v>4.1175631330384897E-2</v>
      </c>
      <c r="D77" s="247">
        <f t="shared" si="34"/>
        <v>6.8510211701643384E-2</v>
      </c>
      <c r="E77" s="248">
        <f t="shared" si="34"/>
        <v>4.8824994295076814E-2</v>
      </c>
      <c r="F77" s="245">
        <f t="shared" si="34"/>
        <v>6.8863400436884242E-2</v>
      </c>
      <c r="G77" s="246">
        <f t="shared" si="34"/>
        <v>3.7223298683293361E-2</v>
      </c>
      <c r="H77" s="247">
        <f t="shared" si="34"/>
        <v>6.404387612494325E-2</v>
      </c>
      <c r="I77" s="248">
        <f t="shared" si="34"/>
        <v>4.3514418080777467E-2</v>
      </c>
      <c r="J77" s="245">
        <f t="shared" si="34"/>
        <v>3.2833507476629047E-2</v>
      </c>
      <c r="K77" s="246">
        <f t="shared" si="34"/>
        <v>9.1096396722283202E-2</v>
      </c>
      <c r="L77" s="247">
        <f t="shared" si="34"/>
        <v>3.1883052392419356E-2</v>
      </c>
      <c r="M77" s="245">
        <f t="shared" si="34"/>
        <v>8.0742527381706175E-2</v>
      </c>
      <c r="N77" s="249">
        <f t="shared" si="34"/>
        <v>4.8231902141626738E-2</v>
      </c>
      <c r="O77" s="250">
        <f t="shared" si="34"/>
        <v>7.0380488486140896E-2</v>
      </c>
      <c r="P77" s="245">
        <f t="shared" si="34"/>
        <v>5.6528813845861246E-2</v>
      </c>
      <c r="Q77" s="246">
        <f t="shared" si="34"/>
        <v>5.1507225255969361E-2</v>
      </c>
      <c r="R77" s="247">
        <f t="shared" si="34"/>
        <v>6.6932574005444431E-2</v>
      </c>
      <c r="S77" s="248">
        <f t="shared" si="34"/>
        <v>4.8201333800846145E-2</v>
      </c>
      <c r="T77" s="245">
        <f t="shared" si="34"/>
        <v>3.3384513529884072E-2</v>
      </c>
      <c r="U77" s="246">
        <f t="shared" si="34"/>
        <v>6.9970529014972485E-2</v>
      </c>
      <c r="V77" s="247">
        <f t="shared" si="34"/>
        <v>3.1300801711800587E-2</v>
      </c>
      <c r="W77" s="248">
        <f t="shared" si="34"/>
        <v>7.3865712873968065E-2</v>
      </c>
      <c r="X77" s="245">
        <f t="shared" si="34"/>
        <v>5.6116788069554051E-2</v>
      </c>
      <c r="Y77" s="246">
        <f t="shared" si="34"/>
        <v>6.7046596723370822E-2</v>
      </c>
      <c r="Z77" s="247">
        <f t="shared" si="34"/>
        <v>6.0806382523973933E-2</v>
      </c>
      <c r="AA77" s="245">
        <f t="shared" si="34"/>
        <v>5.0703573033038921E-2</v>
      </c>
      <c r="AB77" s="242">
        <f t="shared" si="34"/>
        <v>5.5948928121909131E-2</v>
      </c>
      <c r="AC77" s="243">
        <f t="shared" si="34"/>
        <v>5.6154254146457853E-2</v>
      </c>
      <c r="AD77" s="18"/>
    </row>
    <row r="78" spans="1:30" s="8" customFormat="1" x14ac:dyDescent="0.25">
      <c r="A78" s="235" t="s">
        <v>23</v>
      </c>
      <c r="B78" s="236">
        <f>B14/B31</f>
        <v>5.7503032335304245E-2</v>
      </c>
      <c r="C78" s="237">
        <f t="shared" ref="C78:AC78" si="35">C14/C31</f>
        <v>4.5876944286066694E-2</v>
      </c>
      <c r="D78" s="238">
        <f t="shared" si="35"/>
        <v>6.1988839502636679E-2</v>
      </c>
      <c r="E78" s="239">
        <f t="shared" si="35"/>
        <v>4.153114037381133E-2</v>
      </c>
      <c r="F78" s="236">
        <f t="shared" si="35"/>
        <v>6.1259322001515723E-2</v>
      </c>
      <c r="G78" s="237">
        <f t="shared" si="35"/>
        <v>3.6010234615177314E-2</v>
      </c>
      <c r="H78" s="238">
        <f t="shared" si="35"/>
        <v>5.8683983300545667E-2</v>
      </c>
      <c r="I78" s="239">
        <f t="shared" si="35"/>
        <v>4.6808559728828518E-2</v>
      </c>
      <c r="J78" s="236">
        <f t="shared" si="35"/>
        <v>3.5338403094445636E-2</v>
      </c>
      <c r="K78" s="237">
        <f t="shared" si="35"/>
        <v>9.4207810997569308E-2</v>
      </c>
      <c r="L78" s="238">
        <f t="shared" si="35"/>
        <v>2.7919495349396171E-2</v>
      </c>
      <c r="M78" s="236">
        <f t="shared" si="35"/>
        <v>6.9579234997948256E-2</v>
      </c>
      <c r="N78" s="240">
        <f t="shared" si="35"/>
        <v>4.4784472575388153E-2</v>
      </c>
      <c r="O78" s="241">
        <f t="shared" si="35"/>
        <v>6.0345333640669546E-2</v>
      </c>
      <c r="P78" s="236">
        <f t="shared" si="35"/>
        <v>5.4231736438367741E-2</v>
      </c>
      <c r="Q78" s="237">
        <f t="shared" si="35"/>
        <v>4.2544650924185107E-2</v>
      </c>
      <c r="R78" s="238">
        <f t="shared" si="35"/>
        <v>6.3110474264222879E-2</v>
      </c>
      <c r="S78" s="239">
        <f t="shared" si="35"/>
        <v>4.2590843271032894E-2</v>
      </c>
      <c r="T78" s="236">
        <f t="shared" si="35"/>
        <v>3.2180135510135086E-2</v>
      </c>
      <c r="U78" s="237">
        <f t="shared" si="35"/>
        <v>4.6974109204193988E-2</v>
      </c>
      <c r="V78" s="238">
        <f t="shared" si="35"/>
        <v>3.001208820219255E-2</v>
      </c>
      <c r="W78" s="239">
        <f t="shared" si="35"/>
        <v>7.1089635959568478E-2</v>
      </c>
      <c r="X78" s="236">
        <f t="shared" si="35"/>
        <v>5.2816180731950609E-2</v>
      </c>
      <c r="Y78" s="237">
        <f t="shared" si="35"/>
        <v>4.9673541243705772E-2</v>
      </c>
      <c r="Z78" s="238">
        <f t="shared" si="35"/>
        <v>5.8205234400427817E-2</v>
      </c>
      <c r="AA78" s="236">
        <f t="shared" si="35"/>
        <v>5.3048871706162716E-2</v>
      </c>
      <c r="AB78" s="242">
        <f t="shared" si="35"/>
        <v>5.1917405958781158E-2</v>
      </c>
      <c r="AC78" s="243">
        <f t="shared" si="35"/>
        <v>5.2803821734150574E-2</v>
      </c>
      <c r="AD78" s="18"/>
    </row>
    <row r="79" spans="1:30" s="8" customFormat="1" x14ac:dyDescent="0.25">
      <c r="A79" s="244" t="s">
        <v>24</v>
      </c>
      <c r="B79" s="245">
        <f>B15/B31</f>
        <v>5.6684367296361983E-2</v>
      </c>
      <c r="C79" s="246">
        <f t="shared" ref="C79:AC79" si="36">C15/C31</f>
        <v>4.9457313480726808E-2</v>
      </c>
      <c r="D79" s="247">
        <f t="shared" si="36"/>
        <v>5.7677061648705188E-2</v>
      </c>
      <c r="E79" s="248">
        <f t="shared" si="36"/>
        <v>4.1293139569376879E-2</v>
      </c>
      <c r="F79" s="245">
        <f t="shared" si="36"/>
        <v>5.8684294882000922E-2</v>
      </c>
      <c r="G79" s="246">
        <f t="shared" si="36"/>
        <v>3.4340900517824124E-2</v>
      </c>
      <c r="H79" s="247">
        <f t="shared" si="36"/>
        <v>5.7999670639760012E-2</v>
      </c>
      <c r="I79" s="248">
        <f t="shared" si="36"/>
        <v>4.7779209201550744E-2</v>
      </c>
      <c r="J79" s="245">
        <f t="shared" si="36"/>
        <v>3.7019866174913679E-2</v>
      </c>
      <c r="K79" s="246">
        <f t="shared" si="36"/>
        <v>7.8042989911316446E-2</v>
      </c>
      <c r="L79" s="247">
        <f t="shared" si="36"/>
        <v>2.9279984036932733E-2</v>
      </c>
      <c r="M79" s="245">
        <f t="shared" si="36"/>
        <v>6.5113918044445093E-2</v>
      </c>
      <c r="N79" s="249">
        <f t="shared" si="36"/>
        <v>4.3997733825408218E-2</v>
      </c>
      <c r="O79" s="250">
        <f t="shared" si="36"/>
        <v>5.8291029340817258E-2</v>
      </c>
      <c r="P79" s="245">
        <f t="shared" si="36"/>
        <v>5.6913421102681681E-2</v>
      </c>
      <c r="Q79" s="246">
        <f t="shared" si="36"/>
        <v>3.8658570617762754E-2</v>
      </c>
      <c r="R79" s="247">
        <f t="shared" si="36"/>
        <v>6.1309412875373885E-2</v>
      </c>
      <c r="S79" s="248">
        <f t="shared" si="36"/>
        <v>4.2785417462522547E-2</v>
      </c>
      <c r="T79" s="245">
        <f t="shared" si="36"/>
        <v>3.6807482638644334E-2</v>
      </c>
      <c r="U79" s="246">
        <f t="shared" si="36"/>
        <v>4.2227968569806901E-2</v>
      </c>
      <c r="V79" s="247">
        <f t="shared" si="36"/>
        <v>3.2718039210237457E-2</v>
      </c>
      <c r="W79" s="248">
        <f t="shared" si="36"/>
        <v>6.7253800537120351E-2</v>
      </c>
      <c r="X79" s="245">
        <f t="shared" si="36"/>
        <v>5.1536441333428128E-2</v>
      </c>
      <c r="Y79" s="246">
        <f t="shared" si="36"/>
        <v>4.3303817274775419E-2</v>
      </c>
      <c r="Z79" s="247">
        <f t="shared" si="36"/>
        <v>5.7015073888392741E-2</v>
      </c>
      <c r="AA79" s="245">
        <f t="shared" si="36"/>
        <v>5.36493505178623E-2</v>
      </c>
      <c r="AB79" s="242">
        <f t="shared" si="36"/>
        <v>5.1430415334395289E-2</v>
      </c>
      <c r="AC79" s="243">
        <f t="shared" si="36"/>
        <v>5.148089085556342E-2</v>
      </c>
      <c r="AD79" s="18"/>
    </row>
    <row r="80" spans="1:30" s="8" customFormat="1" x14ac:dyDescent="0.25">
      <c r="A80" s="235" t="s">
        <v>25</v>
      </c>
      <c r="B80" s="236">
        <f>B16/B31</f>
        <v>5.6799635333845057E-2</v>
      </c>
      <c r="C80" s="237">
        <f t="shared" ref="C80:AC80" si="37">C16/C31</f>
        <v>5.2470975631804882E-2</v>
      </c>
      <c r="D80" s="238">
        <f t="shared" si="37"/>
        <v>5.8370117282403551E-2</v>
      </c>
      <c r="E80" s="239">
        <f t="shared" si="37"/>
        <v>4.2790803168013168E-2</v>
      </c>
      <c r="F80" s="236">
        <f t="shared" si="37"/>
        <v>5.7777834387332479E-2</v>
      </c>
      <c r="G80" s="237">
        <f t="shared" si="37"/>
        <v>3.9432259834455863E-2</v>
      </c>
      <c r="H80" s="238">
        <f t="shared" si="37"/>
        <v>5.973882623131771E-2</v>
      </c>
      <c r="I80" s="239">
        <f t="shared" si="37"/>
        <v>5.0835743947424995E-2</v>
      </c>
      <c r="J80" s="236">
        <f t="shared" si="37"/>
        <v>4.6686548987316369E-2</v>
      </c>
      <c r="K80" s="237">
        <f t="shared" si="37"/>
        <v>6.0424854301575376E-2</v>
      </c>
      <c r="L80" s="238">
        <f t="shared" si="37"/>
        <v>3.5472475046369988E-2</v>
      </c>
      <c r="M80" s="236">
        <f t="shared" si="37"/>
        <v>6.2349863056352997E-2</v>
      </c>
      <c r="N80" s="240">
        <f t="shared" si="37"/>
        <v>4.7447457090626338E-2</v>
      </c>
      <c r="O80" s="241">
        <f t="shared" si="37"/>
        <v>5.7041993787945978E-2</v>
      </c>
      <c r="P80" s="236">
        <f t="shared" si="37"/>
        <v>5.7200819931954104E-2</v>
      </c>
      <c r="Q80" s="237">
        <f t="shared" si="37"/>
        <v>4.3192713991252588E-2</v>
      </c>
      <c r="R80" s="238">
        <f t="shared" si="37"/>
        <v>6.1255946252295246E-2</v>
      </c>
      <c r="S80" s="239">
        <f t="shared" si="37"/>
        <v>4.6807153437031845E-2</v>
      </c>
      <c r="T80" s="247">
        <f t="shared" si="37"/>
        <v>3.7004690735445336E-2</v>
      </c>
      <c r="U80" s="236">
        <f t="shared" si="37"/>
        <v>4.2094462504142005E-2</v>
      </c>
      <c r="V80" s="238">
        <f t="shared" si="37"/>
        <v>3.7431743341067927E-2</v>
      </c>
      <c r="W80" s="239">
        <f t="shared" si="37"/>
        <v>6.8843438299193135E-2</v>
      </c>
      <c r="X80" s="236">
        <f t="shared" si="37"/>
        <v>5.4847820888190846E-2</v>
      </c>
      <c r="Y80" s="237">
        <f t="shared" si="37"/>
        <v>4.1111871192125463E-2</v>
      </c>
      <c r="Z80" s="238">
        <f t="shared" si="37"/>
        <v>5.8081961441282609E-2</v>
      </c>
      <c r="AA80" s="236">
        <f t="shared" si="37"/>
        <v>5.6503340527183032E-2</v>
      </c>
      <c r="AB80" s="242">
        <f t="shared" si="37"/>
        <v>5.3346298183833636E-2</v>
      </c>
      <c r="AC80" s="243">
        <f t="shared" si="37"/>
        <v>5.3008994441254224E-2</v>
      </c>
      <c r="AD80" s="18"/>
    </row>
    <row r="81" spans="1:30" s="8" customFormat="1" x14ac:dyDescent="0.25">
      <c r="A81" s="244" t="s">
        <v>26</v>
      </c>
      <c r="B81" s="245">
        <f>B17/B31</f>
        <v>5.4212653810787513E-2</v>
      </c>
      <c r="C81" s="246">
        <f t="shared" ref="C81:AC81" si="38">C17/C31</f>
        <v>5.2651102564972768E-2</v>
      </c>
      <c r="D81" s="247">
        <f t="shared" si="38"/>
        <v>5.4580049204392592E-2</v>
      </c>
      <c r="E81" s="248">
        <f t="shared" si="38"/>
        <v>4.3533830069662181E-2</v>
      </c>
      <c r="F81" s="245">
        <f t="shared" si="38"/>
        <v>5.1434733782954718E-2</v>
      </c>
      <c r="G81" s="246">
        <f t="shared" si="38"/>
        <v>4.0331638257471374E-2</v>
      </c>
      <c r="H81" s="247">
        <f t="shared" si="38"/>
        <v>5.8045291483812392E-2</v>
      </c>
      <c r="I81" s="248">
        <f t="shared" si="38"/>
        <v>5.0820577549413715E-2</v>
      </c>
      <c r="J81" s="245">
        <f t="shared" si="38"/>
        <v>5.1924687061037804E-2</v>
      </c>
      <c r="K81" s="246">
        <f t="shared" si="38"/>
        <v>5.4268085502070809E-2</v>
      </c>
      <c r="L81" s="247">
        <f t="shared" si="38"/>
        <v>3.9726269676067641E-2</v>
      </c>
      <c r="M81" s="245">
        <f t="shared" si="38"/>
        <v>5.9869351729162745E-2</v>
      </c>
      <c r="N81" s="249">
        <f t="shared" si="38"/>
        <v>4.9566834947715133E-2</v>
      </c>
      <c r="O81" s="250">
        <f t="shared" si="38"/>
        <v>5.3594980086840188E-2</v>
      </c>
      <c r="P81" s="245">
        <f t="shared" si="38"/>
        <v>5.5026309672238538E-2</v>
      </c>
      <c r="Q81" s="246">
        <f t="shared" si="38"/>
        <v>4.5086345080839821E-2</v>
      </c>
      <c r="R81" s="247">
        <f t="shared" si="38"/>
        <v>5.979859886895178E-2</v>
      </c>
      <c r="S81" s="248">
        <f t="shared" si="38"/>
        <v>4.78909799251643E-2</v>
      </c>
      <c r="T81" s="245">
        <f t="shared" si="38"/>
        <v>3.7244157710132272E-2</v>
      </c>
      <c r="U81" s="246">
        <f t="shared" si="38"/>
        <v>4.2087787200858762E-2</v>
      </c>
      <c r="V81" s="247">
        <f t="shared" si="38"/>
        <v>4.1006099679037393E-2</v>
      </c>
      <c r="W81" s="248">
        <f t="shared" si="38"/>
        <v>6.195228368194703E-2</v>
      </c>
      <c r="X81" s="245">
        <f t="shared" si="38"/>
        <v>5.2197855467007934E-2</v>
      </c>
      <c r="Y81" s="246">
        <f t="shared" si="38"/>
        <v>4.2538816200722182E-2</v>
      </c>
      <c r="Z81" s="247">
        <f t="shared" si="38"/>
        <v>5.8220310949388024E-2</v>
      </c>
      <c r="AA81" s="245">
        <f t="shared" si="38"/>
        <v>5.7615084155701116E-2</v>
      </c>
      <c r="AB81" s="242">
        <f t="shared" si="38"/>
        <v>5.2746354848892729E-2</v>
      </c>
      <c r="AC81" s="243">
        <f t="shared" si="38"/>
        <v>5.2158664547631399E-2</v>
      </c>
      <c r="AD81" s="18"/>
    </row>
    <row r="82" spans="1:30" s="8" customFormat="1" x14ac:dyDescent="0.25">
      <c r="A82" s="235" t="s">
        <v>27</v>
      </c>
      <c r="B82" s="236">
        <f>B18/B31</f>
        <v>5.0191371139503144E-2</v>
      </c>
      <c r="C82" s="237">
        <f t="shared" ref="C82:AC82" si="39">C18/C31</f>
        <v>5.7532542453822451E-2</v>
      </c>
      <c r="D82" s="238">
        <f t="shared" si="39"/>
        <v>5.0112269897857407E-2</v>
      </c>
      <c r="E82" s="239">
        <f t="shared" si="39"/>
        <v>4.9507069771199931E-2</v>
      </c>
      <c r="F82" s="236">
        <f t="shared" si="39"/>
        <v>5.0165264518758634E-2</v>
      </c>
      <c r="G82" s="237">
        <f t="shared" si="39"/>
        <v>4.8693663985605873E-2</v>
      </c>
      <c r="H82" s="238">
        <f t="shared" si="39"/>
        <v>5.6497520896571986E-2</v>
      </c>
      <c r="I82" s="239">
        <f t="shared" si="39"/>
        <v>5.7518058911197059E-2</v>
      </c>
      <c r="J82" s="236">
        <f t="shared" si="39"/>
        <v>6.0352761266840582E-2</v>
      </c>
      <c r="K82" s="237">
        <f t="shared" si="39"/>
        <v>5.232592882068203E-2</v>
      </c>
      <c r="L82" s="238">
        <f t="shared" si="39"/>
        <v>5.1696302645243504E-2</v>
      </c>
      <c r="M82" s="236">
        <f t="shared" si="39"/>
        <v>5.3676996113802895E-2</v>
      </c>
      <c r="N82" s="240">
        <f t="shared" si="39"/>
        <v>5.1998155866020454E-2</v>
      </c>
      <c r="O82" s="241">
        <f t="shared" si="39"/>
        <v>5.126491469089943E-2</v>
      </c>
      <c r="P82" s="236">
        <f t="shared" si="39"/>
        <v>6.0867268231863232E-2</v>
      </c>
      <c r="Q82" s="237">
        <f t="shared" si="39"/>
        <v>4.4868025962501487E-2</v>
      </c>
      <c r="R82" s="238">
        <f t="shared" si="39"/>
        <v>5.6911401222705292E-2</v>
      </c>
      <c r="S82" s="239">
        <f t="shared" si="39"/>
        <v>5.12067814363351E-2</v>
      </c>
      <c r="T82" s="236">
        <f t="shared" si="39"/>
        <v>4.9245679029736165E-2</v>
      </c>
      <c r="U82" s="237">
        <f t="shared" si="39"/>
        <v>3.7628684607651203E-2</v>
      </c>
      <c r="V82" s="238">
        <f t="shared" si="39"/>
        <v>4.9412263272707063E-2</v>
      </c>
      <c r="W82" s="239">
        <f t="shared" si="39"/>
        <v>5.3971403092414535E-2</v>
      </c>
      <c r="X82" s="236">
        <f t="shared" si="39"/>
        <v>5.2762319646154208E-2</v>
      </c>
      <c r="Y82" s="237">
        <f t="shared" si="39"/>
        <v>4.0648114064331532E-2</v>
      </c>
      <c r="Z82" s="238">
        <f t="shared" si="39"/>
        <v>5.7623456981728112E-2</v>
      </c>
      <c r="AA82" s="236">
        <f t="shared" si="39"/>
        <v>6.2643665290248188E-2</v>
      </c>
      <c r="AB82" s="242">
        <f t="shared" si="39"/>
        <v>5.3934919290031559E-2</v>
      </c>
      <c r="AC82" s="243">
        <f t="shared" si="39"/>
        <v>5.3703414731589842E-2</v>
      </c>
      <c r="AD82" s="18"/>
    </row>
    <row r="83" spans="1:30" s="8" customFormat="1" x14ac:dyDescent="0.25">
      <c r="A83" s="244" t="s">
        <v>28</v>
      </c>
      <c r="B83" s="245">
        <f>B19/B31</f>
        <v>5.2722028507881449E-2</v>
      </c>
      <c r="C83" s="246">
        <f t="shared" ref="C83:AC83" si="40">C19/C31</f>
        <v>6.7122223257321922E-2</v>
      </c>
      <c r="D83" s="247">
        <f t="shared" si="40"/>
        <v>5.0286173156497589E-2</v>
      </c>
      <c r="E83" s="248">
        <f t="shared" si="40"/>
        <v>6.0179374135900771E-2</v>
      </c>
      <c r="F83" s="245">
        <f t="shared" si="40"/>
        <v>4.814218055758996E-2</v>
      </c>
      <c r="G83" s="246">
        <f t="shared" si="40"/>
        <v>6.0234224677031795E-2</v>
      </c>
      <c r="H83" s="247">
        <f t="shared" si="40"/>
        <v>5.7593533857342505E-2</v>
      </c>
      <c r="I83" s="248">
        <f t="shared" si="40"/>
        <v>6.6561276498725785E-2</v>
      </c>
      <c r="J83" s="245">
        <f t="shared" si="40"/>
        <v>7.9194835209698514E-2</v>
      </c>
      <c r="K83" s="246">
        <f t="shared" si="40"/>
        <v>4.8098104752352717E-2</v>
      </c>
      <c r="L83" s="247">
        <f t="shared" si="40"/>
        <v>7.4269077452620985E-2</v>
      </c>
      <c r="M83" s="245">
        <f t="shared" si="40"/>
        <v>4.7133680862221881E-2</v>
      </c>
      <c r="N83" s="249">
        <f t="shared" si="40"/>
        <v>6.3224665521346313E-2</v>
      </c>
      <c r="O83" s="250">
        <f t="shared" si="40"/>
        <v>5.1383098017794483E-2</v>
      </c>
      <c r="P83" s="245">
        <f t="shared" si="40"/>
        <v>6.5945351957904519E-2</v>
      </c>
      <c r="Q83" s="246">
        <f t="shared" si="40"/>
        <v>4.9050560650667471E-2</v>
      </c>
      <c r="R83" s="247">
        <f t="shared" si="40"/>
        <v>5.7029027793478293E-2</v>
      </c>
      <c r="S83" s="248">
        <f t="shared" si="40"/>
        <v>6.1237804630652974E-2</v>
      </c>
      <c r="T83" s="245">
        <f t="shared" si="40"/>
        <v>7.059345550844473E-2</v>
      </c>
      <c r="U83" s="246">
        <f t="shared" si="40"/>
        <v>3.1527457406765408E-2</v>
      </c>
      <c r="V83" s="247">
        <f t="shared" si="40"/>
        <v>6.7515040780314298E-2</v>
      </c>
      <c r="W83" s="248">
        <f t="shared" si="40"/>
        <v>5.2836725923771324E-2</v>
      </c>
      <c r="X83" s="245">
        <f t="shared" si="40"/>
        <v>6.1675252123742613E-2</v>
      </c>
      <c r="Y83" s="246">
        <f t="shared" si="40"/>
        <v>4.2863842563791436E-2</v>
      </c>
      <c r="Z83" s="247">
        <f t="shared" si="40"/>
        <v>6.1730486289652435E-2</v>
      </c>
      <c r="AA83" s="245">
        <f t="shared" si="40"/>
        <v>6.6758660804138045E-2</v>
      </c>
      <c r="AB83" s="242">
        <f t="shared" si="40"/>
        <v>6.0566645199361537E-2</v>
      </c>
      <c r="AC83" s="243">
        <f t="shared" si="40"/>
        <v>5.8119770785815525E-2</v>
      </c>
      <c r="AD83" s="18"/>
    </row>
    <row r="84" spans="1:30" s="8" customFormat="1" x14ac:dyDescent="0.25">
      <c r="A84" s="235" t="s">
        <v>29</v>
      </c>
      <c r="B84" s="236">
        <f>B20/B31</f>
        <v>5.7978512989921904E-2</v>
      </c>
      <c r="C84" s="237">
        <f t="shared" ref="C84:AC84" si="41">C20/C31</f>
        <v>7.7077700294331558E-2</v>
      </c>
      <c r="D84" s="238">
        <f t="shared" si="41"/>
        <v>6.4661323403798251E-2</v>
      </c>
      <c r="E84" s="239">
        <f t="shared" si="41"/>
        <v>6.5929125277176898E-2</v>
      </c>
      <c r="F84" s="236">
        <f t="shared" si="41"/>
        <v>5.4871641372810004E-2</v>
      </c>
      <c r="G84" s="237">
        <f t="shared" si="41"/>
        <v>7.9546731106857643E-2</v>
      </c>
      <c r="H84" s="238">
        <f t="shared" si="41"/>
        <v>6.0209499817516623E-2</v>
      </c>
      <c r="I84" s="239">
        <f t="shared" si="41"/>
        <v>7.821513673059699E-2</v>
      </c>
      <c r="J84" s="236">
        <f t="shared" si="41"/>
        <v>0.10242393628431257</v>
      </c>
      <c r="K84" s="237">
        <f t="shared" si="41"/>
        <v>4.4167549563827804E-2</v>
      </c>
      <c r="L84" s="238">
        <f t="shared" si="41"/>
        <v>9.3445165503448835E-2</v>
      </c>
      <c r="M84" s="236">
        <f t="shared" si="41"/>
        <v>4.3288987446217161E-2</v>
      </c>
      <c r="N84" s="240">
        <f t="shared" si="41"/>
        <v>7.7788507191893147E-2</v>
      </c>
      <c r="O84" s="241">
        <f t="shared" si="41"/>
        <v>5.5396696491955985E-2</v>
      </c>
      <c r="P84" s="236">
        <f t="shared" si="41"/>
        <v>7.5015320893472237E-2</v>
      </c>
      <c r="Q84" s="237">
        <f t="shared" si="41"/>
        <v>5.81096550137171E-2</v>
      </c>
      <c r="R84" s="238">
        <f t="shared" si="41"/>
        <v>6.2204596907490521E-2</v>
      </c>
      <c r="S84" s="239">
        <f t="shared" si="41"/>
        <v>7.4925536184040881E-2</v>
      </c>
      <c r="T84" s="236">
        <f t="shared" si="41"/>
        <v>0.11967009902663718</v>
      </c>
      <c r="U84" s="237">
        <f t="shared" si="41"/>
        <v>3.425098114632931E-2</v>
      </c>
      <c r="V84" s="238">
        <f t="shared" si="41"/>
        <v>8.3952216865126231E-2</v>
      </c>
      <c r="W84" s="239">
        <f t="shared" si="41"/>
        <v>5.6841468871923831E-2</v>
      </c>
      <c r="X84" s="236">
        <f t="shared" si="41"/>
        <v>7.378753309763722E-2</v>
      </c>
      <c r="Y84" s="237">
        <f t="shared" si="41"/>
        <v>4.9451572020146287E-2</v>
      </c>
      <c r="Z84" s="238">
        <f t="shared" si="41"/>
        <v>6.5078367014639329E-2</v>
      </c>
      <c r="AA84" s="236">
        <f t="shared" si="41"/>
        <v>7.3392236019670723E-2</v>
      </c>
      <c r="AB84" s="242">
        <f t="shared" si="41"/>
        <v>7.0430058684189889E-2</v>
      </c>
      <c r="AC84" s="243">
        <f t="shared" si="41"/>
        <v>6.564768733411766E-2</v>
      </c>
      <c r="AD84" s="18"/>
    </row>
    <row r="85" spans="1:30" s="8" customFormat="1" x14ac:dyDescent="0.25">
      <c r="A85" s="244" t="s">
        <v>30</v>
      </c>
      <c r="B85" s="245">
        <f>B21/B31</f>
        <v>6.029304278801946E-2</v>
      </c>
      <c r="C85" s="246">
        <f t="shared" ref="C85:AC85" si="42">C21/C31</f>
        <v>9.8753466678540971E-2</v>
      </c>
      <c r="D85" s="247">
        <f t="shared" si="42"/>
        <v>7.0804200275176338E-2</v>
      </c>
      <c r="E85" s="248">
        <f t="shared" si="42"/>
        <v>7.9661487978190448E-2</v>
      </c>
      <c r="F85" s="245">
        <f t="shared" si="42"/>
        <v>5.8843509254600766E-2</v>
      </c>
      <c r="G85" s="246">
        <f t="shared" si="42"/>
        <v>0.10215866083760425</v>
      </c>
      <c r="H85" s="247">
        <f t="shared" si="42"/>
        <v>6.6363862950533647E-2</v>
      </c>
      <c r="I85" s="248">
        <f t="shared" si="42"/>
        <v>9.0225567795882672E-2</v>
      </c>
      <c r="J85" s="245">
        <f t="shared" si="42"/>
        <v>0.12600593701779028</v>
      </c>
      <c r="K85" s="246">
        <f t="shared" si="42"/>
        <v>4.6361135625067669E-2</v>
      </c>
      <c r="L85" s="247">
        <f t="shared" si="42"/>
        <v>0.11368243473055521</v>
      </c>
      <c r="M85" s="245">
        <f t="shared" si="42"/>
        <v>4.445402157410655E-2</v>
      </c>
      <c r="N85" s="249">
        <f t="shared" si="42"/>
        <v>8.5272846962110391E-2</v>
      </c>
      <c r="O85" s="250">
        <f t="shared" si="42"/>
        <v>6.2509906210843472E-2</v>
      </c>
      <c r="P85" s="245">
        <f t="shared" si="42"/>
        <v>7.7033452378436632E-2</v>
      </c>
      <c r="Q85" s="246">
        <f t="shared" si="42"/>
        <v>7.3436163016492612E-2</v>
      </c>
      <c r="R85" s="247">
        <f t="shared" si="42"/>
        <v>6.9175116939142758E-2</v>
      </c>
      <c r="S85" s="248">
        <f t="shared" si="42"/>
        <v>8.7363466296905806E-2</v>
      </c>
      <c r="T85" s="245">
        <f t="shared" si="42"/>
        <v>0.1282416080911665</v>
      </c>
      <c r="U85" s="246">
        <f t="shared" si="42"/>
        <v>4.3294186068184796E-2</v>
      </c>
      <c r="V85" s="247">
        <f t="shared" si="42"/>
        <v>9.533353711911742E-2</v>
      </c>
      <c r="W85" s="248">
        <f t="shared" si="42"/>
        <v>6.1517056433848548E-2</v>
      </c>
      <c r="X85" s="245">
        <f t="shared" si="42"/>
        <v>8.9823055560941667E-2</v>
      </c>
      <c r="Y85" s="246">
        <f t="shared" si="42"/>
        <v>5.8267260691639407E-2</v>
      </c>
      <c r="Z85" s="247">
        <f t="shared" si="42"/>
        <v>7.2343489901816188E-2</v>
      </c>
      <c r="AA85" s="245">
        <f t="shared" si="42"/>
        <v>8.3640817793441333E-2</v>
      </c>
      <c r="AB85" s="242">
        <f t="shared" si="42"/>
        <v>7.8430156810172319E-2</v>
      </c>
      <c r="AC85" s="243">
        <f t="shared" si="42"/>
        <v>7.6878456960490837E-2</v>
      </c>
      <c r="AD85" s="18"/>
    </row>
    <row r="86" spans="1:30" s="8" customFormat="1" x14ac:dyDescent="0.25">
      <c r="A86" s="235" t="s">
        <v>31</v>
      </c>
      <c r="B86" s="236">
        <f>B22/B31</f>
        <v>5.9547730136566425E-2</v>
      </c>
      <c r="C86" s="237">
        <f t="shared" ref="C86:AC86" si="43">C22/C31</f>
        <v>9.712827402369173E-2</v>
      </c>
      <c r="D86" s="238">
        <f t="shared" si="43"/>
        <v>5.7370173545222516E-2</v>
      </c>
      <c r="E86" s="239">
        <f t="shared" si="43"/>
        <v>8.2947722114839709E-2</v>
      </c>
      <c r="F86" s="236">
        <f t="shared" si="43"/>
        <v>4.971097284227375E-2</v>
      </c>
      <c r="G86" s="237">
        <f t="shared" si="43"/>
        <v>0.10041458830143207</v>
      </c>
      <c r="H86" s="238">
        <f t="shared" si="43"/>
        <v>6.4861713207345628E-2</v>
      </c>
      <c r="I86" s="239">
        <f t="shared" si="43"/>
        <v>9.3583370506829341E-2</v>
      </c>
      <c r="J86" s="236">
        <f t="shared" si="43"/>
        <v>0.10278375554433042</v>
      </c>
      <c r="K86" s="237">
        <f t="shared" si="43"/>
        <v>4.0906828031088277E-2</v>
      </c>
      <c r="L86" s="238">
        <f t="shared" si="43"/>
        <v>0.11473227850110426</v>
      </c>
      <c r="M86" s="236">
        <f t="shared" si="43"/>
        <v>3.9423698074555327E-2</v>
      </c>
      <c r="N86" s="240">
        <f t="shared" si="43"/>
        <v>8.34287129825656E-2</v>
      </c>
      <c r="O86" s="241">
        <f t="shared" si="43"/>
        <v>6.2085961705094624E-2</v>
      </c>
      <c r="P86" s="236">
        <f t="shared" si="43"/>
        <v>7.5790875087170598E-2</v>
      </c>
      <c r="Q86" s="237">
        <f t="shared" si="43"/>
        <v>8.4206228958089602E-2</v>
      </c>
      <c r="R86" s="238">
        <f t="shared" si="43"/>
        <v>6.3107419028618397E-2</v>
      </c>
      <c r="S86" s="239">
        <f t="shared" si="43"/>
        <v>9.3719340740981538E-2</v>
      </c>
      <c r="T86" s="236">
        <f t="shared" si="43"/>
        <v>0.12387485737628713</v>
      </c>
      <c r="U86" s="237">
        <f t="shared" si="43"/>
        <v>3.9379610115878809E-2</v>
      </c>
      <c r="V86" s="238">
        <f t="shared" si="43"/>
        <v>0.10679648747412152</v>
      </c>
      <c r="W86" s="239">
        <f t="shared" si="43"/>
        <v>6.0318636996851208E-2</v>
      </c>
      <c r="X86" s="236">
        <f t="shared" si="43"/>
        <v>8.3560088504536181E-2</v>
      </c>
      <c r="Y86" s="237">
        <f t="shared" si="43"/>
        <v>6.2632971947932228E-2</v>
      </c>
      <c r="Z86" s="238">
        <f t="shared" si="43"/>
        <v>6.8708267890764188E-2</v>
      </c>
      <c r="AA86" s="236">
        <f t="shared" si="43"/>
        <v>8.42799571026846E-2</v>
      </c>
      <c r="AB86" s="242">
        <f t="shared" si="43"/>
        <v>7.552398331103484E-2</v>
      </c>
      <c r="AC86" s="243">
        <f t="shared" si="43"/>
        <v>7.7930846782679461E-2</v>
      </c>
      <c r="AD86" s="18"/>
    </row>
    <row r="87" spans="1:30" s="8" customFormat="1" x14ac:dyDescent="0.25">
      <c r="A87" s="244" t="s">
        <v>32</v>
      </c>
      <c r="B87" s="245">
        <f>B23/B31</f>
        <v>6.0179084614598699E-2</v>
      </c>
      <c r="C87" s="246">
        <f t="shared" ref="C87:AC87" si="44">C23/C31</f>
        <v>8.5394022239513451E-2</v>
      </c>
      <c r="D87" s="247">
        <f t="shared" si="44"/>
        <v>4.6547253095733744E-2</v>
      </c>
      <c r="E87" s="248">
        <f t="shared" si="44"/>
        <v>8.0818687798502792E-2</v>
      </c>
      <c r="F87" s="245">
        <f t="shared" si="44"/>
        <v>3.9115787060329511E-2</v>
      </c>
      <c r="G87" s="246">
        <f t="shared" si="44"/>
        <v>9.2631590358778493E-2</v>
      </c>
      <c r="H87" s="247">
        <f t="shared" si="44"/>
        <v>6.0064848360765186E-2</v>
      </c>
      <c r="I87" s="248">
        <f t="shared" si="44"/>
        <v>8.5843834930273227E-2</v>
      </c>
      <c r="J87" s="245">
        <f t="shared" si="44"/>
        <v>7.8717382730059446E-2</v>
      </c>
      <c r="K87" s="246">
        <f t="shared" si="44"/>
        <v>3.2012555367381026E-2</v>
      </c>
      <c r="L87" s="247">
        <f t="shared" si="44"/>
        <v>9.8465368760458763E-2</v>
      </c>
      <c r="M87" s="245">
        <f t="shared" si="44"/>
        <v>3.6660410814085248E-2</v>
      </c>
      <c r="N87" s="249">
        <f t="shared" si="44"/>
        <v>7.5602612064397889E-2</v>
      </c>
      <c r="O87" s="250">
        <f t="shared" si="44"/>
        <v>5.6144032235557077E-2</v>
      </c>
      <c r="P87" s="245">
        <f t="shared" si="44"/>
        <v>5.2437606982100968E-2</v>
      </c>
      <c r="Q87" s="246">
        <f t="shared" si="44"/>
        <v>7.9789892512704963E-2</v>
      </c>
      <c r="R87" s="247">
        <f t="shared" si="44"/>
        <v>5.3539948733146554E-2</v>
      </c>
      <c r="S87" s="248">
        <f t="shared" si="44"/>
        <v>8.2386893609759843E-2</v>
      </c>
      <c r="T87" s="245">
        <f t="shared" si="44"/>
        <v>8.7377273175472947E-2</v>
      </c>
      <c r="U87" s="246">
        <f t="shared" si="44"/>
        <v>3.410412447409792E-2</v>
      </c>
      <c r="V87" s="247">
        <f t="shared" si="44"/>
        <v>0.10448131886454266</v>
      </c>
      <c r="W87" s="248">
        <f t="shared" si="44"/>
        <v>5.0976018826092297E-2</v>
      </c>
      <c r="X87" s="245">
        <f t="shared" si="44"/>
        <v>6.2047970837453705E-2</v>
      </c>
      <c r="Y87" s="246">
        <f t="shared" si="44"/>
        <v>5.5187098207478094E-2</v>
      </c>
      <c r="Z87" s="247">
        <f t="shared" si="44"/>
        <v>6.1357119988932042E-2</v>
      </c>
      <c r="AA87" s="245">
        <f t="shared" si="44"/>
        <v>7.2337108964827174E-2</v>
      </c>
      <c r="AB87" s="242">
        <f t="shared" si="44"/>
        <v>6.57341643130359E-2</v>
      </c>
      <c r="AC87" s="243">
        <f t="shared" si="44"/>
        <v>6.9716900912274185E-2</v>
      </c>
      <c r="AD87" s="18"/>
    </row>
    <row r="88" spans="1:30" s="8" customFormat="1" x14ac:dyDescent="0.25">
      <c r="A88" s="235" t="s">
        <v>33</v>
      </c>
      <c r="B88" s="236">
        <f>B24/B31</f>
        <v>6.056287478485483E-2</v>
      </c>
      <c r="C88" s="237">
        <f t="shared" ref="C88:AC88" si="45">C24/C31</f>
        <v>6.7662604056825573E-2</v>
      </c>
      <c r="D88" s="238">
        <f t="shared" si="45"/>
        <v>4.0460639043327487E-2</v>
      </c>
      <c r="E88" s="239">
        <f t="shared" si="45"/>
        <v>7.0288603426695712E-2</v>
      </c>
      <c r="F88" s="236">
        <f t="shared" si="45"/>
        <v>3.4152544351817062E-2</v>
      </c>
      <c r="G88" s="237">
        <f t="shared" si="45"/>
        <v>7.1263675191475723E-2</v>
      </c>
      <c r="H88" s="238">
        <f t="shared" si="45"/>
        <v>5.44245542509725E-2</v>
      </c>
      <c r="I88" s="239">
        <f t="shared" si="45"/>
        <v>6.6975824711034235E-2</v>
      </c>
      <c r="J88" s="236">
        <f t="shared" si="45"/>
        <v>6.6808749143699359E-2</v>
      </c>
      <c r="K88" s="237">
        <f t="shared" si="45"/>
        <v>2.3233214450490935E-2</v>
      </c>
      <c r="L88" s="238">
        <f t="shared" si="45"/>
        <v>7.3870000770943592E-2</v>
      </c>
      <c r="M88" s="236">
        <f t="shared" si="45"/>
        <v>3.9426448624980855E-2</v>
      </c>
      <c r="N88" s="240">
        <f t="shared" si="45"/>
        <v>6.0539890865802554E-2</v>
      </c>
      <c r="O88" s="241">
        <f t="shared" si="45"/>
        <v>5.3236954125952224E-2</v>
      </c>
      <c r="P88" s="236">
        <f t="shared" si="45"/>
        <v>4.0212590604594152E-2</v>
      </c>
      <c r="Q88" s="237">
        <f t="shared" si="45"/>
        <v>7.2481947288327034E-2</v>
      </c>
      <c r="R88" s="238">
        <f t="shared" si="45"/>
        <v>4.3679175819643333E-2</v>
      </c>
      <c r="S88" s="239">
        <f t="shared" si="45"/>
        <v>6.673251547627404E-2</v>
      </c>
      <c r="T88" s="236">
        <f t="shared" si="45"/>
        <v>5.0759955487315295E-2</v>
      </c>
      <c r="U88" s="237">
        <f t="shared" si="45"/>
        <v>3.9517795436809493E-2</v>
      </c>
      <c r="V88" s="238">
        <f t="shared" si="45"/>
        <v>8.7849619985827632E-2</v>
      </c>
      <c r="W88" s="239">
        <f t="shared" si="45"/>
        <v>4.5722177482206507E-2</v>
      </c>
      <c r="X88" s="236">
        <f t="shared" si="45"/>
        <v>4.5648347434165598E-2</v>
      </c>
      <c r="Y88" s="237">
        <f t="shared" si="45"/>
        <v>5.2479866427279323E-2</v>
      </c>
      <c r="Z88" s="238">
        <f t="shared" si="45"/>
        <v>5.0892221298906776E-2</v>
      </c>
      <c r="AA88" s="236">
        <f t="shared" si="45"/>
        <v>5.6128470183307723E-2</v>
      </c>
      <c r="AB88" s="242">
        <f t="shared" si="45"/>
        <v>5.4732327685787667E-2</v>
      </c>
      <c r="AC88" s="243">
        <f t="shared" si="45"/>
        <v>5.8509680132230832E-2</v>
      </c>
      <c r="AD88" s="18"/>
    </row>
    <row r="89" spans="1:30" s="8" customFormat="1" x14ac:dyDescent="0.25">
      <c r="A89" s="244" t="s">
        <v>34</v>
      </c>
      <c r="B89" s="245">
        <f>B25/B31</f>
        <v>2.4215456919880855E-2</v>
      </c>
      <c r="C89" s="246">
        <f t="shared" ref="C89:AC89" si="46">C25/C31</f>
        <v>4.6080626279725763E-2</v>
      </c>
      <c r="D89" s="247">
        <f t="shared" si="46"/>
        <v>1.9078210433172559E-2</v>
      </c>
      <c r="E89" s="248">
        <f t="shared" si="46"/>
        <v>5.3863645471884172E-2</v>
      </c>
      <c r="F89" s="245">
        <f t="shared" si="46"/>
        <v>1.5836522927931085E-2</v>
      </c>
      <c r="G89" s="246">
        <f t="shared" si="46"/>
        <v>6.0001702450593636E-2</v>
      </c>
      <c r="H89" s="247">
        <f t="shared" si="46"/>
        <v>3.1406056667764533E-2</v>
      </c>
      <c r="I89" s="248">
        <f t="shared" si="46"/>
        <v>4.970534174898391E-2</v>
      </c>
      <c r="J89" s="245">
        <f t="shared" si="46"/>
        <v>5.840835334251334E-2</v>
      </c>
      <c r="K89" s="246">
        <f t="shared" si="46"/>
        <v>1.5319256272587E-2</v>
      </c>
      <c r="L89" s="247">
        <f t="shared" si="46"/>
        <v>5.6353708918910339E-2</v>
      </c>
      <c r="M89" s="245">
        <f t="shared" si="46"/>
        <v>2.8298847051686119E-2</v>
      </c>
      <c r="N89" s="249">
        <f t="shared" si="46"/>
        <v>4.7036884973289873E-2</v>
      </c>
      <c r="O89" s="250">
        <f t="shared" si="46"/>
        <v>4.3355901069471479E-2</v>
      </c>
      <c r="P89" s="245">
        <f t="shared" si="46"/>
        <v>2.7983347773715687E-2</v>
      </c>
      <c r="Q89" s="246">
        <f t="shared" si="46"/>
        <v>6.3953713097236936E-2</v>
      </c>
      <c r="R89" s="247">
        <f t="shared" si="46"/>
        <v>3.1200065993089058E-2</v>
      </c>
      <c r="S89" s="248">
        <f t="shared" si="46"/>
        <v>5.4022479033842413E-2</v>
      </c>
      <c r="T89" s="245">
        <f t="shared" si="46"/>
        <v>3.6377850713470723E-2</v>
      </c>
      <c r="U89" s="246">
        <f t="shared" si="46"/>
        <v>3.3062777161911729E-2</v>
      </c>
      <c r="V89" s="247">
        <f t="shared" si="46"/>
        <v>7.9307985160689723E-2</v>
      </c>
      <c r="W89" s="248">
        <f t="shared" si="46"/>
        <v>3.3999450335335586E-2</v>
      </c>
      <c r="X89" s="245">
        <f t="shared" si="46"/>
        <v>3.1754341742126047E-2</v>
      </c>
      <c r="Y89" s="246">
        <f t="shared" si="46"/>
        <v>4.3458402984040065E-2</v>
      </c>
      <c r="Z89" s="247">
        <f t="shared" si="46"/>
        <v>3.9661966035195763E-2</v>
      </c>
      <c r="AA89" s="245">
        <f t="shared" si="46"/>
        <v>4.5760774585877496E-2</v>
      </c>
      <c r="AB89" s="242">
        <f t="shared" si="46"/>
        <v>3.7726609690695578E-2</v>
      </c>
      <c r="AC89" s="243">
        <f t="shared" si="46"/>
        <v>4.574214527553977E-2</v>
      </c>
      <c r="AD89" s="18"/>
    </row>
    <row r="90" spans="1:30" s="8" customFormat="1" x14ac:dyDescent="0.25">
      <c r="A90" s="235" t="s">
        <v>35</v>
      </c>
      <c r="B90" s="236">
        <f>B26/B31</f>
        <v>7.0208713739688098E-4</v>
      </c>
      <c r="C90" s="237">
        <f t="shared" ref="C90:AC90" si="47">C26/C31</f>
        <v>2.7785272237043052E-2</v>
      </c>
      <c r="D90" s="238">
        <f t="shared" si="47"/>
        <v>9.5135312079627234E-4</v>
      </c>
      <c r="E90" s="239">
        <f t="shared" si="47"/>
        <v>3.5778486783700623E-2</v>
      </c>
      <c r="F90" s="236">
        <f t="shared" si="47"/>
        <v>9.2768907768175381E-4</v>
      </c>
      <c r="G90" s="237">
        <f t="shared" si="47"/>
        <v>3.436941739465145E-2</v>
      </c>
      <c r="H90" s="238">
        <f t="shared" si="47"/>
        <v>3.4182251933878708E-3</v>
      </c>
      <c r="I90" s="239">
        <f t="shared" si="47"/>
        <v>2.266466518806394E-2</v>
      </c>
      <c r="J90" s="236">
        <f t="shared" si="47"/>
        <v>1.6191866700803366E-2</v>
      </c>
      <c r="K90" s="237">
        <f t="shared" si="47"/>
        <v>5.2649621600913497E-3</v>
      </c>
      <c r="L90" s="238">
        <f t="shared" si="47"/>
        <v>2.3475232303443398E-2</v>
      </c>
      <c r="M90" s="236">
        <f t="shared" si="47"/>
        <v>6.2994280467493554E-3</v>
      </c>
      <c r="N90" s="240">
        <f t="shared" si="47"/>
        <v>1.3185328583847314E-2</v>
      </c>
      <c r="O90" s="241">
        <f t="shared" si="47"/>
        <v>8.5613392394859513E-3</v>
      </c>
      <c r="P90" s="236">
        <f t="shared" si="47"/>
        <v>7.2399146256418925E-3</v>
      </c>
      <c r="Q90" s="237">
        <f t="shared" si="47"/>
        <v>1.3368024330253593E-2</v>
      </c>
      <c r="R90" s="238">
        <f t="shared" si="47"/>
        <v>6.3594729107535131E-3</v>
      </c>
      <c r="S90" s="239">
        <f t="shared" si="47"/>
        <v>8.615938165302206E-3</v>
      </c>
      <c r="T90" s="236">
        <f t="shared" si="47"/>
        <v>6.6980321449197789E-3</v>
      </c>
      <c r="U90" s="237">
        <f t="shared" si="47"/>
        <v>2.2028500834707994E-3</v>
      </c>
      <c r="V90" s="238">
        <f t="shared" si="47"/>
        <v>1.8526559308610413E-2</v>
      </c>
      <c r="W90" s="239">
        <f t="shared" si="47"/>
        <v>2.1453980079388442E-3</v>
      </c>
      <c r="X90" s="236">
        <f t="shared" si="47"/>
        <v>3.2532095821026074E-3</v>
      </c>
      <c r="Y90" s="237">
        <f t="shared" si="47"/>
        <v>3.0124394625930728E-3</v>
      </c>
      <c r="Z90" s="238">
        <f t="shared" si="47"/>
        <v>2.6579068961021801E-3</v>
      </c>
      <c r="AA90" s="236">
        <f t="shared" si="47"/>
        <v>4.8458640104156337E-3</v>
      </c>
      <c r="AB90" s="242">
        <f t="shared" si="47"/>
        <v>7.052265834069503E-3</v>
      </c>
      <c r="AC90" s="243">
        <f t="shared" si="47"/>
        <v>1.3711924797435937E-2</v>
      </c>
      <c r="AD90" s="18"/>
    </row>
    <row r="91" spans="1:30" s="8" customFormat="1" x14ac:dyDescent="0.25">
      <c r="A91" s="244" t="s">
        <v>36</v>
      </c>
      <c r="B91" s="245">
        <f>B27/B31</f>
        <v>0</v>
      </c>
      <c r="C91" s="246">
        <f t="shared" ref="C91:AC91" si="48">C27/C31</f>
        <v>8.1195679104908134E-4</v>
      </c>
      <c r="D91" s="247">
        <f t="shared" si="48"/>
        <v>1.2787004311777855E-5</v>
      </c>
      <c r="E91" s="248">
        <f t="shared" si="48"/>
        <v>1.1319550454809153E-3</v>
      </c>
      <c r="F91" s="245">
        <f t="shared" si="48"/>
        <v>4.2457166026624888E-6</v>
      </c>
      <c r="G91" s="246">
        <f t="shared" si="48"/>
        <v>7.7434288615726076E-4</v>
      </c>
      <c r="H91" s="247">
        <f t="shared" si="48"/>
        <v>1.6690552702089213E-5</v>
      </c>
      <c r="I91" s="248">
        <f t="shared" si="48"/>
        <v>6.1272247965590419E-4</v>
      </c>
      <c r="J91" s="245">
        <f t="shared" si="48"/>
        <v>3.0446245078433681E-4</v>
      </c>
      <c r="K91" s="246">
        <f t="shared" si="48"/>
        <v>1.5854340256234929E-4</v>
      </c>
      <c r="L91" s="247">
        <f t="shared" si="48"/>
        <v>5.7140524876535649E-4</v>
      </c>
      <c r="M91" s="245">
        <f t="shared" si="48"/>
        <v>1.2888348222811082E-4</v>
      </c>
      <c r="N91" s="249">
        <f t="shared" si="48"/>
        <v>3.5667019131743191E-4</v>
      </c>
      <c r="O91" s="250">
        <f t="shared" si="48"/>
        <v>1.8654427088337231E-4</v>
      </c>
      <c r="P91" s="245">
        <f t="shared" si="48"/>
        <v>7.607616068975719E-5</v>
      </c>
      <c r="Q91" s="246">
        <f t="shared" si="48"/>
        <v>2.8956009379610669E-4</v>
      </c>
      <c r="R91" s="247">
        <f t="shared" si="48"/>
        <v>1.8025890066512479E-4</v>
      </c>
      <c r="S91" s="248">
        <f t="shared" si="48"/>
        <v>1.9939834499766213E-4</v>
      </c>
      <c r="T91" s="245">
        <f t="shared" si="48"/>
        <v>4.9302024200250734E-5</v>
      </c>
      <c r="U91" s="246">
        <f t="shared" si="48"/>
        <v>0</v>
      </c>
      <c r="V91" s="247">
        <f t="shared" si="48"/>
        <v>1.0941907157049368E-4</v>
      </c>
      <c r="W91" s="248">
        <f t="shared" si="48"/>
        <v>1.0897259722863971E-5</v>
      </c>
      <c r="X91" s="245">
        <f t="shared" si="48"/>
        <v>1.9389990886704283E-5</v>
      </c>
      <c r="Y91" s="246">
        <f t="shared" si="48"/>
        <v>1.1891208404972657E-5</v>
      </c>
      <c r="Z91" s="247">
        <f t="shared" si="48"/>
        <v>9.7554140330744002E-6</v>
      </c>
      <c r="AA91" s="245">
        <f t="shared" si="48"/>
        <v>1.2266924296148622E-4</v>
      </c>
      <c r="AB91" s="242">
        <f t="shared" si="48"/>
        <v>1.1767030586461795E-4</v>
      </c>
      <c r="AC91" s="243">
        <f t="shared" si="48"/>
        <v>3.5039059280431167E-4</v>
      </c>
      <c r="AD91" s="18"/>
    </row>
    <row r="92" spans="1:30" s="8" customFormat="1" x14ac:dyDescent="0.25">
      <c r="A92" s="235" t="s">
        <v>37</v>
      </c>
      <c r="B92" s="236">
        <f>B28/B31</f>
        <v>0</v>
      </c>
      <c r="C92" s="237">
        <f t="shared" ref="C92:AC92" si="49">C28/C31</f>
        <v>0</v>
      </c>
      <c r="D92" s="238">
        <f t="shared" si="49"/>
        <v>0</v>
      </c>
      <c r="E92" s="239">
        <f t="shared" si="49"/>
        <v>0</v>
      </c>
      <c r="F92" s="236">
        <f t="shared" si="49"/>
        <v>0</v>
      </c>
      <c r="G92" s="237">
        <f t="shared" si="49"/>
        <v>0</v>
      </c>
      <c r="H92" s="238">
        <f t="shared" si="49"/>
        <v>0</v>
      </c>
      <c r="I92" s="239">
        <f t="shared" si="49"/>
        <v>0</v>
      </c>
      <c r="J92" s="236">
        <f t="shared" si="49"/>
        <v>0</v>
      </c>
      <c r="K92" s="237">
        <f t="shared" si="49"/>
        <v>0</v>
      </c>
      <c r="L92" s="238">
        <f t="shared" si="49"/>
        <v>0</v>
      </c>
      <c r="M92" s="236">
        <f t="shared" si="49"/>
        <v>0</v>
      </c>
      <c r="N92" s="240">
        <f t="shared" si="49"/>
        <v>0</v>
      </c>
      <c r="O92" s="241">
        <f t="shared" si="49"/>
        <v>0</v>
      </c>
      <c r="P92" s="236">
        <f t="shared" si="49"/>
        <v>0</v>
      </c>
      <c r="Q92" s="237">
        <f t="shared" si="49"/>
        <v>0</v>
      </c>
      <c r="R92" s="238">
        <f t="shared" si="49"/>
        <v>0</v>
      </c>
      <c r="S92" s="239">
        <f t="shared" si="49"/>
        <v>0</v>
      </c>
      <c r="T92" s="236">
        <f t="shared" si="49"/>
        <v>0</v>
      </c>
      <c r="U92" s="237">
        <f t="shared" si="49"/>
        <v>0</v>
      </c>
      <c r="V92" s="238">
        <f t="shared" si="49"/>
        <v>0</v>
      </c>
      <c r="W92" s="239">
        <f t="shared" si="49"/>
        <v>0</v>
      </c>
      <c r="X92" s="236">
        <f t="shared" si="49"/>
        <v>0</v>
      </c>
      <c r="Y92" s="237">
        <f t="shared" si="49"/>
        <v>0</v>
      </c>
      <c r="Z92" s="238">
        <f t="shared" si="49"/>
        <v>0</v>
      </c>
      <c r="AA92" s="236">
        <f t="shared" si="49"/>
        <v>0</v>
      </c>
      <c r="AB92" s="242">
        <f t="shared" si="49"/>
        <v>0</v>
      </c>
      <c r="AC92" s="243">
        <f t="shared" si="49"/>
        <v>0</v>
      </c>
      <c r="AD92" s="18"/>
    </row>
    <row r="93" spans="1:30" s="8" customFormat="1" x14ac:dyDescent="0.25">
      <c r="A93" s="244" t="s">
        <v>38</v>
      </c>
      <c r="B93" s="245">
        <f>B29/B31</f>
        <v>0</v>
      </c>
      <c r="C93" s="246">
        <f t="shared" ref="C93:AC93" si="50">C29/C31</f>
        <v>0</v>
      </c>
      <c r="D93" s="247">
        <f t="shared" si="50"/>
        <v>0</v>
      </c>
      <c r="E93" s="248">
        <f t="shared" si="50"/>
        <v>0</v>
      </c>
      <c r="F93" s="245">
        <f t="shared" si="50"/>
        <v>0</v>
      </c>
      <c r="G93" s="246">
        <f t="shared" si="50"/>
        <v>0</v>
      </c>
      <c r="H93" s="247">
        <f t="shared" si="50"/>
        <v>0</v>
      </c>
      <c r="I93" s="248">
        <f t="shared" si="50"/>
        <v>0</v>
      </c>
      <c r="J93" s="245">
        <f t="shared" si="50"/>
        <v>0</v>
      </c>
      <c r="K93" s="246">
        <f t="shared" si="50"/>
        <v>0</v>
      </c>
      <c r="L93" s="247">
        <f t="shared" si="50"/>
        <v>0</v>
      </c>
      <c r="M93" s="245">
        <f t="shared" si="50"/>
        <v>0</v>
      </c>
      <c r="N93" s="249">
        <f t="shared" si="50"/>
        <v>0</v>
      </c>
      <c r="O93" s="250">
        <f t="shared" si="50"/>
        <v>0</v>
      </c>
      <c r="P93" s="245">
        <f t="shared" si="50"/>
        <v>0</v>
      </c>
      <c r="Q93" s="246">
        <f t="shared" si="50"/>
        <v>0</v>
      </c>
      <c r="R93" s="247">
        <f t="shared" si="50"/>
        <v>0</v>
      </c>
      <c r="S93" s="248">
        <f t="shared" si="50"/>
        <v>0</v>
      </c>
      <c r="T93" s="245">
        <f t="shared" si="50"/>
        <v>0</v>
      </c>
      <c r="U93" s="246">
        <f t="shared" si="50"/>
        <v>0</v>
      </c>
      <c r="V93" s="247">
        <f t="shared" si="50"/>
        <v>0</v>
      </c>
      <c r="W93" s="248">
        <f t="shared" si="50"/>
        <v>0</v>
      </c>
      <c r="X93" s="245">
        <f t="shared" si="50"/>
        <v>0</v>
      </c>
      <c r="Y93" s="246">
        <f t="shared" si="50"/>
        <v>0</v>
      </c>
      <c r="Z93" s="247">
        <f t="shared" si="50"/>
        <v>0</v>
      </c>
      <c r="AA93" s="245">
        <f t="shared" si="50"/>
        <v>0</v>
      </c>
      <c r="AB93" s="242">
        <f t="shared" si="50"/>
        <v>0</v>
      </c>
      <c r="AC93" s="243">
        <f t="shared" si="50"/>
        <v>0</v>
      </c>
      <c r="AD93" s="18"/>
    </row>
    <row r="94" spans="1:30" s="8" customFormat="1" ht="13.8" thickBot="1" x14ac:dyDescent="0.3">
      <c r="A94" s="235" t="s">
        <v>39</v>
      </c>
      <c r="B94" s="236">
        <f>B30/B31</f>
        <v>0</v>
      </c>
      <c r="C94" s="237">
        <f t="shared" ref="C94:AC94" si="51">C30/C31</f>
        <v>0</v>
      </c>
      <c r="D94" s="238">
        <f t="shared" si="51"/>
        <v>0</v>
      </c>
      <c r="E94" s="239">
        <f t="shared" si="51"/>
        <v>0</v>
      </c>
      <c r="F94" s="236">
        <f t="shared" si="51"/>
        <v>0</v>
      </c>
      <c r="G94" s="237">
        <f t="shared" si="51"/>
        <v>0</v>
      </c>
      <c r="H94" s="238">
        <f t="shared" si="51"/>
        <v>0</v>
      </c>
      <c r="I94" s="239">
        <f t="shared" si="51"/>
        <v>0</v>
      </c>
      <c r="J94" s="236">
        <f t="shared" si="51"/>
        <v>0</v>
      </c>
      <c r="K94" s="237">
        <f t="shared" si="51"/>
        <v>0</v>
      </c>
      <c r="L94" s="238">
        <f t="shared" si="51"/>
        <v>0</v>
      </c>
      <c r="M94" s="236">
        <f t="shared" si="51"/>
        <v>0</v>
      </c>
      <c r="N94" s="240">
        <f t="shared" si="51"/>
        <v>0</v>
      </c>
      <c r="O94" s="241">
        <f t="shared" si="51"/>
        <v>0</v>
      </c>
      <c r="P94" s="236">
        <f t="shared" si="51"/>
        <v>0</v>
      </c>
      <c r="Q94" s="237">
        <f t="shared" si="51"/>
        <v>0</v>
      </c>
      <c r="R94" s="238">
        <f t="shared" si="51"/>
        <v>0</v>
      </c>
      <c r="S94" s="239">
        <f t="shared" si="51"/>
        <v>0</v>
      </c>
      <c r="T94" s="236">
        <f t="shared" si="51"/>
        <v>0</v>
      </c>
      <c r="U94" s="237">
        <f t="shared" si="51"/>
        <v>0</v>
      </c>
      <c r="V94" s="238">
        <f t="shared" si="51"/>
        <v>0</v>
      </c>
      <c r="W94" s="239">
        <f t="shared" si="51"/>
        <v>0</v>
      </c>
      <c r="X94" s="236">
        <f t="shared" si="51"/>
        <v>0</v>
      </c>
      <c r="Y94" s="237">
        <f t="shared" si="51"/>
        <v>0</v>
      </c>
      <c r="Z94" s="238">
        <f t="shared" si="51"/>
        <v>0</v>
      </c>
      <c r="AA94" s="236">
        <f t="shared" si="51"/>
        <v>0</v>
      </c>
      <c r="AB94" s="242">
        <f t="shared" si="51"/>
        <v>0</v>
      </c>
      <c r="AC94" s="243">
        <f t="shared" si="51"/>
        <v>0</v>
      </c>
      <c r="AD94" s="18"/>
    </row>
    <row r="95" spans="1:30" s="8" customFormat="1" ht="14.4" thickTop="1" thickBot="1" x14ac:dyDescent="0.3">
      <c r="A95" s="9" t="s">
        <v>13</v>
      </c>
      <c r="B95" s="77">
        <f>SUM(B71:B94)</f>
        <v>0.99999999999999989</v>
      </c>
      <c r="C95" s="78">
        <f t="shared" ref="C95:AC95" si="52">SUM(C71:C94)</f>
        <v>0.99999999999999989</v>
      </c>
      <c r="D95" s="77">
        <f t="shared" si="52"/>
        <v>1.0000000000000002</v>
      </c>
      <c r="E95" s="78">
        <f t="shared" si="52"/>
        <v>1</v>
      </c>
      <c r="F95" s="77">
        <f t="shared" si="52"/>
        <v>0.99999999999999989</v>
      </c>
      <c r="G95" s="78">
        <f t="shared" si="52"/>
        <v>1</v>
      </c>
      <c r="H95" s="77">
        <f t="shared" si="52"/>
        <v>1</v>
      </c>
      <c r="I95" s="78">
        <f t="shared" si="52"/>
        <v>1</v>
      </c>
      <c r="J95" s="77">
        <f t="shared" si="52"/>
        <v>1</v>
      </c>
      <c r="K95" s="77">
        <f t="shared" si="52"/>
        <v>1.0000000000000002</v>
      </c>
      <c r="L95" s="77">
        <f t="shared" si="52"/>
        <v>0.99999999999999989</v>
      </c>
      <c r="M95" s="78">
        <f t="shared" si="52"/>
        <v>1.0000000000000002</v>
      </c>
      <c r="N95" s="77">
        <f t="shared" si="52"/>
        <v>1</v>
      </c>
      <c r="O95" s="78">
        <f t="shared" si="52"/>
        <v>1</v>
      </c>
      <c r="P95" s="77">
        <f t="shared" si="52"/>
        <v>0.99999999999999989</v>
      </c>
      <c r="Q95" s="78">
        <f t="shared" si="52"/>
        <v>1.0000000000000002</v>
      </c>
      <c r="R95" s="77">
        <f t="shared" si="52"/>
        <v>1.0000000000000002</v>
      </c>
      <c r="S95" s="78">
        <f t="shared" si="52"/>
        <v>1</v>
      </c>
      <c r="T95" s="77">
        <f t="shared" si="52"/>
        <v>1</v>
      </c>
      <c r="U95" s="78">
        <f t="shared" si="52"/>
        <v>1</v>
      </c>
      <c r="V95" s="77">
        <f t="shared" si="52"/>
        <v>1</v>
      </c>
      <c r="W95" s="78">
        <f t="shared" si="52"/>
        <v>1.0000000000000002</v>
      </c>
      <c r="X95" s="77">
        <f t="shared" si="52"/>
        <v>0.99999999999999989</v>
      </c>
      <c r="Y95" s="78">
        <f t="shared" si="52"/>
        <v>1</v>
      </c>
      <c r="Z95" s="77">
        <f t="shared" si="52"/>
        <v>1</v>
      </c>
      <c r="AA95" s="77">
        <f t="shared" si="52"/>
        <v>1</v>
      </c>
      <c r="AB95" s="77">
        <f t="shared" si="52"/>
        <v>0.99999999999999989</v>
      </c>
      <c r="AC95" s="79">
        <f t="shared" si="52"/>
        <v>0.99999999999999989</v>
      </c>
      <c r="AD95" s="80"/>
    </row>
    <row r="96" spans="1:30" ht="13.8" thickTop="1" x14ac:dyDescent="0.2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44140625" style="88" customWidth="1"/>
    <col min="2" max="27" width="7.6640625" customWidth="1"/>
    <col min="28" max="28" width="10.109375" style="88" bestFit="1" customWidth="1"/>
    <col min="29" max="29" width="10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0" t="s">
        <v>44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44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290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5">
      <c r="A6" s="291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SUM(Daily!B164,Daily!B381,Daily!B598,Daily!B815)</f>
        <v>0</v>
      </c>
      <c r="C7" s="33">
        <f>SUM(Daily!C164,Daily!C381,Daily!C598,Daily!C815)</f>
        <v>0</v>
      </c>
      <c r="D7" s="33">
        <f>SUM(Daily!D164,Daily!D381,Daily!D598,Daily!D815)</f>
        <v>0</v>
      </c>
      <c r="E7" s="33">
        <f>SUM(Daily!E164,Daily!E381,Daily!E598,Daily!E815)</f>
        <v>0</v>
      </c>
      <c r="F7" s="33">
        <f>SUM(Daily!F164,Daily!F381,Daily!F598,Daily!F815)</f>
        <v>0</v>
      </c>
      <c r="G7" s="33">
        <f>SUM(Daily!G164,Daily!G381,Daily!G598,Daily!G815)</f>
        <v>0</v>
      </c>
      <c r="H7" s="33">
        <f>SUM(Daily!H164,Daily!H381,Daily!H598,Daily!H815)</f>
        <v>0</v>
      </c>
      <c r="I7" s="33">
        <f>SUM(Daily!I164,Daily!I381,Daily!I598,Daily!I815)</f>
        <v>0</v>
      </c>
      <c r="J7" s="33">
        <f>SUM(Daily!J164,Daily!J381,Daily!J598,Daily!J815)</f>
        <v>0</v>
      </c>
      <c r="K7" s="33">
        <f>SUM(Daily!K164,Daily!K381,Daily!K598,Daily!K815)</f>
        <v>0</v>
      </c>
      <c r="L7" s="33">
        <f>SUM(Daily!L164,Daily!L381,Daily!L598,Daily!L815)</f>
        <v>0</v>
      </c>
      <c r="M7" s="33">
        <f>SUM(Daily!M164,Daily!M381,Daily!M598,Daily!M815)</f>
        <v>0</v>
      </c>
      <c r="N7" s="33">
        <f>SUM(Daily!N164,Daily!N381,Daily!N598,Daily!N815)</f>
        <v>0</v>
      </c>
      <c r="O7" s="33">
        <f>SUM(Daily!O164,Daily!O381,Daily!O598,Daily!O815)</f>
        <v>0</v>
      </c>
      <c r="P7" s="33">
        <f>SUM(Daily!P164,Daily!P381,Daily!P598,Daily!P815)</f>
        <v>0</v>
      </c>
      <c r="Q7" s="33">
        <f>SUM(Daily!Q164,Daily!Q381,Daily!Q598,Daily!Q815)</f>
        <v>0</v>
      </c>
      <c r="R7" s="33">
        <f>SUM(Daily!R164,Daily!R381,Daily!R598,Daily!R815)</f>
        <v>0</v>
      </c>
      <c r="S7" s="33">
        <f>SUM(Daily!S164,Daily!S381,Daily!S598,Daily!S815)</f>
        <v>0</v>
      </c>
      <c r="T7" s="33">
        <f>SUM(Daily!T164,Daily!T381,Daily!T598,Daily!T815)</f>
        <v>0</v>
      </c>
      <c r="U7" s="33">
        <f>SUM(Daily!U164,Daily!U381,Daily!U598,Daily!U815)</f>
        <v>0</v>
      </c>
      <c r="V7" s="33">
        <f>SUM(Daily!V164,Daily!V381,Daily!V598,Daily!V815)</f>
        <v>0</v>
      </c>
      <c r="W7" s="33">
        <f>SUM(Daily!W164,Daily!W381,Daily!W598,Daily!W815)</f>
        <v>0</v>
      </c>
      <c r="X7" s="33">
        <f>SUM(Daily!X164,Daily!X381,Daily!X598,Daily!X815)</f>
        <v>0</v>
      </c>
      <c r="Y7" s="33">
        <f>SUM(Daily!Y164,Daily!Y381,Daily!Y598,Daily!Y815)</f>
        <v>0</v>
      </c>
      <c r="Z7" s="33">
        <f>SUM(Daily!Z164,Daily!Z381,Daily!Z598,Daily!Z815)</f>
        <v>0</v>
      </c>
      <c r="AA7" s="33">
        <f>SUM(Daily!AA164,Daily!AA381,Daily!AA598,Daily!AA815)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SUM(Daily!B165,Daily!B382,Daily!B599,Daily!B816)</f>
        <v>2488</v>
      </c>
      <c r="C8" s="33">
        <f>SUM(Daily!C165,Daily!C382,Daily!C599,Daily!C816)</f>
        <v>2</v>
      </c>
      <c r="D8" s="33">
        <f>SUM(Daily!D165,Daily!D382,Daily!D599,Daily!D816)</f>
        <v>2013</v>
      </c>
      <c r="E8" s="33">
        <f>SUM(Daily!E165,Daily!E382,Daily!E599,Daily!E816)</f>
        <v>6</v>
      </c>
      <c r="F8" s="33">
        <f>SUM(Daily!F165,Daily!F382,Daily!F599,Daily!F816)</f>
        <v>2592</v>
      </c>
      <c r="G8" s="33">
        <f>SUM(Daily!G165,Daily!G382,Daily!G599,Daily!G816)</f>
        <v>27</v>
      </c>
      <c r="H8" s="33">
        <f>SUM(Daily!H165,Daily!H382,Daily!H599,Daily!H816)</f>
        <v>2624</v>
      </c>
      <c r="I8" s="33">
        <f>SUM(Daily!I165,Daily!I382,Daily!I599,Daily!I816)</f>
        <v>143</v>
      </c>
      <c r="J8" s="33">
        <f>SUM(Daily!J165,Daily!J382,Daily!J599,Daily!J816)</f>
        <v>78</v>
      </c>
      <c r="K8" s="33">
        <f>SUM(Daily!K165,Daily!K382,Daily!K599,Daily!K816)</f>
        <v>103</v>
      </c>
      <c r="L8" s="33">
        <f>SUM(Daily!L165,Daily!L382,Daily!L599,Daily!L816)</f>
        <v>219</v>
      </c>
      <c r="M8" s="33">
        <f>SUM(Daily!M165,Daily!M382,Daily!M599,Daily!M816)</f>
        <v>539</v>
      </c>
      <c r="N8" s="33">
        <f>SUM(Daily!N165,Daily!N382,Daily!N599,Daily!N816)</f>
        <v>1239</v>
      </c>
      <c r="O8" s="33">
        <f>SUM(Daily!O165,Daily!O382,Daily!O599,Daily!O816)</f>
        <v>899</v>
      </c>
      <c r="P8" s="33">
        <f>SUM(Daily!P165,Daily!P382,Daily!P599,Daily!P816)</f>
        <v>430</v>
      </c>
      <c r="Q8" s="33">
        <f>SUM(Daily!Q165,Daily!Q382,Daily!Q599,Daily!Q816)</f>
        <v>405</v>
      </c>
      <c r="R8" s="33">
        <f>SUM(Daily!R165,Daily!R382,Daily!R599,Daily!R816)</f>
        <v>266</v>
      </c>
      <c r="S8" s="33">
        <f>SUM(Daily!S165,Daily!S382,Daily!S599,Daily!S816)</f>
        <v>646</v>
      </c>
      <c r="T8" s="33">
        <f>SUM(Daily!T165,Daily!T382,Daily!T599,Daily!T816)</f>
        <v>5</v>
      </c>
      <c r="U8" s="33">
        <f>SUM(Daily!U165,Daily!U382,Daily!U599,Daily!U816)</f>
        <v>254</v>
      </c>
      <c r="V8" s="33">
        <f>SUM(Daily!V165,Daily!V382,Daily!V599,Daily!V816)</f>
        <v>75</v>
      </c>
      <c r="W8" s="33">
        <f>SUM(Daily!W165,Daily!W382,Daily!W599,Daily!W816)</f>
        <v>628</v>
      </c>
      <c r="X8" s="33">
        <f>SUM(Daily!X165,Daily!X382,Daily!X599,Daily!X816)</f>
        <v>9</v>
      </c>
      <c r="Y8" s="33">
        <f>SUM(Daily!Y165,Daily!Y382,Daily!Y599,Daily!Y816)</f>
        <v>296</v>
      </c>
      <c r="Z8" s="33">
        <f>SUM(Daily!Z165,Daily!Z382,Daily!Z599,Daily!Z816)</f>
        <v>162</v>
      </c>
      <c r="AA8" s="33">
        <f>SUM(Daily!AA165,Daily!AA382,Daily!AA599,Daily!AA816)</f>
        <v>458</v>
      </c>
      <c r="AB8" s="11">
        <f>B8+D8+F8+H8+J8+L8+N8+P8+R8+T8+V8+X8+Z8</f>
        <v>12200</v>
      </c>
      <c r="AC8" s="7">
        <f t="shared" ref="AB8:AC30" si="0">C8+E8+G8+I8+K8+M8+O8+Q8+S8+U8+W8+Y8+AA8</f>
        <v>4406</v>
      </c>
    </row>
    <row r="9" spans="1:29" ht="14.4" thickTop="1" thickBot="1" x14ac:dyDescent="0.3">
      <c r="A9" s="91" t="s">
        <v>18</v>
      </c>
      <c r="B9" s="33">
        <f>SUM(Daily!B166,Daily!B383,Daily!B600,Daily!B817)</f>
        <v>10149</v>
      </c>
      <c r="C9" s="33">
        <f>SUM(Daily!C166,Daily!C383,Daily!C600,Daily!C817)</f>
        <v>2031</v>
      </c>
      <c r="D9" s="33">
        <f>SUM(Daily!D166,Daily!D383,Daily!D600,Daily!D817)</f>
        <v>6411</v>
      </c>
      <c r="E9" s="33">
        <f>SUM(Daily!E166,Daily!E383,Daily!E600,Daily!E817)</f>
        <v>1722</v>
      </c>
      <c r="F9" s="33">
        <f>SUM(Daily!F166,Daily!F383,Daily!F600,Daily!F817)</f>
        <v>8656</v>
      </c>
      <c r="G9" s="33">
        <f>SUM(Daily!G166,Daily!G383,Daily!G600,Daily!G817)</f>
        <v>1746</v>
      </c>
      <c r="H9" s="33">
        <f>SUM(Daily!H166,Daily!H383,Daily!H600,Daily!H817)</f>
        <v>9866</v>
      </c>
      <c r="I9" s="33">
        <f>SUM(Daily!I166,Daily!I383,Daily!I600,Daily!I817)</f>
        <v>3268</v>
      </c>
      <c r="J9" s="33">
        <f>SUM(Daily!J166,Daily!J383,Daily!J600,Daily!J817)</f>
        <v>390</v>
      </c>
      <c r="K9" s="33">
        <f>SUM(Daily!K166,Daily!K383,Daily!K600,Daily!K817)</f>
        <v>1319</v>
      </c>
      <c r="L9" s="33">
        <f>SUM(Daily!L166,Daily!L383,Daily!L600,Daily!L817)</f>
        <v>1921</v>
      </c>
      <c r="M9" s="33">
        <f>SUM(Daily!M166,Daily!M383,Daily!M600,Daily!M817)</f>
        <v>5983</v>
      </c>
      <c r="N9" s="33">
        <f>SUM(Daily!N166,Daily!N383,Daily!N600,Daily!N817)</f>
        <v>7128</v>
      </c>
      <c r="O9" s="33">
        <f>SUM(Daily!O166,Daily!O383,Daily!O600,Daily!O817)</f>
        <v>8167</v>
      </c>
      <c r="P9" s="33">
        <f>SUM(Daily!P166,Daily!P383,Daily!P600,Daily!P817)</f>
        <v>3728</v>
      </c>
      <c r="Q9" s="33">
        <f>SUM(Daily!Q166,Daily!Q383,Daily!Q600,Daily!Q817)</f>
        <v>4086</v>
      </c>
      <c r="R9" s="33">
        <f>SUM(Daily!R166,Daily!R383,Daily!R600,Daily!R817)</f>
        <v>5907</v>
      </c>
      <c r="S9" s="33">
        <f>SUM(Daily!S166,Daily!S383,Daily!S600,Daily!S817)</f>
        <v>4605</v>
      </c>
      <c r="T9" s="33">
        <f>SUM(Daily!T166,Daily!T383,Daily!T600,Daily!T817)</f>
        <v>542</v>
      </c>
      <c r="U9" s="33">
        <f>SUM(Daily!U166,Daily!U383,Daily!U600,Daily!U817)</f>
        <v>2684</v>
      </c>
      <c r="V9" s="33">
        <f>SUM(Daily!V166,Daily!V383,Daily!V600,Daily!V817)</f>
        <v>2776</v>
      </c>
      <c r="W9" s="33">
        <f>SUM(Daily!W166,Daily!W383,Daily!W600,Daily!W817)</f>
        <v>6384</v>
      </c>
      <c r="X9" s="33">
        <f>SUM(Daily!X166,Daily!X383,Daily!X600,Daily!X817)</f>
        <v>4263</v>
      </c>
      <c r="Y9" s="33">
        <f>SUM(Daily!Y166,Daily!Y383,Daily!Y600,Daily!Y817)</f>
        <v>3479</v>
      </c>
      <c r="Z9" s="33">
        <f>SUM(Daily!Z166,Daily!Z383,Daily!Z600,Daily!Z817)</f>
        <v>11183</v>
      </c>
      <c r="AA9" s="33">
        <f>SUM(Daily!AA166,Daily!AA383,Daily!AA600,Daily!AA817)</f>
        <v>6958</v>
      </c>
      <c r="AB9" s="11">
        <f t="shared" si="0"/>
        <v>72920</v>
      </c>
      <c r="AC9" s="7">
        <f t="shared" si="0"/>
        <v>52432</v>
      </c>
    </row>
    <row r="10" spans="1:29" ht="14.4" thickTop="1" thickBot="1" x14ac:dyDescent="0.3">
      <c r="A10" s="90" t="s">
        <v>19</v>
      </c>
      <c r="B10" s="33">
        <f>SUM(Daily!B167,Daily!B384,Daily!B601,Daily!B818)</f>
        <v>18903</v>
      </c>
      <c r="C10" s="33">
        <f>SUM(Daily!C167,Daily!C384,Daily!C601,Daily!C818)</f>
        <v>6904</v>
      </c>
      <c r="D10" s="33">
        <f>SUM(Daily!D167,Daily!D384,Daily!D601,Daily!D818)</f>
        <v>8193</v>
      </c>
      <c r="E10" s="33">
        <f>SUM(Daily!E167,Daily!E384,Daily!E601,Daily!E818)</f>
        <v>5104</v>
      </c>
      <c r="F10" s="33">
        <f>SUM(Daily!F167,Daily!F384,Daily!F601,Daily!F818)</f>
        <v>12130</v>
      </c>
      <c r="G10" s="33">
        <f>SUM(Daily!G167,Daily!G384,Daily!G601,Daily!G818)</f>
        <v>5078</v>
      </c>
      <c r="H10" s="33">
        <f>SUM(Daily!H167,Daily!H384,Daily!H601,Daily!H818)</f>
        <v>15361</v>
      </c>
      <c r="I10" s="33">
        <f>SUM(Daily!I167,Daily!I384,Daily!I601,Daily!I818)</f>
        <v>9008</v>
      </c>
      <c r="J10" s="33">
        <f>SUM(Daily!J167,Daily!J384,Daily!J601,Daily!J818)</f>
        <v>1028</v>
      </c>
      <c r="K10" s="33">
        <f>SUM(Daily!K167,Daily!K384,Daily!K601,Daily!K818)</f>
        <v>3390</v>
      </c>
      <c r="L10" s="33">
        <f>SUM(Daily!L167,Daily!L384,Daily!L601,Daily!L818)</f>
        <v>4838</v>
      </c>
      <c r="M10" s="33">
        <f>SUM(Daily!M167,Daily!M384,Daily!M601,Daily!M818)</f>
        <v>11707</v>
      </c>
      <c r="N10" s="33">
        <f>SUM(Daily!N167,Daily!N384,Daily!N601,Daily!N818)</f>
        <v>12295</v>
      </c>
      <c r="O10" s="33">
        <f>SUM(Daily!O167,Daily!O384,Daily!O601,Daily!O818)</f>
        <v>14936</v>
      </c>
      <c r="P10" s="33">
        <f>SUM(Daily!P167,Daily!P384,Daily!P601,Daily!P818)</f>
        <v>7689</v>
      </c>
      <c r="Q10" s="33">
        <f>SUM(Daily!Q167,Daily!Q384,Daily!Q601,Daily!Q818)</f>
        <v>7517</v>
      </c>
      <c r="R10" s="33">
        <f>SUM(Daily!R167,Daily!R384,Daily!R601,Daily!R818)</f>
        <v>10293</v>
      </c>
      <c r="S10" s="33">
        <f>SUM(Daily!S167,Daily!S384,Daily!S601,Daily!S818)</f>
        <v>8015</v>
      </c>
      <c r="T10" s="33">
        <f>SUM(Daily!T167,Daily!T384,Daily!T601,Daily!T818)</f>
        <v>1498</v>
      </c>
      <c r="U10" s="33">
        <f>SUM(Daily!U167,Daily!U384,Daily!U601,Daily!U818)</f>
        <v>5654</v>
      </c>
      <c r="V10" s="33">
        <f>SUM(Daily!V167,Daily!V384,Daily!V601,Daily!V818)</f>
        <v>6002</v>
      </c>
      <c r="W10" s="33">
        <f>SUM(Daily!W167,Daily!W384,Daily!W601,Daily!W818)</f>
        <v>12452</v>
      </c>
      <c r="X10" s="33">
        <f>SUM(Daily!X167,Daily!X384,Daily!X601,Daily!X818)</f>
        <v>7466</v>
      </c>
      <c r="Y10" s="33">
        <f>SUM(Daily!Y167,Daily!Y384,Daily!Y601,Daily!Y818)</f>
        <v>6190</v>
      </c>
      <c r="Z10" s="33">
        <f>SUM(Daily!Z167,Daily!Z384,Daily!Z601,Daily!Z818)</f>
        <v>15732</v>
      </c>
      <c r="AA10" s="33">
        <f>SUM(Daily!AA167,Daily!AA384,Daily!AA601,Daily!AA818)</f>
        <v>12688</v>
      </c>
      <c r="AB10" s="11">
        <f t="shared" si="0"/>
        <v>121428</v>
      </c>
      <c r="AC10" s="7">
        <f t="shared" si="0"/>
        <v>108643</v>
      </c>
    </row>
    <row r="11" spans="1:29" ht="14.4" thickTop="1" thickBot="1" x14ac:dyDescent="0.3">
      <c r="A11" s="91" t="s">
        <v>20</v>
      </c>
      <c r="B11" s="33">
        <f>SUM(Daily!B168,Daily!B385,Daily!B602,Daily!B819)</f>
        <v>19615</v>
      </c>
      <c r="C11" s="33">
        <f>SUM(Daily!C168,Daily!C385,Daily!C602,Daily!C819)</f>
        <v>7646</v>
      </c>
      <c r="D11" s="33">
        <f>SUM(Daily!D168,Daily!D385,Daily!D602,Daily!D819)</f>
        <v>8833</v>
      </c>
      <c r="E11" s="33">
        <f>SUM(Daily!E168,Daily!E385,Daily!E602,Daily!E819)</f>
        <v>7208</v>
      </c>
      <c r="F11" s="33">
        <f>SUM(Daily!F168,Daily!F385,Daily!F602,Daily!F819)</f>
        <v>11441</v>
      </c>
      <c r="G11" s="33">
        <f>SUM(Daily!G168,Daily!G385,Daily!G602,Daily!G819)</f>
        <v>5893</v>
      </c>
      <c r="H11" s="33">
        <f>SUM(Daily!H168,Daily!H385,Daily!H602,Daily!H819)</f>
        <v>15948</v>
      </c>
      <c r="I11" s="33">
        <f>SUM(Daily!I168,Daily!I385,Daily!I602,Daily!I819)</f>
        <v>11147</v>
      </c>
      <c r="J11" s="33">
        <f>SUM(Daily!J168,Daily!J385,Daily!J602,Daily!J819)</f>
        <v>1288</v>
      </c>
      <c r="K11" s="33">
        <f>SUM(Daily!K168,Daily!K385,Daily!K602,Daily!K819)</f>
        <v>4889</v>
      </c>
      <c r="L11" s="33">
        <f>SUM(Daily!L168,Daily!L385,Daily!L602,Daily!L819)</f>
        <v>5164</v>
      </c>
      <c r="M11" s="33">
        <f>SUM(Daily!M168,Daily!M385,Daily!M602,Daily!M819)</f>
        <v>16265</v>
      </c>
      <c r="N11" s="33">
        <f>SUM(Daily!N168,Daily!N385,Daily!N602,Daily!N819)</f>
        <v>13923</v>
      </c>
      <c r="O11" s="33">
        <f>SUM(Daily!O168,Daily!O385,Daily!O602,Daily!O819)</f>
        <v>19430</v>
      </c>
      <c r="P11" s="33">
        <f>SUM(Daily!P168,Daily!P385,Daily!P602,Daily!P819)</f>
        <v>9885</v>
      </c>
      <c r="Q11" s="33">
        <f>SUM(Daily!Q168,Daily!Q385,Daily!Q602,Daily!Q819)</f>
        <v>9343</v>
      </c>
      <c r="R11" s="33">
        <f>SUM(Daily!R168,Daily!R385,Daily!R602,Daily!R819)</f>
        <v>12975</v>
      </c>
      <c r="S11" s="33">
        <f>SUM(Daily!S168,Daily!S385,Daily!S602,Daily!S819)</f>
        <v>9816</v>
      </c>
      <c r="T11" s="33">
        <f>SUM(Daily!T168,Daily!T385,Daily!T602,Daily!T819)</f>
        <v>1810</v>
      </c>
      <c r="U11" s="33">
        <f>SUM(Daily!U168,Daily!U385,Daily!U602,Daily!U819)</f>
        <v>7837</v>
      </c>
      <c r="V11" s="33">
        <f>SUM(Daily!V168,Daily!V385,Daily!V602,Daily!V819)</f>
        <v>6795</v>
      </c>
      <c r="W11" s="33">
        <f>SUM(Daily!W168,Daily!W385,Daily!W602,Daily!W819)</f>
        <v>15840</v>
      </c>
      <c r="X11" s="33">
        <f>SUM(Daily!X168,Daily!X385,Daily!X602,Daily!X819)</f>
        <v>9073</v>
      </c>
      <c r="Y11" s="33">
        <f>SUM(Daily!Y168,Daily!Y385,Daily!Y602,Daily!Y819)</f>
        <v>8732</v>
      </c>
      <c r="Z11" s="33">
        <f>SUM(Daily!Z168,Daily!Z385,Daily!Z602,Daily!Z819)</f>
        <v>21041</v>
      </c>
      <c r="AA11" s="33">
        <f>SUM(Daily!AA168,Daily!AA385,Daily!AA602,Daily!AA819)</f>
        <v>15061</v>
      </c>
      <c r="AB11" s="11">
        <f t="shared" si="0"/>
        <v>137791</v>
      </c>
      <c r="AC11" s="7">
        <f t="shared" si="0"/>
        <v>139107</v>
      </c>
    </row>
    <row r="12" spans="1:29" ht="14.4" thickTop="1" thickBot="1" x14ac:dyDescent="0.3">
      <c r="A12" s="90" t="s">
        <v>21</v>
      </c>
      <c r="B12" s="33">
        <f>SUM(Daily!B169,Daily!B386,Daily!B603,Daily!B820)</f>
        <v>14941</v>
      </c>
      <c r="C12" s="33">
        <f>SUM(Daily!C169,Daily!C386,Daily!C603,Daily!C820)</f>
        <v>5995</v>
      </c>
      <c r="D12" s="33">
        <f>SUM(Daily!D169,Daily!D386,Daily!D603,Daily!D820)</f>
        <v>7584</v>
      </c>
      <c r="E12" s="33">
        <f>SUM(Daily!E169,Daily!E386,Daily!E603,Daily!E820)</f>
        <v>5742</v>
      </c>
      <c r="F12" s="33">
        <f>SUM(Daily!F169,Daily!F386,Daily!F603,Daily!F820)</f>
        <v>8556</v>
      </c>
      <c r="G12" s="33">
        <f>SUM(Daily!G169,Daily!G386,Daily!G603,Daily!G820)</f>
        <v>4836</v>
      </c>
      <c r="H12" s="33">
        <f>SUM(Daily!H169,Daily!H386,Daily!H603,Daily!H820)</f>
        <v>13615</v>
      </c>
      <c r="I12" s="33">
        <f>SUM(Daily!I169,Daily!I386,Daily!I603,Daily!I820)</f>
        <v>10273</v>
      </c>
      <c r="J12" s="33">
        <f>SUM(Daily!J169,Daily!J386,Daily!J603,Daily!J820)</f>
        <v>1240</v>
      </c>
      <c r="K12" s="33">
        <f>SUM(Daily!K169,Daily!K386,Daily!K603,Daily!K820)</f>
        <v>4475</v>
      </c>
      <c r="L12" s="33">
        <f>SUM(Daily!L169,Daily!L386,Daily!L603,Daily!L820)</f>
        <v>4184</v>
      </c>
      <c r="M12" s="33">
        <f>SUM(Daily!M169,Daily!M386,Daily!M603,Daily!M820)</f>
        <v>15868</v>
      </c>
      <c r="N12" s="33">
        <f>SUM(Daily!N169,Daily!N386,Daily!N603,Daily!N820)</f>
        <v>10395</v>
      </c>
      <c r="O12" s="33">
        <f>SUM(Daily!O169,Daily!O386,Daily!O603,Daily!O820)</f>
        <v>16948</v>
      </c>
      <c r="P12" s="33">
        <f>SUM(Daily!P169,Daily!P386,Daily!P603,Daily!P820)</f>
        <v>8093</v>
      </c>
      <c r="Q12" s="33">
        <f>SUM(Daily!Q169,Daily!Q386,Daily!Q603,Daily!Q820)</f>
        <v>8432</v>
      </c>
      <c r="R12" s="33">
        <f>SUM(Daily!R169,Daily!R386,Daily!R603,Daily!R820)</f>
        <v>11170</v>
      </c>
      <c r="S12" s="33">
        <f>SUM(Daily!S169,Daily!S386,Daily!S603,Daily!S820)</f>
        <v>7841</v>
      </c>
      <c r="T12" s="33">
        <f>SUM(Daily!T169,Daily!T386,Daily!T603,Daily!T820)</f>
        <v>1321</v>
      </c>
      <c r="U12" s="33">
        <f>SUM(Daily!U169,Daily!U386,Daily!U603,Daily!U820)</f>
        <v>5611</v>
      </c>
      <c r="V12" s="33">
        <f>SUM(Daily!V169,Daily!V386,Daily!V603,Daily!V820)</f>
        <v>5072</v>
      </c>
      <c r="W12" s="33">
        <f>SUM(Daily!W169,Daily!W386,Daily!W603,Daily!W820)</f>
        <v>12893</v>
      </c>
      <c r="X12" s="33">
        <f>SUM(Daily!X169,Daily!X386,Daily!X603,Daily!X820)</f>
        <v>7700</v>
      </c>
      <c r="Y12" s="33">
        <f>SUM(Daily!Y169,Daily!Y386,Daily!Y603,Daily!Y820)</f>
        <v>7512</v>
      </c>
      <c r="Z12" s="33">
        <f>SUM(Daily!Z169,Daily!Z386,Daily!Z603,Daily!Z820)</f>
        <v>18493</v>
      </c>
      <c r="AA12" s="33">
        <f>SUM(Daily!AA169,Daily!AA386,Daily!AA603,Daily!AA820)</f>
        <v>13186</v>
      </c>
      <c r="AB12" s="11">
        <f t="shared" si="0"/>
        <v>112364</v>
      </c>
      <c r="AC12" s="7">
        <f t="shared" si="0"/>
        <v>119612</v>
      </c>
    </row>
    <row r="13" spans="1:29" ht="14.4" thickTop="1" thickBot="1" x14ac:dyDescent="0.3">
      <c r="A13" s="91" t="s">
        <v>22</v>
      </c>
      <c r="B13" s="33">
        <f>SUM(Daily!B170,Daily!B387,Daily!B604,Daily!B821)</f>
        <v>11213</v>
      </c>
      <c r="C13" s="33">
        <f>SUM(Daily!C170,Daily!C387,Daily!C604,Daily!C821)</f>
        <v>5582</v>
      </c>
      <c r="D13" s="33">
        <f>SUM(Daily!D170,Daily!D387,Daily!D604,Daily!D821)</f>
        <v>5845</v>
      </c>
      <c r="E13" s="33">
        <f>SUM(Daily!E170,Daily!E387,Daily!E604,Daily!E821)</f>
        <v>4205</v>
      </c>
      <c r="F13" s="33">
        <f>SUM(Daily!F170,Daily!F387,Daily!F604,Daily!F821)</f>
        <v>6630</v>
      </c>
      <c r="G13" s="33">
        <f>SUM(Daily!G170,Daily!G387,Daily!G604,Daily!G821)</f>
        <v>3883</v>
      </c>
      <c r="H13" s="33">
        <f>SUM(Daily!H170,Daily!H387,Daily!H604,Daily!H821)</f>
        <v>11939</v>
      </c>
      <c r="I13" s="33">
        <f>SUM(Daily!I170,Daily!I387,Daily!I604,Daily!I821)</f>
        <v>8842</v>
      </c>
      <c r="J13" s="33">
        <f>SUM(Daily!J170,Daily!J387,Daily!J604,Daily!J821)</f>
        <v>1194</v>
      </c>
      <c r="K13" s="33">
        <f>SUM(Daily!K170,Daily!K387,Daily!K604,Daily!K821)</f>
        <v>3359</v>
      </c>
      <c r="L13" s="33">
        <f>SUM(Daily!L170,Daily!L387,Daily!L604,Daily!L821)</f>
        <v>3508</v>
      </c>
      <c r="M13" s="33">
        <f>SUM(Daily!M170,Daily!M387,Daily!M604,Daily!M821)</f>
        <v>9844</v>
      </c>
      <c r="N13" s="33">
        <f>SUM(Daily!N170,Daily!N387,Daily!N604,Daily!N821)</f>
        <v>8687</v>
      </c>
      <c r="O13" s="33">
        <f>SUM(Daily!O170,Daily!O387,Daily!O604,Daily!O821)</f>
        <v>13395</v>
      </c>
      <c r="P13" s="33">
        <f>SUM(Daily!P170,Daily!P387,Daily!P604,Daily!P821)</f>
        <v>5389</v>
      </c>
      <c r="Q13" s="33">
        <f>SUM(Daily!Q170,Daily!Q387,Daily!Q604,Daily!Q821)</f>
        <v>5795</v>
      </c>
      <c r="R13" s="33">
        <f>SUM(Daily!R170,Daily!R387,Daily!R604,Daily!R821)</f>
        <v>8494</v>
      </c>
      <c r="S13" s="33">
        <f>SUM(Daily!S170,Daily!S387,Daily!S604,Daily!S821)</f>
        <v>6502</v>
      </c>
      <c r="T13" s="33">
        <f>SUM(Daily!T170,Daily!T387,Daily!T604,Daily!T821)</f>
        <v>1171</v>
      </c>
      <c r="U13" s="33">
        <f>SUM(Daily!U170,Daily!U387,Daily!U604,Daily!U821)</f>
        <v>3272</v>
      </c>
      <c r="V13" s="33">
        <f>SUM(Daily!V170,Daily!V387,Daily!V604,Daily!V821)</f>
        <v>4305</v>
      </c>
      <c r="W13" s="33">
        <f>SUM(Daily!W170,Daily!W387,Daily!W604,Daily!W821)</f>
        <v>11340</v>
      </c>
      <c r="X13" s="33">
        <f>SUM(Daily!X170,Daily!X387,Daily!X604,Daily!X821)</f>
        <v>5787</v>
      </c>
      <c r="Y13" s="33">
        <f>SUM(Daily!Y170,Daily!Y387,Daily!Y604,Daily!Y821)</f>
        <v>5099</v>
      </c>
      <c r="Z13" s="33">
        <f>SUM(Daily!Z170,Daily!Z387,Daily!Z604,Daily!Z821)</f>
        <v>15012</v>
      </c>
      <c r="AA13" s="33">
        <f>SUM(Daily!AA170,Daily!AA387,Daily!AA604,Daily!AA821)</f>
        <v>13268</v>
      </c>
      <c r="AB13" s="11">
        <f t="shared" si="0"/>
        <v>89174</v>
      </c>
      <c r="AC13" s="7">
        <f t="shared" si="0"/>
        <v>94386</v>
      </c>
    </row>
    <row r="14" spans="1:29" ht="14.4" thickTop="1" thickBot="1" x14ac:dyDescent="0.3">
      <c r="A14" s="90" t="s">
        <v>23</v>
      </c>
      <c r="B14" s="33">
        <f>SUM(Daily!B171,Daily!B388,Daily!B605,Daily!B822)</f>
        <v>9153</v>
      </c>
      <c r="C14" s="33">
        <f>SUM(Daily!C171,Daily!C388,Daily!C605,Daily!C822)</f>
        <v>6346</v>
      </c>
      <c r="D14" s="33">
        <f>SUM(Daily!D171,Daily!D388,Daily!D605,Daily!D822)</f>
        <v>5127</v>
      </c>
      <c r="E14" s="33">
        <f>SUM(Daily!E171,Daily!E388,Daily!E605,Daily!E822)</f>
        <v>3359</v>
      </c>
      <c r="F14" s="33">
        <f>SUM(Daily!F171,Daily!F388,Daily!F605,Daily!F822)</f>
        <v>6259</v>
      </c>
      <c r="G14" s="33">
        <f>SUM(Daily!G171,Daily!G388,Daily!G605,Daily!G822)</f>
        <v>3192</v>
      </c>
      <c r="H14" s="33">
        <f>SUM(Daily!H171,Daily!H388,Daily!H605,Daily!H822)</f>
        <v>11005</v>
      </c>
      <c r="I14" s="33">
        <f>SUM(Daily!I171,Daily!I388,Daily!I605,Daily!I822)</f>
        <v>8670</v>
      </c>
      <c r="J14" s="33">
        <f>SUM(Daily!J171,Daily!J388,Daily!J605,Daily!J822)</f>
        <v>1363</v>
      </c>
      <c r="K14" s="33">
        <f>SUM(Daily!K171,Daily!K388,Daily!K605,Daily!K822)</f>
        <v>3396</v>
      </c>
      <c r="L14" s="33">
        <f>SUM(Daily!L171,Daily!L388,Daily!L605,Daily!L822)</f>
        <v>3069</v>
      </c>
      <c r="M14" s="33">
        <f>SUM(Daily!M171,Daily!M388,Daily!M605,Daily!M822)</f>
        <v>8388</v>
      </c>
      <c r="N14" s="33">
        <f>SUM(Daily!N171,Daily!N388,Daily!N605,Daily!N822)</f>
        <v>7931</v>
      </c>
      <c r="O14" s="33">
        <f>SUM(Daily!O171,Daily!O388,Daily!O605,Daily!O822)</f>
        <v>11351</v>
      </c>
      <c r="P14" s="33">
        <f>SUM(Daily!P171,Daily!P388,Daily!P605,Daily!P822)</f>
        <v>4868</v>
      </c>
      <c r="Q14" s="33">
        <f>SUM(Daily!Q171,Daily!Q388,Daily!Q605,Daily!Q822)</f>
        <v>4490</v>
      </c>
      <c r="R14" s="33">
        <f>SUM(Daily!R171,Daily!R388,Daily!R605,Daily!R822)</f>
        <v>8014</v>
      </c>
      <c r="S14" s="33">
        <f>SUM(Daily!S171,Daily!S388,Daily!S605,Daily!S822)</f>
        <v>5734</v>
      </c>
      <c r="T14" s="33">
        <f>SUM(Daily!T171,Daily!T388,Daily!T605,Daily!T822)</f>
        <v>1142</v>
      </c>
      <c r="U14" s="33">
        <f>SUM(Daily!U171,Daily!U388,Daily!U605,Daily!U822)</f>
        <v>1898</v>
      </c>
      <c r="V14" s="33">
        <f>SUM(Daily!V171,Daily!V388,Daily!V605,Daily!V822)</f>
        <v>3656</v>
      </c>
      <c r="W14" s="33">
        <f>SUM(Daily!W171,Daily!W388,Daily!W605,Daily!W822)</f>
        <v>11793</v>
      </c>
      <c r="X14" s="33">
        <f>SUM(Daily!X171,Daily!X388,Daily!X605,Daily!X822)</f>
        <v>5223</v>
      </c>
      <c r="Y14" s="33">
        <f>SUM(Daily!Y171,Daily!Y388,Daily!Y605,Daily!Y822)</f>
        <v>3283</v>
      </c>
      <c r="Z14" s="33">
        <f>SUM(Daily!Z171,Daily!Z388,Daily!Z605,Daily!Z822)</f>
        <v>13347</v>
      </c>
      <c r="AA14" s="33">
        <f>SUM(Daily!AA171,Daily!AA388,Daily!AA605,Daily!AA822)</f>
        <v>11925</v>
      </c>
      <c r="AB14" s="11">
        <f t="shared" si="0"/>
        <v>80157</v>
      </c>
      <c r="AC14" s="7">
        <f t="shared" si="0"/>
        <v>83825</v>
      </c>
    </row>
    <row r="15" spans="1:29" ht="14.4" thickTop="1" thickBot="1" x14ac:dyDescent="0.3">
      <c r="A15" s="91" t="s">
        <v>24</v>
      </c>
      <c r="B15" s="33">
        <f>SUM(Daily!B172,Daily!B389,Daily!B606,Daily!B823)</f>
        <v>8679</v>
      </c>
      <c r="C15" s="33">
        <f>SUM(Daily!C172,Daily!C389,Daily!C606,Daily!C823)</f>
        <v>6387</v>
      </c>
      <c r="D15" s="33">
        <f>SUM(Daily!D172,Daily!D389,Daily!D606,Daily!D823)</f>
        <v>4772</v>
      </c>
      <c r="E15" s="33">
        <f>SUM(Daily!E172,Daily!E389,Daily!E606,Daily!E823)</f>
        <v>2941</v>
      </c>
      <c r="F15" s="33">
        <f>SUM(Daily!F172,Daily!F389,Daily!F606,Daily!F823)</f>
        <v>5430</v>
      </c>
      <c r="G15" s="33">
        <f>SUM(Daily!G172,Daily!G389,Daily!G606,Daily!G823)</f>
        <v>3045</v>
      </c>
      <c r="H15" s="33">
        <f>SUM(Daily!H172,Daily!H389,Daily!H606,Daily!H823)</f>
        <v>10147</v>
      </c>
      <c r="I15" s="33">
        <f>SUM(Daily!I172,Daily!I389,Daily!I606,Daily!I823)</f>
        <v>8663</v>
      </c>
      <c r="J15" s="33">
        <f>SUM(Daily!J172,Daily!J389,Daily!J606,Daily!J823)</f>
        <v>1449</v>
      </c>
      <c r="K15" s="33">
        <f>SUM(Daily!K172,Daily!K389,Daily!K606,Daily!K823)</f>
        <v>2503</v>
      </c>
      <c r="L15" s="33">
        <f>SUM(Daily!L172,Daily!L389,Daily!L606,Daily!L823)</f>
        <v>3092</v>
      </c>
      <c r="M15" s="33">
        <f>SUM(Daily!M172,Daily!M389,Daily!M606,Daily!M823)</f>
        <v>6816</v>
      </c>
      <c r="N15" s="33">
        <f>SUM(Daily!N172,Daily!N389,Daily!N606,Daily!N823)</f>
        <v>7213</v>
      </c>
      <c r="O15" s="33">
        <f>SUM(Daily!O172,Daily!O389,Daily!O606,Daily!O823)</f>
        <v>9571</v>
      </c>
      <c r="P15" s="33">
        <f>SUM(Daily!P172,Daily!P389,Daily!P606,Daily!P823)</f>
        <v>4888</v>
      </c>
      <c r="Q15" s="33">
        <f>SUM(Daily!Q172,Daily!Q389,Daily!Q606,Daily!Q823)</f>
        <v>3731</v>
      </c>
      <c r="R15" s="33">
        <f>SUM(Daily!R172,Daily!R389,Daily!R606,Daily!R823)</f>
        <v>7036</v>
      </c>
      <c r="S15" s="33">
        <f>SUM(Daily!S172,Daily!S389,Daily!S606,Daily!S823)</f>
        <v>5423</v>
      </c>
      <c r="T15" s="33">
        <f>SUM(Daily!T172,Daily!T389,Daily!T606,Daily!T823)</f>
        <v>1213</v>
      </c>
      <c r="U15" s="33">
        <f>SUM(Daily!U172,Daily!U389,Daily!U606,Daily!U823)</f>
        <v>1684</v>
      </c>
      <c r="V15" s="33">
        <f>SUM(Daily!V172,Daily!V389,Daily!V606,Daily!V823)</f>
        <v>3609</v>
      </c>
      <c r="W15" s="33">
        <f>SUM(Daily!W172,Daily!W389,Daily!W606,Daily!W823)</f>
        <v>9975</v>
      </c>
      <c r="X15" s="33">
        <f>SUM(Daily!X172,Daily!X389,Daily!X606,Daily!X823)</f>
        <v>5029</v>
      </c>
      <c r="Y15" s="33">
        <f>SUM(Daily!Y172,Daily!Y389,Daily!Y606,Daily!Y823)</f>
        <v>2778</v>
      </c>
      <c r="Z15" s="33">
        <f>SUM(Daily!Z172,Daily!Z389,Daily!Z606,Daily!Z823)</f>
        <v>12332</v>
      </c>
      <c r="AA15" s="33">
        <f>SUM(Daily!AA172,Daily!AA389,Daily!AA606,Daily!AA823)</f>
        <v>12174</v>
      </c>
      <c r="AB15" s="11">
        <f t="shared" si="0"/>
        <v>74889</v>
      </c>
      <c r="AC15" s="7">
        <f t="shared" si="0"/>
        <v>75691</v>
      </c>
    </row>
    <row r="16" spans="1:29" ht="14.4" thickTop="1" thickBot="1" x14ac:dyDescent="0.3">
      <c r="A16" s="90" t="s">
        <v>25</v>
      </c>
      <c r="B16" s="33">
        <f>SUM(Daily!B173,Daily!B390,Daily!B607,Daily!B824)</f>
        <v>8479</v>
      </c>
      <c r="C16" s="33">
        <f>SUM(Daily!C173,Daily!C390,Daily!C607,Daily!C824)</f>
        <v>6661</v>
      </c>
      <c r="D16" s="33">
        <f>SUM(Daily!D173,Daily!D390,Daily!D607,Daily!D824)</f>
        <v>4696</v>
      </c>
      <c r="E16" s="33">
        <f>SUM(Daily!E173,Daily!E390,Daily!E607,Daily!E824)</f>
        <v>2951</v>
      </c>
      <c r="F16" s="33">
        <f>SUM(Daily!F173,Daily!F390,Daily!F607,Daily!F824)</f>
        <v>5457</v>
      </c>
      <c r="G16" s="33">
        <f>SUM(Daily!G173,Daily!G390,Daily!G607,Daily!G824)</f>
        <v>3046</v>
      </c>
      <c r="H16" s="33">
        <f>SUM(Daily!H173,Daily!H390,Daily!H607,Daily!H824)</f>
        <v>10341</v>
      </c>
      <c r="I16" s="33">
        <f>SUM(Daily!I173,Daily!I390,Daily!I607,Daily!I824)</f>
        <v>9000</v>
      </c>
      <c r="J16" s="33">
        <f>SUM(Daily!J173,Daily!J390,Daily!J607,Daily!J824)</f>
        <v>1548</v>
      </c>
      <c r="K16" s="33">
        <f>SUM(Daily!K173,Daily!K390,Daily!K607,Daily!K824)</f>
        <v>1910</v>
      </c>
      <c r="L16" s="33">
        <f>SUM(Daily!L173,Daily!L390,Daily!L607,Daily!L824)</f>
        <v>3427</v>
      </c>
      <c r="M16" s="33">
        <f>SUM(Daily!M173,Daily!M390,Daily!M607,Daily!M824)</f>
        <v>6535</v>
      </c>
      <c r="N16" s="33">
        <f>SUM(Daily!N173,Daily!N390,Daily!N607,Daily!N824)</f>
        <v>7668</v>
      </c>
      <c r="O16" s="33">
        <f>SUM(Daily!O173,Daily!O390,Daily!O607,Daily!O824)</f>
        <v>9798</v>
      </c>
      <c r="P16" s="33">
        <f>SUM(Daily!P173,Daily!P390,Daily!P607,Daily!P824)</f>
        <v>4836</v>
      </c>
      <c r="Q16" s="33">
        <f>SUM(Daily!Q173,Daily!Q390,Daily!Q607,Daily!Q824)</f>
        <v>4138</v>
      </c>
      <c r="R16" s="33">
        <f>SUM(Daily!R173,Daily!R390,Daily!R607,Daily!R824)</f>
        <v>7182</v>
      </c>
      <c r="S16" s="33">
        <f>SUM(Daily!S173,Daily!S390,Daily!S607,Daily!S824)</f>
        <v>5823</v>
      </c>
      <c r="T16" s="33">
        <f>SUM(Daily!T173,Daily!T390,Daily!T607,Daily!T824)</f>
        <v>1224</v>
      </c>
      <c r="U16" s="33">
        <f>SUM(Daily!U173,Daily!U390,Daily!U607,Daily!U824)</f>
        <v>1557</v>
      </c>
      <c r="V16" s="33">
        <f>SUM(Daily!V173,Daily!V390,Daily!V607,Daily!V824)</f>
        <v>4236</v>
      </c>
      <c r="W16" s="33">
        <f>SUM(Daily!W173,Daily!W390,Daily!W607,Daily!W824)</f>
        <v>9610</v>
      </c>
      <c r="X16" s="33">
        <f>SUM(Daily!X173,Daily!X390,Daily!X607,Daily!X824)</f>
        <v>4935</v>
      </c>
      <c r="Y16" s="33">
        <f>SUM(Daily!Y173,Daily!Y390,Daily!Y607,Daily!Y824)</f>
        <v>2515</v>
      </c>
      <c r="Z16" s="33">
        <f>SUM(Daily!Z173,Daily!Z390,Daily!Z607,Daily!Z824)</f>
        <v>12648</v>
      </c>
      <c r="AA16" s="33">
        <f>SUM(Daily!AA173,Daily!AA390,Daily!AA607,Daily!AA824)</f>
        <v>12627</v>
      </c>
      <c r="AB16" s="11">
        <f t="shared" si="0"/>
        <v>76677</v>
      </c>
      <c r="AC16" s="7">
        <f t="shared" si="0"/>
        <v>76171</v>
      </c>
    </row>
    <row r="17" spans="1:29" ht="14.4" thickTop="1" thickBot="1" x14ac:dyDescent="0.3">
      <c r="A17" s="91" t="s">
        <v>26</v>
      </c>
      <c r="B17" s="33">
        <f>SUM(Daily!B174,Daily!B391,Daily!B608,Daily!B825)</f>
        <v>7959</v>
      </c>
      <c r="C17" s="33">
        <f>SUM(Daily!C174,Daily!C391,Daily!C608,Daily!C825)</f>
        <v>6259</v>
      </c>
      <c r="D17" s="33">
        <f>SUM(Daily!D174,Daily!D391,Daily!D608,Daily!D825)</f>
        <v>4308</v>
      </c>
      <c r="E17" s="33">
        <f>SUM(Daily!E174,Daily!E391,Daily!E608,Daily!E825)</f>
        <v>3084</v>
      </c>
      <c r="F17" s="33">
        <f>SUM(Daily!F174,Daily!F391,Daily!F608,Daily!F825)</f>
        <v>4828</v>
      </c>
      <c r="G17" s="33">
        <f>SUM(Daily!G174,Daily!G391,Daily!G608,Daily!G825)</f>
        <v>3243</v>
      </c>
      <c r="H17" s="33">
        <f>SUM(Daily!H174,Daily!H391,Daily!H608,Daily!H825)</f>
        <v>9721</v>
      </c>
      <c r="I17" s="33">
        <f>SUM(Daily!I174,Daily!I391,Daily!I608,Daily!I825)</f>
        <v>8569</v>
      </c>
      <c r="J17" s="33">
        <f>SUM(Daily!J174,Daily!J391,Daily!J608,Daily!J825)</f>
        <v>1677</v>
      </c>
      <c r="K17" s="33">
        <f>SUM(Daily!K174,Daily!K391,Daily!K608,Daily!K825)</f>
        <v>1730</v>
      </c>
      <c r="L17" s="33">
        <f>SUM(Daily!L174,Daily!L391,Daily!L608,Daily!L825)</f>
        <v>3699</v>
      </c>
      <c r="M17" s="33">
        <f>SUM(Daily!M174,Daily!M391,Daily!M608,Daily!M825)</f>
        <v>6300</v>
      </c>
      <c r="N17" s="33">
        <f>SUM(Daily!N174,Daily!N391,Daily!N608,Daily!N825)</f>
        <v>7739</v>
      </c>
      <c r="O17" s="33">
        <f>SUM(Daily!O174,Daily!O391,Daily!O608,Daily!O825)</f>
        <v>9115</v>
      </c>
      <c r="P17" s="33">
        <f>SUM(Daily!P174,Daily!P391,Daily!P608,Daily!P825)</f>
        <v>4557</v>
      </c>
      <c r="Q17" s="33">
        <f>SUM(Daily!Q174,Daily!Q391,Daily!Q608,Daily!Q825)</f>
        <v>4222</v>
      </c>
      <c r="R17" s="33">
        <f>SUM(Daily!R174,Daily!R391,Daily!R608,Daily!R825)</f>
        <v>6735</v>
      </c>
      <c r="S17" s="33">
        <f>SUM(Daily!S174,Daily!S391,Daily!S608,Daily!S825)</f>
        <v>5469</v>
      </c>
      <c r="T17" s="33">
        <f>SUM(Daily!T174,Daily!T391,Daily!T608,Daily!T825)</f>
        <v>1244</v>
      </c>
      <c r="U17" s="33">
        <f>SUM(Daily!U174,Daily!U391,Daily!U608,Daily!U825)</f>
        <v>1671</v>
      </c>
      <c r="V17" s="33">
        <f>SUM(Daily!V174,Daily!V391,Daily!V608,Daily!V825)</f>
        <v>4359</v>
      </c>
      <c r="W17" s="33">
        <f>SUM(Daily!W174,Daily!W391,Daily!W608,Daily!W825)</f>
        <v>8611</v>
      </c>
      <c r="X17" s="33">
        <f>SUM(Daily!X174,Daily!X391,Daily!X608,Daily!X825)</f>
        <v>4644</v>
      </c>
      <c r="Y17" s="33">
        <f>SUM(Daily!Y174,Daily!Y391,Daily!Y608,Daily!Y825)</f>
        <v>2591</v>
      </c>
      <c r="Z17" s="33">
        <f>SUM(Daily!Z174,Daily!Z391,Daily!Z608,Daily!Z825)</f>
        <v>11749</v>
      </c>
      <c r="AA17" s="33">
        <f>SUM(Daily!AA174,Daily!AA391,Daily!AA608,Daily!AA825)</f>
        <v>12147</v>
      </c>
      <c r="AB17" s="11">
        <f t="shared" si="0"/>
        <v>73219</v>
      </c>
      <c r="AC17" s="7">
        <f t="shared" si="0"/>
        <v>73011</v>
      </c>
    </row>
    <row r="18" spans="1:29" ht="14.4" thickTop="1" thickBot="1" x14ac:dyDescent="0.3">
      <c r="A18" s="90" t="s">
        <v>27</v>
      </c>
      <c r="B18" s="33">
        <f>SUM(Daily!B175,Daily!B392,Daily!B609,Daily!B826)</f>
        <v>6497</v>
      </c>
      <c r="C18" s="33">
        <f>SUM(Daily!C175,Daily!C392,Daily!C609,Daily!C826)</f>
        <v>6915</v>
      </c>
      <c r="D18" s="33">
        <f>SUM(Daily!D175,Daily!D392,Daily!D609,Daily!D826)</f>
        <v>3799</v>
      </c>
      <c r="E18" s="33">
        <f>SUM(Daily!E175,Daily!E392,Daily!E609,Daily!E826)</f>
        <v>3403</v>
      </c>
      <c r="F18" s="33">
        <f>SUM(Daily!F175,Daily!F392,Daily!F609,Daily!F826)</f>
        <v>4395</v>
      </c>
      <c r="G18" s="33">
        <f>SUM(Daily!G175,Daily!G392,Daily!G609,Daily!G826)</f>
        <v>3787</v>
      </c>
      <c r="H18" s="33">
        <f>SUM(Daily!H175,Daily!H392,Daily!H609,Daily!H826)</f>
        <v>8994</v>
      </c>
      <c r="I18" s="33">
        <f>SUM(Daily!I175,Daily!I392,Daily!I609,Daily!I826)</f>
        <v>9937</v>
      </c>
      <c r="J18" s="33">
        <f>SUM(Daily!J175,Daily!J392,Daily!J609,Daily!J826)</f>
        <v>1777</v>
      </c>
      <c r="K18" s="33">
        <f>SUM(Daily!K175,Daily!K392,Daily!K609,Daily!K826)</f>
        <v>1621</v>
      </c>
      <c r="L18" s="33">
        <f>SUM(Daily!L175,Daily!L392,Daily!L609,Daily!L826)</f>
        <v>4888</v>
      </c>
      <c r="M18" s="33">
        <f>SUM(Daily!M175,Daily!M392,Daily!M609,Daily!M826)</f>
        <v>5206</v>
      </c>
      <c r="N18" s="33">
        <f>SUM(Daily!N175,Daily!N392,Daily!N609,Daily!N826)</f>
        <v>8071</v>
      </c>
      <c r="O18" s="33">
        <f>SUM(Daily!O175,Daily!O392,Daily!O609,Daily!O826)</f>
        <v>7911</v>
      </c>
      <c r="P18" s="33">
        <f>SUM(Daily!P175,Daily!P392,Daily!P609,Daily!P826)</f>
        <v>5278</v>
      </c>
      <c r="Q18" s="33">
        <f>SUM(Daily!Q175,Daily!Q392,Daily!Q609,Daily!Q826)</f>
        <v>3942</v>
      </c>
      <c r="R18" s="33">
        <f>SUM(Daily!R175,Daily!R392,Daily!R609,Daily!R826)</f>
        <v>5994</v>
      </c>
      <c r="S18" s="33">
        <f>SUM(Daily!S175,Daily!S392,Daily!S609,Daily!S826)</f>
        <v>5874</v>
      </c>
      <c r="T18" s="33">
        <f>SUM(Daily!T175,Daily!T392,Daily!T609,Daily!T826)</f>
        <v>1644</v>
      </c>
      <c r="U18" s="33">
        <f>SUM(Daily!U175,Daily!U392,Daily!U609,Daily!U826)</f>
        <v>1443</v>
      </c>
      <c r="V18" s="33">
        <f>SUM(Daily!V175,Daily!V392,Daily!V609,Daily!V826)</f>
        <v>5505</v>
      </c>
      <c r="W18" s="33">
        <f>SUM(Daily!W175,Daily!W392,Daily!W609,Daily!W826)</f>
        <v>7427</v>
      </c>
      <c r="X18" s="33">
        <f>SUM(Daily!X175,Daily!X392,Daily!X609,Daily!X826)</f>
        <v>4674</v>
      </c>
      <c r="Y18" s="33">
        <f>SUM(Daily!Y175,Daily!Y392,Daily!Y609,Daily!Y826)</f>
        <v>2417</v>
      </c>
      <c r="Z18" s="33">
        <f>SUM(Daily!Z175,Daily!Z392,Daily!Z609,Daily!Z826)</f>
        <v>12023</v>
      </c>
      <c r="AA18" s="33">
        <f>SUM(Daily!AA175,Daily!AA392,Daily!AA609,Daily!AA826)</f>
        <v>13482</v>
      </c>
      <c r="AB18" s="11">
        <f t="shared" si="0"/>
        <v>73539</v>
      </c>
      <c r="AC18" s="7">
        <f t="shared" si="0"/>
        <v>73365</v>
      </c>
    </row>
    <row r="19" spans="1:29" ht="14.4" thickTop="1" thickBot="1" x14ac:dyDescent="0.3">
      <c r="A19" s="91" t="s">
        <v>28</v>
      </c>
      <c r="B19" s="33">
        <f>SUM(Daily!B176,Daily!B393,Daily!B610,Daily!B827)</f>
        <v>6823</v>
      </c>
      <c r="C19" s="33">
        <f>SUM(Daily!C176,Daily!C393,Daily!C610,Daily!C827)</f>
        <v>8954</v>
      </c>
      <c r="D19" s="33">
        <f>SUM(Daily!D176,Daily!D393,Daily!D610,Daily!D827)</f>
        <v>4002</v>
      </c>
      <c r="E19" s="33">
        <f>SUM(Daily!E176,Daily!E393,Daily!E610,Daily!E827)</f>
        <v>4068</v>
      </c>
      <c r="F19" s="33">
        <f>SUM(Daily!F176,Daily!F393,Daily!F610,Daily!F827)</f>
        <v>4551</v>
      </c>
      <c r="G19" s="33">
        <f>SUM(Daily!G176,Daily!G393,Daily!G610,Daily!G827)</f>
        <v>5088</v>
      </c>
      <c r="H19" s="33">
        <f>SUM(Daily!H176,Daily!H393,Daily!H610,Daily!H827)</f>
        <v>9513</v>
      </c>
      <c r="I19" s="33">
        <f>SUM(Daily!I176,Daily!I393,Daily!I610,Daily!I827)</f>
        <v>12542</v>
      </c>
      <c r="J19" s="33">
        <f>SUM(Daily!J176,Daily!J393,Daily!J610,Daily!J827)</f>
        <v>2482</v>
      </c>
      <c r="K19" s="33">
        <f>SUM(Daily!K176,Daily!K393,Daily!K610,Daily!K827)</f>
        <v>1482</v>
      </c>
      <c r="L19" s="33">
        <f>SUM(Daily!L176,Daily!L393,Daily!L610,Daily!L827)</f>
        <v>7776</v>
      </c>
      <c r="M19" s="33">
        <f>SUM(Daily!M176,Daily!M393,Daily!M610,Daily!M827)</f>
        <v>4717</v>
      </c>
      <c r="N19" s="33">
        <f>SUM(Daily!N176,Daily!N393,Daily!N610,Daily!N827)</f>
        <v>10737</v>
      </c>
      <c r="O19" s="33">
        <f>SUM(Daily!O176,Daily!O393,Daily!O610,Daily!O827)</f>
        <v>7876</v>
      </c>
      <c r="P19" s="33">
        <f>SUM(Daily!P176,Daily!P393,Daily!P610,Daily!P827)</f>
        <v>5768</v>
      </c>
      <c r="Q19" s="33">
        <f>SUM(Daily!Q176,Daily!Q393,Daily!Q610,Daily!Q827)</f>
        <v>4214</v>
      </c>
      <c r="R19" s="33">
        <f>SUM(Daily!R176,Daily!R393,Daily!R610,Daily!R827)</f>
        <v>6589</v>
      </c>
      <c r="S19" s="33">
        <f>SUM(Daily!S176,Daily!S393,Daily!S610,Daily!S827)</f>
        <v>7428</v>
      </c>
      <c r="T19" s="33">
        <f>SUM(Daily!T176,Daily!T393,Daily!T610,Daily!T827)</f>
        <v>2406</v>
      </c>
      <c r="U19" s="33">
        <f>SUM(Daily!U176,Daily!U393,Daily!U610,Daily!U827)</f>
        <v>1172</v>
      </c>
      <c r="V19" s="33">
        <f>SUM(Daily!V176,Daily!V393,Daily!V610,Daily!V827)</f>
        <v>7996</v>
      </c>
      <c r="W19" s="33">
        <f>SUM(Daily!W176,Daily!W393,Daily!W610,Daily!W827)</f>
        <v>6947</v>
      </c>
      <c r="X19" s="33">
        <f>SUM(Daily!X176,Daily!X393,Daily!X610,Daily!X827)</f>
        <v>5731</v>
      </c>
      <c r="Y19" s="33">
        <f>SUM(Daily!Y176,Daily!Y393,Daily!Y610,Daily!Y827)</f>
        <v>2189</v>
      </c>
      <c r="Z19" s="33">
        <f>SUM(Daily!Z176,Daily!Z393,Daily!Z610,Daily!Z827)</f>
        <v>11900</v>
      </c>
      <c r="AA19" s="33">
        <f>SUM(Daily!AA176,Daily!AA393,Daily!AA610,Daily!AA827)</f>
        <v>13657</v>
      </c>
      <c r="AB19" s="11">
        <f t="shared" si="0"/>
        <v>86274</v>
      </c>
      <c r="AC19" s="7">
        <f t="shared" si="0"/>
        <v>80334</v>
      </c>
    </row>
    <row r="20" spans="1:29" ht="14.4" thickTop="1" thickBot="1" x14ac:dyDescent="0.3">
      <c r="A20" s="90" t="s">
        <v>29</v>
      </c>
      <c r="B20" s="33">
        <f>SUM(Daily!B177,Daily!B394,Daily!B611,Daily!B828)</f>
        <v>8358</v>
      </c>
      <c r="C20" s="33">
        <f>SUM(Daily!C177,Daily!C394,Daily!C611,Daily!C828)</f>
        <v>11973</v>
      </c>
      <c r="D20" s="33">
        <f>SUM(Daily!D177,Daily!D394,Daily!D611,Daily!D828)</f>
        <v>6082</v>
      </c>
      <c r="E20" s="33">
        <f>SUM(Daily!E177,Daily!E394,Daily!E611,Daily!E828)</f>
        <v>5271</v>
      </c>
      <c r="F20" s="33">
        <f>SUM(Daily!F177,Daily!F394,Daily!F611,Daily!F828)</f>
        <v>5900</v>
      </c>
      <c r="G20" s="33">
        <f>SUM(Daily!G177,Daily!G394,Daily!G611,Daily!G828)</f>
        <v>7966</v>
      </c>
      <c r="H20" s="33">
        <f>SUM(Daily!H177,Daily!H394,Daily!H611,Daily!H828)</f>
        <v>10679</v>
      </c>
      <c r="I20" s="33">
        <f>SUM(Daily!I177,Daily!I394,Daily!I611,Daily!I828)</f>
        <v>16866</v>
      </c>
      <c r="J20" s="33">
        <f>SUM(Daily!J177,Daily!J394,Daily!J611,Daily!J828)</f>
        <v>3737</v>
      </c>
      <c r="K20" s="33">
        <f>SUM(Daily!K177,Daily!K394,Daily!K611,Daily!K828)</f>
        <v>1441</v>
      </c>
      <c r="L20" s="33">
        <f>SUM(Daily!L177,Daily!L394,Daily!L611,Daily!L828)</f>
        <v>10315</v>
      </c>
      <c r="M20" s="33">
        <f>SUM(Daily!M177,Daily!M394,Daily!M611,Daily!M828)</f>
        <v>4533</v>
      </c>
      <c r="N20" s="33">
        <f>SUM(Daily!N177,Daily!N394,Daily!N611,Daily!N828)</f>
        <v>14444</v>
      </c>
      <c r="O20" s="33">
        <f>SUM(Daily!O177,Daily!O394,Daily!O611,Daily!O828)</f>
        <v>9735</v>
      </c>
      <c r="P20" s="33">
        <f>SUM(Daily!P177,Daily!P394,Daily!P611,Daily!P828)</f>
        <v>7862</v>
      </c>
      <c r="Q20" s="33">
        <f>SUM(Daily!Q177,Daily!Q394,Daily!Q611,Daily!Q828)</f>
        <v>5522</v>
      </c>
      <c r="R20" s="33">
        <f>SUM(Daily!R177,Daily!R394,Daily!R611,Daily!R828)</f>
        <v>8308</v>
      </c>
      <c r="S20" s="33">
        <f>SUM(Daily!S177,Daily!S394,Daily!S611,Daily!S828)</f>
        <v>10161</v>
      </c>
      <c r="T20" s="33">
        <f>SUM(Daily!T177,Daily!T394,Daily!T611,Daily!T828)</f>
        <v>5031</v>
      </c>
      <c r="U20" s="33">
        <f>SUM(Daily!U177,Daily!U394,Daily!U611,Daily!U828)</f>
        <v>1220</v>
      </c>
      <c r="V20" s="33">
        <f>SUM(Daily!V177,Daily!V394,Daily!V611,Daily!V828)</f>
        <v>11609</v>
      </c>
      <c r="W20" s="33">
        <f>SUM(Daily!W177,Daily!W394,Daily!W611,Daily!W828)</f>
        <v>8269</v>
      </c>
      <c r="X20" s="33">
        <f>SUM(Daily!X177,Daily!X394,Daily!X611,Daily!X828)</f>
        <v>8180</v>
      </c>
      <c r="Y20" s="33">
        <f>SUM(Daily!Y177,Daily!Y394,Daily!Y611,Daily!Y828)</f>
        <v>2646</v>
      </c>
      <c r="Z20" s="33">
        <f>SUM(Daily!Z177,Daily!Z394,Daily!Z611,Daily!Z828)</f>
        <v>14217</v>
      </c>
      <c r="AA20" s="33">
        <f>SUM(Daily!AA177,Daily!AA394,Daily!AA611,Daily!AA828)</f>
        <v>18264</v>
      </c>
      <c r="AB20" s="11">
        <f t="shared" si="0"/>
        <v>114722</v>
      </c>
      <c r="AC20" s="7">
        <f t="shared" si="0"/>
        <v>103867</v>
      </c>
    </row>
    <row r="21" spans="1:29" ht="14.4" thickTop="1" thickBot="1" x14ac:dyDescent="0.3">
      <c r="A21" s="91" t="s">
        <v>30</v>
      </c>
      <c r="B21" s="33">
        <f>SUM(Daily!B178,Daily!B395,Daily!B612,Daily!B829)</f>
        <v>8641</v>
      </c>
      <c r="C21" s="33">
        <f>SUM(Daily!C178,Daily!C395,Daily!C612,Daily!C829)</f>
        <v>18480</v>
      </c>
      <c r="D21" s="33">
        <f>SUM(Daily!D178,Daily!D395,Daily!D612,Daily!D829)</f>
        <v>7318</v>
      </c>
      <c r="E21" s="33">
        <f>SUM(Daily!E178,Daily!E395,Daily!E612,Daily!E829)</f>
        <v>6659</v>
      </c>
      <c r="F21" s="33">
        <f>SUM(Daily!F178,Daily!F395,Daily!F612,Daily!F829)</f>
        <v>6228</v>
      </c>
      <c r="G21" s="33">
        <f>SUM(Daily!G178,Daily!G395,Daily!G612,Daily!G829)</f>
        <v>10867</v>
      </c>
      <c r="H21" s="33">
        <f>SUM(Daily!H178,Daily!H395,Daily!H612,Daily!H829)</f>
        <v>12146</v>
      </c>
      <c r="I21" s="33">
        <f>SUM(Daily!I178,Daily!I395,Daily!I612,Daily!I829)</f>
        <v>21610</v>
      </c>
      <c r="J21" s="33">
        <f>SUM(Daily!J178,Daily!J395,Daily!J612,Daily!J829)</f>
        <v>5097</v>
      </c>
      <c r="K21" s="33">
        <f>SUM(Daily!K178,Daily!K395,Daily!K612,Daily!K829)</f>
        <v>1508</v>
      </c>
      <c r="L21" s="33">
        <f>SUM(Daily!L178,Daily!L395,Daily!L612,Daily!L829)</f>
        <v>14709</v>
      </c>
      <c r="M21" s="33">
        <f>SUM(Daily!M178,Daily!M395,Daily!M612,Daily!M829)</f>
        <v>4803</v>
      </c>
      <c r="N21" s="33">
        <f>SUM(Daily!N178,Daily!N395,Daily!N612,Daily!N829)</f>
        <v>18343</v>
      </c>
      <c r="O21" s="33">
        <f>SUM(Daily!O178,Daily!O395,Daily!O612,Daily!O829)</f>
        <v>11777</v>
      </c>
      <c r="P21" s="33">
        <f>SUM(Daily!P178,Daily!P395,Daily!P612,Daily!P829)</f>
        <v>9127</v>
      </c>
      <c r="Q21" s="33">
        <f>SUM(Daily!Q178,Daily!Q395,Daily!Q612,Daily!Q829)</f>
        <v>7291</v>
      </c>
      <c r="R21" s="33">
        <f>SUM(Daily!R178,Daily!R395,Daily!R612,Daily!R829)</f>
        <v>9510</v>
      </c>
      <c r="S21" s="33">
        <f>SUM(Daily!S178,Daily!S395,Daily!S612,Daily!S829)</f>
        <v>12427</v>
      </c>
      <c r="T21" s="33">
        <f>SUM(Daily!T178,Daily!T395,Daily!T612,Daily!T829)</f>
        <v>6373</v>
      </c>
      <c r="U21" s="33">
        <f>SUM(Daily!U178,Daily!U395,Daily!U612,Daily!U829)</f>
        <v>1452</v>
      </c>
      <c r="V21" s="33">
        <f>SUM(Daily!V178,Daily!V395,Daily!V612,Daily!V829)</f>
        <v>14450</v>
      </c>
      <c r="W21" s="33">
        <f>SUM(Daily!W178,Daily!W395,Daily!W612,Daily!W829)</f>
        <v>9559</v>
      </c>
      <c r="X21" s="33">
        <f>SUM(Daily!X178,Daily!X395,Daily!X612,Daily!X829)</f>
        <v>10876</v>
      </c>
      <c r="Y21" s="33">
        <f>SUM(Daily!Y178,Daily!Y395,Daily!Y612,Daily!Y829)</f>
        <v>3495</v>
      </c>
      <c r="Z21" s="33">
        <f>SUM(Daily!Z178,Daily!Z395,Daily!Z612,Daily!Z829)</f>
        <v>16356</v>
      </c>
      <c r="AA21" s="33">
        <f>SUM(Daily!AA178,Daily!AA395,Daily!AA612,Daily!AA829)</f>
        <v>21113</v>
      </c>
      <c r="AB21" s="11">
        <f t="shared" si="0"/>
        <v>139174</v>
      </c>
      <c r="AC21" s="7">
        <f t="shared" si="0"/>
        <v>131041</v>
      </c>
    </row>
    <row r="22" spans="1:29" ht="14.4" thickTop="1" thickBot="1" x14ac:dyDescent="0.3">
      <c r="A22" s="90" t="s">
        <v>31</v>
      </c>
      <c r="B22" s="33">
        <f>SUM(Daily!B179,Daily!B396,Daily!B613,Daily!B830)</f>
        <v>8469</v>
      </c>
      <c r="C22" s="33">
        <f>SUM(Daily!C179,Daily!C396,Daily!C613,Daily!C830)</f>
        <v>17541</v>
      </c>
      <c r="D22" s="33">
        <f>SUM(Daily!D179,Daily!D396,Daily!D613,Daily!D830)</f>
        <v>5905</v>
      </c>
      <c r="E22" s="33">
        <f>SUM(Daily!E179,Daily!E396,Daily!E613,Daily!E830)</f>
        <v>6598</v>
      </c>
      <c r="F22" s="33">
        <f>SUM(Daily!F179,Daily!F396,Daily!F613,Daily!F830)</f>
        <v>5081</v>
      </c>
      <c r="G22" s="33">
        <f>SUM(Daily!G179,Daily!G396,Daily!G613,Daily!G830)</f>
        <v>10038</v>
      </c>
      <c r="H22" s="33">
        <f>SUM(Daily!H179,Daily!H396,Daily!H613,Daily!H830)</f>
        <v>11573</v>
      </c>
      <c r="I22" s="33">
        <f>SUM(Daily!I179,Daily!I396,Daily!I613,Daily!I830)</f>
        <v>20909</v>
      </c>
      <c r="J22" s="33">
        <f>SUM(Daily!J179,Daily!J396,Daily!J613,Daily!J830)</f>
        <v>3800</v>
      </c>
      <c r="K22" s="33">
        <f>SUM(Daily!K179,Daily!K396,Daily!K613,Daily!K830)</f>
        <v>1311</v>
      </c>
      <c r="L22" s="33">
        <f>SUM(Daily!L179,Daily!L396,Daily!L613,Daily!L830)</f>
        <v>14619</v>
      </c>
      <c r="M22" s="33">
        <f>SUM(Daily!M179,Daily!M396,Daily!M613,Daily!M830)</f>
        <v>4457</v>
      </c>
      <c r="N22" s="33">
        <f>SUM(Daily!N179,Daily!N396,Daily!N613,Daily!N830)</f>
        <v>18239</v>
      </c>
      <c r="O22" s="33">
        <f>SUM(Daily!O179,Daily!O396,Daily!O613,Daily!O830)</f>
        <v>11204</v>
      </c>
      <c r="P22" s="33">
        <f>SUM(Daily!P179,Daily!P396,Daily!P613,Daily!P830)</f>
        <v>9269</v>
      </c>
      <c r="Q22" s="33">
        <f>SUM(Daily!Q179,Daily!Q396,Daily!Q613,Daily!Q830)</f>
        <v>8821</v>
      </c>
      <c r="R22" s="33">
        <f>SUM(Daily!R179,Daily!R396,Daily!R613,Daily!R830)</f>
        <v>9541</v>
      </c>
      <c r="S22" s="33">
        <f>SUM(Daily!S179,Daily!S396,Daily!S613,Daily!S830)</f>
        <v>13699</v>
      </c>
      <c r="T22" s="33">
        <f>SUM(Daily!T179,Daily!T396,Daily!T613,Daily!T830)</f>
        <v>6151</v>
      </c>
      <c r="U22" s="33">
        <f>SUM(Daily!U179,Daily!U396,Daily!U613,Daily!U830)</f>
        <v>1306</v>
      </c>
      <c r="V22" s="33">
        <f>SUM(Daily!V179,Daily!V396,Daily!V613,Daily!V830)</f>
        <v>15774</v>
      </c>
      <c r="W22" s="33">
        <f>SUM(Daily!W179,Daily!W396,Daily!W613,Daily!W830)</f>
        <v>9856</v>
      </c>
      <c r="X22" s="33">
        <f>SUM(Daily!X179,Daily!X396,Daily!X613,Daily!X830)</f>
        <v>10748</v>
      </c>
      <c r="Y22" s="33">
        <f>SUM(Daily!Y179,Daily!Y396,Daily!Y613,Daily!Y830)</f>
        <v>3806</v>
      </c>
      <c r="Z22" s="33">
        <f>SUM(Daily!Z179,Daily!Z396,Daily!Z613,Daily!Z830)</f>
        <v>15645</v>
      </c>
      <c r="AA22" s="33">
        <f>SUM(Daily!AA179,Daily!AA396,Daily!AA613,Daily!AA830)</f>
        <v>23540</v>
      </c>
      <c r="AB22" s="11">
        <f t="shared" si="0"/>
        <v>134814</v>
      </c>
      <c r="AC22" s="7">
        <f t="shared" si="0"/>
        <v>133086</v>
      </c>
    </row>
    <row r="23" spans="1:29" ht="14.4" thickTop="1" thickBot="1" x14ac:dyDescent="0.3">
      <c r="A23" s="91" t="s">
        <v>32</v>
      </c>
      <c r="B23" s="33">
        <f>SUM(Daily!B180,Daily!B397,Daily!B614,Daily!B831)</f>
        <v>9432</v>
      </c>
      <c r="C23" s="33">
        <f>SUM(Daily!C180,Daily!C397,Daily!C614,Daily!C831)</f>
        <v>16635</v>
      </c>
      <c r="D23" s="33">
        <f>SUM(Daily!D180,Daily!D397,Daily!D614,Daily!D831)</f>
        <v>4431</v>
      </c>
      <c r="E23" s="33">
        <f>SUM(Daily!E180,Daily!E397,Daily!E614,Daily!E831)</f>
        <v>6742</v>
      </c>
      <c r="F23" s="33">
        <f>SUM(Daily!F180,Daily!F397,Daily!F614,Daily!F831)</f>
        <v>3761</v>
      </c>
      <c r="G23" s="33">
        <f>SUM(Daily!G180,Daily!G397,Daily!G614,Daily!G831)</f>
        <v>9719</v>
      </c>
      <c r="H23" s="33">
        <f>SUM(Daily!H180,Daily!H397,Daily!H614,Daily!H831)</f>
        <v>10787</v>
      </c>
      <c r="I23" s="33">
        <f>SUM(Daily!I180,Daily!I397,Daily!I614,Daily!I831)</f>
        <v>20118</v>
      </c>
      <c r="J23" s="33">
        <f>SUM(Daily!J180,Daily!J397,Daily!J614,Daily!J831)</f>
        <v>2600</v>
      </c>
      <c r="K23" s="33">
        <f>SUM(Daily!K180,Daily!K397,Daily!K614,Daily!K831)</f>
        <v>1187</v>
      </c>
      <c r="L23" s="33">
        <f>SUM(Daily!L180,Daily!L397,Daily!L614,Daily!L831)</f>
        <v>11435</v>
      </c>
      <c r="M23" s="33">
        <f>SUM(Daily!M180,Daily!M397,Daily!M614,Daily!M831)</f>
        <v>4476</v>
      </c>
      <c r="N23" s="33">
        <f>SUM(Daily!N180,Daily!N397,Daily!N614,Daily!N831)</f>
        <v>15191</v>
      </c>
      <c r="O23" s="33">
        <f>SUM(Daily!O180,Daily!O397,Daily!O614,Daily!O831)</f>
        <v>10921</v>
      </c>
      <c r="P23" s="33">
        <f>SUM(Daily!P180,Daily!P397,Daily!P614,Daily!P831)</f>
        <v>6445</v>
      </c>
      <c r="Q23" s="33">
        <f>SUM(Daily!Q180,Daily!Q397,Daily!Q614,Daily!Q831)</f>
        <v>8142</v>
      </c>
      <c r="R23" s="33">
        <f>SUM(Daily!R180,Daily!R397,Daily!R614,Daily!R831)</f>
        <v>7683</v>
      </c>
      <c r="S23" s="33">
        <f>SUM(Daily!S180,Daily!S397,Daily!S614,Daily!S831)</f>
        <v>11477</v>
      </c>
      <c r="T23" s="33">
        <f>SUM(Daily!T180,Daily!T397,Daily!T614,Daily!T831)</f>
        <v>4258</v>
      </c>
      <c r="U23" s="33">
        <f>SUM(Daily!U180,Daily!U397,Daily!U614,Daily!U831)</f>
        <v>1129</v>
      </c>
      <c r="V23" s="33">
        <f>SUM(Daily!V180,Daily!V397,Daily!V614,Daily!V831)</f>
        <v>13166</v>
      </c>
      <c r="W23" s="33">
        <f>SUM(Daily!W180,Daily!W397,Daily!W614,Daily!W831)</f>
        <v>8858</v>
      </c>
      <c r="X23" s="33">
        <f>SUM(Daily!X180,Daily!X397,Daily!X614,Daily!X831)</f>
        <v>7806</v>
      </c>
      <c r="Y23" s="33">
        <f>SUM(Daily!Y180,Daily!Y397,Daily!Y614,Daily!Y831)</f>
        <v>3329</v>
      </c>
      <c r="Z23" s="33">
        <f>SUM(Daily!Z180,Daily!Z397,Daily!Z614,Daily!Z831)</f>
        <v>14983</v>
      </c>
      <c r="AA23" s="33">
        <f>SUM(Daily!AA180,Daily!AA397,Daily!AA614,Daily!AA831)</f>
        <v>18528</v>
      </c>
      <c r="AB23" s="11">
        <f t="shared" si="0"/>
        <v>111978</v>
      </c>
      <c r="AC23" s="7">
        <f t="shared" si="0"/>
        <v>121261</v>
      </c>
    </row>
    <row r="24" spans="1:29" ht="14.4" thickTop="1" thickBot="1" x14ac:dyDescent="0.3">
      <c r="A24" s="90" t="s">
        <v>33</v>
      </c>
      <c r="B24" s="33">
        <f>SUM(Daily!B181,Daily!B398,Daily!B615,Daily!B832)</f>
        <v>10257</v>
      </c>
      <c r="C24" s="33">
        <f>SUM(Daily!C181,Daily!C398,Daily!C615,Daily!C832)</f>
        <v>12868</v>
      </c>
      <c r="D24" s="33">
        <f>SUM(Daily!D181,Daily!D398,Daily!D615,Daily!D832)</f>
        <v>3887</v>
      </c>
      <c r="E24" s="33">
        <f>SUM(Daily!E181,Daily!E398,Daily!E615,Daily!E832)</f>
        <v>6080</v>
      </c>
      <c r="F24" s="33">
        <f>SUM(Daily!F181,Daily!F398,Daily!F615,Daily!F832)</f>
        <v>3363</v>
      </c>
      <c r="G24" s="33">
        <f>SUM(Daily!G181,Daily!G398,Daily!G615,Daily!G832)</f>
        <v>7265</v>
      </c>
      <c r="H24" s="33">
        <f>SUM(Daily!H181,Daily!H398,Daily!H615,Daily!H832)</f>
        <v>10559</v>
      </c>
      <c r="I24" s="33">
        <f>SUM(Daily!I181,Daily!I398,Daily!I615,Daily!I832)</f>
        <v>16114</v>
      </c>
      <c r="J24" s="33">
        <f>SUM(Daily!J181,Daily!J398,Daily!J615,Daily!J832)</f>
        <v>2278</v>
      </c>
      <c r="K24" s="33">
        <f>SUM(Daily!K181,Daily!K398,Daily!K615,Daily!K832)</f>
        <v>782</v>
      </c>
      <c r="L24" s="33">
        <f>SUM(Daily!L181,Daily!L398,Daily!L615,Daily!L832)</f>
        <v>8556</v>
      </c>
      <c r="M24" s="33">
        <f>SUM(Daily!M181,Daily!M398,Daily!M615,Daily!M832)</f>
        <v>5341</v>
      </c>
      <c r="N24" s="33">
        <f>SUM(Daily!N181,Daily!N398,Daily!N615,Daily!N832)</f>
        <v>12278</v>
      </c>
      <c r="O24" s="33">
        <f>SUM(Daily!O181,Daily!O398,Daily!O615,Daily!O832)</f>
        <v>11227</v>
      </c>
      <c r="P24" s="33">
        <f>SUM(Daily!P181,Daily!P398,Daily!P615,Daily!P832)</f>
        <v>5034</v>
      </c>
      <c r="Q24" s="33">
        <f>SUM(Daily!Q181,Daily!Q398,Daily!Q615,Daily!Q832)</f>
        <v>8006</v>
      </c>
      <c r="R24" s="33">
        <f>SUM(Daily!R181,Daily!R398,Daily!R615,Daily!R832)</f>
        <v>6549</v>
      </c>
      <c r="S24" s="33">
        <f>SUM(Daily!S181,Daily!S398,Daily!S615,Daily!S832)</f>
        <v>9895</v>
      </c>
      <c r="T24" s="33">
        <f>SUM(Daily!T181,Daily!T398,Daily!T615,Daily!T832)</f>
        <v>2704</v>
      </c>
      <c r="U24" s="33">
        <f>SUM(Daily!U181,Daily!U398,Daily!U615,Daily!U832)</f>
        <v>1433</v>
      </c>
      <c r="V24" s="33">
        <f>SUM(Daily!V181,Daily!V398,Daily!V615,Daily!V832)</f>
        <v>13838</v>
      </c>
      <c r="W24" s="33">
        <f>SUM(Daily!W181,Daily!W398,Daily!W615,Daily!W832)</f>
        <v>8644</v>
      </c>
      <c r="X24" s="33">
        <f>SUM(Daily!X181,Daily!X398,Daily!X615,Daily!X832)</f>
        <v>5449</v>
      </c>
      <c r="Y24" s="33">
        <f>SUM(Daily!Y181,Daily!Y398,Daily!Y615,Daily!Y832)</f>
        <v>3452</v>
      </c>
      <c r="Z24" s="33">
        <f>SUM(Daily!Z181,Daily!Z398,Daily!Z615,Daily!Z832)</f>
        <v>12183</v>
      </c>
      <c r="AA24" s="33">
        <f>SUM(Daily!AA181,Daily!AA398,Daily!AA615,Daily!AA832)</f>
        <v>16185</v>
      </c>
      <c r="AB24" s="11">
        <f t="shared" si="0"/>
        <v>96935</v>
      </c>
      <c r="AC24" s="7">
        <f t="shared" si="0"/>
        <v>107292</v>
      </c>
    </row>
    <row r="25" spans="1:29" ht="14.4" thickTop="1" thickBot="1" x14ac:dyDescent="0.3">
      <c r="A25" s="91" t="s">
        <v>34</v>
      </c>
      <c r="B25" s="33">
        <f>SUM(Daily!B182,Daily!B399,Daily!B616,Daily!B833)</f>
        <v>4879</v>
      </c>
      <c r="C25" s="33">
        <f>SUM(Daily!C182,Daily!C399,Daily!C616,Daily!C833)</f>
        <v>9047</v>
      </c>
      <c r="D25" s="33">
        <f>SUM(Daily!D182,Daily!D399,Daily!D616,Daily!D833)</f>
        <v>2305</v>
      </c>
      <c r="E25" s="33">
        <f>SUM(Daily!E182,Daily!E399,Daily!E616,Daily!E833)</f>
        <v>5037</v>
      </c>
      <c r="F25" s="33">
        <f>SUM(Daily!F182,Daily!F399,Daily!F616,Daily!F833)</f>
        <v>1489</v>
      </c>
      <c r="G25" s="33">
        <f>SUM(Daily!G182,Daily!G399,Daily!G616,Daily!G833)</f>
        <v>6086</v>
      </c>
      <c r="H25" s="33">
        <f>SUM(Daily!H182,Daily!H399,Daily!H616,Daily!H833)</f>
        <v>6740</v>
      </c>
      <c r="I25" s="33">
        <f>SUM(Daily!I182,Daily!I399,Daily!I616,Daily!I833)</f>
        <v>11387</v>
      </c>
      <c r="J25" s="33">
        <f>SUM(Daily!J182,Daily!J399,Daily!J616,Daily!J833)</f>
        <v>2085</v>
      </c>
      <c r="K25" s="33">
        <f>SUM(Daily!K182,Daily!K399,Daily!K616,Daily!K833)</f>
        <v>507</v>
      </c>
      <c r="L25" s="33">
        <f>SUM(Daily!L182,Daily!L399,Daily!L616,Daily!L833)</f>
        <v>6294</v>
      </c>
      <c r="M25" s="33">
        <f>SUM(Daily!M182,Daily!M399,Daily!M616,Daily!M833)</f>
        <v>3824</v>
      </c>
      <c r="N25" s="33">
        <f>SUM(Daily!N182,Daily!N399,Daily!N616,Daily!N833)</f>
        <v>9281</v>
      </c>
      <c r="O25" s="33">
        <f>SUM(Daily!O182,Daily!O399,Daily!O616,Daily!O833)</f>
        <v>9243</v>
      </c>
      <c r="P25" s="33">
        <f>SUM(Daily!P182,Daily!P399,Daily!P616,Daily!P833)</f>
        <v>3488</v>
      </c>
      <c r="Q25" s="33">
        <f>SUM(Daily!Q182,Daily!Q399,Daily!Q616,Daily!Q833)</f>
        <v>6495</v>
      </c>
      <c r="R25" s="33">
        <f>SUM(Daily!R182,Daily!R399,Daily!R616,Daily!R833)</f>
        <v>4790</v>
      </c>
      <c r="S25" s="33">
        <f>SUM(Daily!S182,Daily!S399,Daily!S616,Daily!S833)</f>
        <v>7629</v>
      </c>
      <c r="T25" s="33">
        <f>SUM(Daily!T182,Daily!T399,Daily!T616,Daily!T833)</f>
        <v>1721</v>
      </c>
      <c r="U25" s="33">
        <f>SUM(Daily!U182,Daily!U399,Daily!U616,Daily!U833)</f>
        <v>1267</v>
      </c>
      <c r="V25" s="33">
        <f>SUM(Daily!V182,Daily!V399,Daily!V616,Daily!V833)</f>
        <v>11477</v>
      </c>
      <c r="W25" s="33">
        <f>SUM(Daily!W182,Daily!W399,Daily!W616,Daily!W833)</f>
        <v>6682</v>
      </c>
      <c r="X25" s="33">
        <f>SUM(Daily!X182,Daily!X399,Daily!X616,Daily!X833)</f>
        <v>3982</v>
      </c>
      <c r="Y25" s="33">
        <f>SUM(Daily!Y182,Daily!Y399,Daily!Y616,Daily!Y833)</f>
        <v>2905</v>
      </c>
      <c r="Z25" s="33">
        <f>SUM(Daily!Z182,Daily!Z399,Daily!Z616,Daily!Z833)</f>
        <v>9723</v>
      </c>
      <c r="AA25" s="33">
        <f>SUM(Daily!AA182,Daily!AA399,Daily!AA616,Daily!AA833)</f>
        <v>11922</v>
      </c>
      <c r="AB25" s="11">
        <f t="shared" si="0"/>
        <v>68254</v>
      </c>
      <c r="AC25" s="7">
        <f t="shared" si="0"/>
        <v>82031</v>
      </c>
    </row>
    <row r="26" spans="1:29" ht="14.4" thickTop="1" thickBot="1" x14ac:dyDescent="0.3">
      <c r="A26" s="90" t="s">
        <v>35</v>
      </c>
      <c r="B26" s="33">
        <f>SUM(Daily!B183,Daily!B400,Daily!B617,Daily!B834)</f>
        <v>185</v>
      </c>
      <c r="C26" s="33">
        <f>SUM(Daily!C183,Daily!C400,Daily!C617,Daily!C834)</f>
        <v>4845</v>
      </c>
      <c r="D26" s="33">
        <f>SUM(Daily!D183,Daily!D400,Daily!D617,Daily!D834)</f>
        <v>186</v>
      </c>
      <c r="E26" s="33">
        <f>SUM(Daily!E183,Daily!E400,Daily!E617,Daily!E834)</f>
        <v>2925</v>
      </c>
      <c r="F26" s="33">
        <f>SUM(Daily!F183,Daily!F400,Daily!F617,Daily!F834)</f>
        <v>98</v>
      </c>
      <c r="G26" s="33">
        <f>SUM(Daily!G183,Daily!G400,Daily!G617,Daily!G834)</f>
        <v>3388</v>
      </c>
      <c r="H26" s="33">
        <f>SUM(Daily!H183,Daily!H400,Daily!H617,Daily!H834)</f>
        <v>602</v>
      </c>
      <c r="I26" s="33">
        <f>SUM(Daily!I183,Daily!I400,Daily!I617,Daily!I834)</f>
        <v>4662</v>
      </c>
      <c r="J26" s="33">
        <f>SUM(Daily!J183,Daily!J400,Daily!J617,Daily!J834)</f>
        <v>380</v>
      </c>
      <c r="K26" s="33">
        <f>SUM(Daily!K183,Daily!K400,Daily!K617,Daily!K834)</f>
        <v>207</v>
      </c>
      <c r="L26" s="33">
        <f>SUM(Daily!L183,Daily!L400,Daily!L617,Daily!L834)</f>
        <v>2548</v>
      </c>
      <c r="M26" s="33">
        <f>SUM(Daily!M183,Daily!M400,Daily!M617,Daily!M834)</f>
        <v>812</v>
      </c>
      <c r="N26" s="33">
        <f>SUM(Daily!N183,Daily!N400,Daily!N617,Daily!N834)</f>
        <v>2578</v>
      </c>
      <c r="O26" s="33">
        <f>SUM(Daily!O183,Daily!O400,Daily!O617,Daily!O834)</f>
        <v>1989</v>
      </c>
      <c r="P26" s="33">
        <f>SUM(Daily!P183,Daily!P400,Daily!P617,Daily!P834)</f>
        <v>856</v>
      </c>
      <c r="Q26" s="33">
        <f>SUM(Daily!Q183,Daily!Q400,Daily!Q617,Daily!Q834)</f>
        <v>1484</v>
      </c>
      <c r="R26" s="33">
        <f>SUM(Daily!R183,Daily!R400,Daily!R617,Daily!R834)</f>
        <v>1162</v>
      </c>
      <c r="S26" s="33">
        <f>SUM(Daily!S183,Daily!S400,Daily!S617,Daily!S834)</f>
        <v>1448</v>
      </c>
      <c r="T26" s="33">
        <f>SUM(Daily!T183,Daily!T400,Daily!T617,Daily!T834)</f>
        <v>296</v>
      </c>
      <c r="U26" s="33">
        <f>SUM(Daily!U183,Daily!U400,Daily!U617,Daily!U834)</f>
        <v>122</v>
      </c>
      <c r="V26" s="33">
        <f>SUM(Daily!V183,Daily!V400,Daily!V617,Daily!V834)</f>
        <v>2602</v>
      </c>
      <c r="W26" s="33">
        <f>SUM(Daily!W183,Daily!W400,Daily!W617,Daily!W834)</f>
        <v>577</v>
      </c>
      <c r="X26" s="33">
        <f>SUM(Daily!X183,Daily!X400,Daily!X617,Daily!X834)</f>
        <v>507</v>
      </c>
      <c r="Y26" s="33">
        <f>SUM(Daily!Y183,Daily!Y400,Daily!Y617,Daily!Y834)</f>
        <v>314</v>
      </c>
      <c r="Z26" s="33">
        <f>SUM(Daily!Z183,Daily!Z400,Daily!Z617,Daily!Z834)</f>
        <v>877</v>
      </c>
      <c r="AA26" s="33">
        <f>SUM(Daily!AA183,Daily!AA400,Daily!AA617,Daily!AA834)</f>
        <v>1637</v>
      </c>
      <c r="AB26" s="11">
        <f t="shared" si="0"/>
        <v>12877</v>
      </c>
      <c r="AC26" s="7">
        <f t="shared" si="0"/>
        <v>24410</v>
      </c>
    </row>
    <row r="27" spans="1:29" ht="14.4" thickTop="1" thickBot="1" x14ac:dyDescent="0.3">
      <c r="A27" s="91" t="s">
        <v>36</v>
      </c>
      <c r="B27" s="33">
        <f>SUM(Daily!B184,Daily!B401,Daily!B618,Daily!B835)</f>
        <v>0</v>
      </c>
      <c r="C27" s="33">
        <f>SUM(Daily!C184,Daily!C401,Daily!C618,Daily!C835)</f>
        <v>188</v>
      </c>
      <c r="D27" s="33">
        <f>SUM(Daily!D184,Daily!D401,Daily!D618,Daily!D835)</f>
        <v>4</v>
      </c>
      <c r="E27" s="33">
        <f>SUM(Daily!E184,Daily!E401,Daily!E618,Daily!E835)</f>
        <v>171</v>
      </c>
      <c r="F27" s="33">
        <f>SUM(Daily!F184,Daily!F401,Daily!F618,Daily!F835)</f>
        <v>0</v>
      </c>
      <c r="G27" s="33">
        <f>SUM(Daily!G184,Daily!G401,Daily!G618,Daily!G835)</f>
        <v>107</v>
      </c>
      <c r="H27" s="33">
        <f>SUM(Daily!H184,Daily!H401,Daily!H618,Daily!H835)</f>
        <v>3</v>
      </c>
      <c r="I27" s="33">
        <f>SUM(Daily!I184,Daily!I401,Daily!I618,Daily!I835)</f>
        <v>150</v>
      </c>
      <c r="J27" s="33">
        <f>SUM(Daily!J184,Daily!J401,Daily!J618,Daily!J835)</f>
        <v>2</v>
      </c>
      <c r="K27" s="33">
        <f>SUM(Daily!K184,Daily!K401,Daily!K618,Daily!K835)</f>
        <v>10</v>
      </c>
      <c r="L27" s="33">
        <f>SUM(Daily!L184,Daily!L401,Daily!L618,Daily!L835)</f>
        <v>76</v>
      </c>
      <c r="M27" s="33">
        <f>SUM(Daily!M184,Daily!M401,Daily!M618,Daily!M835)</f>
        <v>15</v>
      </c>
      <c r="N27" s="33">
        <f>SUM(Daily!N184,Daily!N401,Daily!N618,Daily!N835)</f>
        <v>38</v>
      </c>
      <c r="O27" s="33">
        <f>SUM(Daily!O184,Daily!O401,Daily!O618,Daily!O835)</f>
        <v>36</v>
      </c>
      <c r="P27" s="33">
        <f>SUM(Daily!P184,Daily!P401,Daily!P618,Daily!P835)</f>
        <v>2</v>
      </c>
      <c r="Q27" s="33">
        <f>SUM(Daily!Q184,Daily!Q401,Daily!Q618,Daily!Q835)</f>
        <v>32</v>
      </c>
      <c r="R27" s="33">
        <f>SUM(Daily!R184,Daily!R401,Daily!R618,Daily!R835)</f>
        <v>75</v>
      </c>
      <c r="S27" s="33">
        <f>SUM(Daily!S184,Daily!S401,Daily!S618,Daily!S835)</f>
        <v>16</v>
      </c>
      <c r="T27" s="33">
        <f>SUM(Daily!T184,Daily!T401,Daily!T618,Daily!T835)</f>
        <v>6</v>
      </c>
      <c r="U27" s="33">
        <f>SUM(Daily!U184,Daily!U401,Daily!U618,Daily!U835)</f>
        <v>2</v>
      </c>
      <c r="V27" s="33">
        <f>SUM(Daily!V184,Daily!V401,Daily!V618,Daily!V835)</f>
        <v>26</v>
      </c>
      <c r="W27" s="33">
        <f>SUM(Daily!W184,Daily!W401,Daily!W618,Daily!W835)</f>
        <v>6</v>
      </c>
      <c r="X27" s="33">
        <f>SUM(Daily!X184,Daily!X401,Daily!X618,Daily!X835)</f>
        <v>7</v>
      </c>
      <c r="Y27" s="33">
        <f>SUM(Daily!Y184,Daily!Y401,Daily!Y618,Daily!Y835)</f>
        <v>2</v>
      </c>
      <c r="Z27" s="33">
        <f>SUM(Daily!Z184,Daily!Z401,Daily!Z618,Daily!Z835)</f>
        <v>0</v>
      </c>
      <c r="AA27" s="33">
        <f>SUM(Daily!AA184,Daily!AA401,Daily!AA618,Daily!AA835)</f>
        <v>1</v>
      </c>
      <c r="AB27" s="11">
        <f t="shared" si="0"/>
        <v>239</v>
      </c>
      <c r="AC27" s="7">
        <f t="shared" si="0"/>
        <v>736</v>
      </c>
    </row>
    <row r="28" spans="1:29" ht="14.4" thickTop="1" thickBot="1" x14ac:dyDescent="0.3">
      <c r="A28" s="90" t="s">
        <v>37</v>
      </c>
      <c r="B28" s="33">
        <f>SUM(Daily!B185,Daily!B402,Daily!B619,Daily!B836)</f>
        <v>0</v>
      </c>
      <c r="C28" s="33">
        <f>SUM(Daily!C185,Daily!C402,Daily!C619,Daily!C836)</f>
        <v>0</v>
      </c>
      <c r="D28" s="33">
        <f>SUM(Daily!D185,Daily!D402,Daily!D619,Daily!D836)</f>
        <v>0</v>
      </c>
      <c r="E28" s="33">
        <f>SUM(Daily!E185,Daily!E402,Daily!E619,Daily!E836)</f>
        <v>0</v>
      </c>
      <c r="F28" s="33">
        <f>SUM(Daily!F185,Daily!F402,Daily!F619,Daily!F836)</f>
        <v>0</v>
      </c>
      <c r="G28" s="33">
        <f>SUM(Daily!G185,Daily!G402,Daily!G619,Daily!G836)</f>
        <v>0</v>
      </c>
      <c r="H28" s="33">
        <f>SUM(Daily!H185,Daily!H402,Daily!H619,Daily!H836)</f>
        <v>0</v>
      </c>
      <c r="I28" s="33">
        <f>SUM(Daily!I185,Daily!I402,Daily!I619,Daily!I836)</f>
        <v>0</v>
      </c>
      <c r="J28" s="33">
        <f>SUM(Daily!J185,Daily!J402,Daily!J619,Daily!J836)</f>
        <v>0</v>
      </c>
      <c r="K28" s="33">
        <f>SUM(Daily!K185,Daily!K402,Daily!K619,Daily!K836)</f>
        <v>0</v>
      </c>
      <c r="L28" s="33">
        <f>SUM(Daily!L185,Daily!L402,Daily!L619,Daily!L836)</f>
        <v>0</v>
      </c>
      <c r="M28" s="33">
        <f>SUM(Daily!M185,Daily!M402,Daily!M619,Daily!M836)</f>
        <v>0</v>
      </c>
      <c r="N28" s="33">
        <f>SUM(Daily!N185,Daily!N402,Daily!N619,Daily!N836)</f>
        <v>0</v>
      </c>
      <c r="O28" s="33">
        <f>SUM(Daily!O185,Daily!O402,Daily!O619,Daily!O836)</f>
        <v>0</v>
      </c>
      <c r="P28" s="33">
        <f>SUM(Daily!P185,Daily!P402,Daily!P619,Daily!P836)</f>
        <v>0</v>
      </c>
      <c r="Q28" s="33">
        <f>SUM(Daily!Q185,Daily!Q402,Daily!Q619,Daily!Q836)</f>
        <v>0</v>
      </c>
      <c r="R28" s="33">
        <f>SUM(Daily!R185,Daily!R402,Daily!R619,Daily!R836)</f>
        <v>0</v>
      </c>
      <c r="S28" s="33">
        <f>SUM(Daily!S185,Daily!S402,Daily!S619,Daily!S836)</f>
        <v>0</v>
      </c>
      <c r="T28" s="33">
        <f>SUM(Daily!T185,Daily!T402,Daily!T619,Daily!T836)</f>
        <v>0</v>
      </c>
      <c r="U28" s="33">
        <f>SUM(Daily!U185,Daily!U402,Daily!U619,Daily!U836)</f>
        <v>0</v>
      </c>
      <c r="V28" s="33">
        <f>SUM(Daily!V185,Daily!V402,Daily!V619,Daily!V836)</f>
        <v>0</v>
      </c>
      <c r="W28" s="33">
        <f>SUM(Daily!W185,Daily!W402,Daily!W619,Daily!W836)</f>
        <v>0</v>
      </c>
      <c r="X28" s="33">
        <f>SUM(Daily!X185,Daily!X402,Daily!X619,Daily!X836)</f>
        <v>0</v>
      </c>
      <c r="Y28" s="33">
        <f>SUM(Daily!Y185,Daily!Y402,Daily!Y619,Daily!Y836)</f>
        <v>0</v>
      </c>
      <c r="Z28" s="33">
        <f>SUM(Daily!Z185,Daily!Z402,Daily!Z619,Daily!Z836)</f>
        <v>0</v>
      </c>
      <c r="AA28" s="33">
        <f>SUM(Daily!AA185,Daily!AA402,Daily!AA619,Daily!AA836)</f>
        <v>0</v>
      </c>
      <c r="AB28" s="11">
        <f t="shared" si="0"/>
        <v>0</v>
      </c>
      <c r="AC28" s="7">
        <f t="shared" si="0"/>
        <v>0</v>
      </c>
    </row>
    <row r="29" spans="1:29" ht="14.4" thickTop="1" thickBot="1" x14ac:dyDescent="0.3">
      <c r="A29" s="91" t="s">
        <v>38</v>
      </c>
      <c r="B29" s="33">
        <f>SUM(Daily!B186,Daily!B403,Daily!B620,Daily!B837)</f>
        <v>0</v>
      </c>
      <c r="C29" s="33">
        <f>SUM(Daily!C186,Daily!C403,Daily!C620,Daily!C837)</f>
        <v>0</v>
      </c>
      <c r="D29" s="33">
        <f>SUM(Daily!D186,Daily!D403,Daily!D620,Daily!D837)</f>
        <v>0</v>
      </c>
      <c r="E29" s="33">
        <f>SUM(Daily!E186,Daily!E403,Daily!E620,Daily!E837)</f>
        <v>0</v>
      </c>
      <c r="F29" s="33">
        <f>SUM(Daily!F186,Daily!F403,Daily!F620,Daily!F837)</f>
        <v>0</v>
      </c>
      <c r="G29" s="33">
        <f>SUM(Daily!G186,Daily!G403,Daily!G620,Daily!G837)</f>
        <v>0</v>
      </c>
      <c r="H29" s="33">
        <f>SUM(Daily!H186,Daily!H403,Daily!H620,Daily!H837)</f>
        <v>0</v>
      </c>
      <c r="I29" s="33">
        <f>SUM(Daily!I186,Daily!I403,Daily!I620,Daily!I837)</f>
        <v>0</v>
      </c>
      <c r="J29" s="33">
        <f>SUM(Daily!J186,Daily!J403,Daily!J620,Daily!J837)</f>
        <v>0</v>
      </c>
      <c r="K29" s="33">
        <f>SUM(Daily!K186,Daily!K403,Daily!K620,Daily!K837)</f>
        <v>0</v>
      </c>
      <c r="L29" s="33">
        <f>SUM(Daily!L186,Daily!L403,Daily!L620,Daily!L837)</f>
        <v>0</v>
      </c>
      <c r="M29" s="33">
        <f>SUM(Daily!M186,Daily!M403,Daily!M620,Daily!M837)</f>
        <v>0</v>
      </c>
      <c r="N29" s="33">
        <f>SUM(Daily!N186,Daily!N403,Daily!N620,Daily!N837)</f>
        <v>0</v>
      </c>
      <c r="O29" s="33">
        <f>SUM(Daily!O186,Daily!O403,Daily!O620,Daily!O837)</f>
        <v>0</v>
      </c>
      <c r="P29" s="33">
        <f>SUM(Daily!P186,Daily!P403,Daily!P620,Daily!P837)</f>
        <v>0</v>
      </c>
      <c r="Q29" s="33">
        <f>SUM(Daily!Q186,Daily!Q403,Daily!Q620,Daily!Q837)</f>
        <v>0</v>
      </c>
      <c r="R29" s="33">
        <f>SUM(Daily!R186,Daily!R403,Daily!R620,Daily!R837)</f>
        <v>0</v>
      </c>
      <c r="S29" s="33">
        <f>SUM(Daily!S186,Daily!S403,Daily!S620,Daily!S837)</f>
        <v>0</v>
      </c>
      <c r="T29" s="33">
        <f>SUM(Daily!T186,Daily!T403,Daily!T620,Daily!T837)</f>
        <v>0</v>
      </c>
      <c r="U29" s="33">
        <f>SUM(Daily!U186,Daily!U403,Daily!U620,Daily!U837)</f>
        <v>0</v>
      </c>
      <c r="V29" s="33">
        <f>SUM(Daily!V186,Daily!V403,Daily!V620,Daily!V837)</f>
        <v>0</v>
      </c>
      <c r="W29" s="33">
        <f>SUM(Daily!W186,Daily!W403,Daily!W620,Daily!W837)</f>
        <v>0</v>
      </c>
      <c r="X29" s="33">
        <f>SUM(Daily!X186,Daily!X403,Daily!X620,Daily!X837)</f>
        <v>0</v>
      </c>
      <c r="Y29" s="33">
        <f>SUM(Daily!Y186,Daily!Y403,Daily!Y620,Daily!Y837)</f>
        <v>0</v>
      </c>
      <c r="Z29" s="33">
        <f>SUM(Daily!Z186,Daily!Z403,Daily!Z620,Daily!Z837)</f>
        <v>0</v>
      </c>
      <c r="AA29" s="33">
        <f>SUM(Daily!AA186,Daily!AA403,Daily!AA620,Daily!AA837)</f>
        <v>0</v>
      </c>
      <c r="AB29" s="11">
        <f t="shared" si="0"/>
        <v>0</v>
      </c>
      <c r="AC29" s="7">
        <f t="shared" si="0"/>
        <v>0</v>
      </c>
    </row>
    <row r="30" spans="1:29" ht="14.4" thickTop="1" thickBot="1" x14ac:dyDescent="0.3">
      <c r="A30" s="86" t="s">
        <v>39</v>
      </c>
      <c r="B30" s="33">
        <f>SUM(Daily!B187,Daily!B404,Daily!B621,Daily!B838)</f>
        <v>0</v>
      </c>
      <c r="C30" s="33">
        <f>SUM(Daily!C187,Daily!C404,Daily!C621,Daily!C838)</f>
        <v>0</v>
      </c>
      <c r="D30" s="33">
        <f>SUM(Daily!D187,Daily!D404,Daily!D621,Daily!D838)</f>
        <v>0</v>
      </c>
      <c r="E30" s="33">
        <f>SUM(Daily!E187,Daily!E404,Daily!E621,Daily!E838)</f>
        <v>0</v>
      </c>
      <c r="F30" s="33">
        <f>SUM(Daily!F187,Daily!F404,Daily!F621,Daily!F838)</f>
        <v>0</v>
      </c>
      <c r="G30" s="33">
        <f>SUM(Daily!G187,Daily!G404,Daily!G621,Daily!G838)</f>
        <v>0</v>
      </c>
      <c r="H30" s="33">
        <f>SUM(Daily!H187,Daily!H404,Daily!H621,Daily!H838)</f>
        <v>0</v>
      </c>
      <c r="I30" s="33">
        <f>SUM(Daily!I187,Daily!I404,Daily!I621,Daily!I838)</f>
        <v>0</v>
      </c>
      <c r="J30" s="33">
        <f>SUM(Daily!J187,Daily!J404,Daily!J621,Daily!J838)</f>
        <v>0</v>
      </c>
      <c r="K30" s="33">
        <f>SUM(Daily!K187,Daily!K404,Daily!K621,Daily!K838)</f>
        <v>0</v>
      </c>
      <c r="L30" s="33">
        <f>SUM(Daily!L187,Daily!L404,Daily!L621,Daily!L838)</f>
        <v>0</v>
      </c>
      <c r="M30" s="33">
        <f>SUM(Daily!M187,Daily!M404,Daily!M621,Daily!M838)</f>
        <v>0</v>
      </c>
      <c r="N30" s="33">
        <f>SUM(Daily!N187,Daily!N404,Daily!N621,Daily!N838)</f>
        <v>0</v>
      </c>
      <c r="O30" s="33">
        <f>SUM(Daily!O187,Daily!O404,Daily!O621,Daily!O838)</f>
        <v>0</v>
      </c>
      <c r="P30" s="33">
        <f>SUM(Daily!P187,Daily!P404,Daily!P621,Daily!P838)</f>
        <v>0</v>
      </c>
      <c r="Q30" s="33">
        <f>SUM(Daily!Q187,Daily!Q404,Daily!Q621,Daily!Q838)</f>
        <v>0</v>
      </c>
      <c r="R30" s="33">
        <f>SUM(Daily!R187,Daily!R404,Daily!R621,Daily!R838)</f>
        <v>0</v>
      </c>
      <c r="S30" s="33">
        <f>SUM(Daily!S187,Daily!S404,Daily!S621,Daily!S838)</f>
        <v>0</v>
      </c>
      <c r="T30" s="33">
        <f>SUM(Daily!T187,Daily!T404,Daily!T621,Daily!T838)</f>
        <v>0</v>
      </c>
      <c r="U30" s="33">
        <f>SUM(Daily!U187,Daily!U404,Daily!U621,Daily!U838)</f>
        <v>0</v>
      </c>
      <c r="V30" s="33">
        <f>SUM(Daily!V187,Daily!V404,Daily!V621,Daily!V838)</f>
        <v>0</v>
      </c>
      <c r="W30" s="33">
        <f>SUM(Daily!W187,Daily!W404,Daily!W621,Daily!W838)</f>
        <v>0</v>
      </c>
      <c r="X30" s="33">
        <f>SUM(Daily!X187,Daily!X404,Daily!X621,Daily!X838)</f>
        <v>0</v>
      </c>
      <c r="Y30" s="33">
        <f>SUM(Daily!Y187,Daily!Y404,Daily!Y621,Daily!Y838)</f>
        <v>0</v>
      </c>
      <c r="Z30" s="33">
        <f>SUM(Daily!Z187,Daily!Z404,Daily!Z621,Daily!Z838)</f>
        <v>0</v>
      </c>
      <c r="AA30" s="33">
        <f>SUM(Daily!AA187,Daily!AA404,Daily!AA621,Daily!AA838)</f>
        <v>0</v>
      </c>
      <c r="AB30" s="12">
        <f t="shared" si="0"/>
        <v>0</v>
      </c>
      <c r="AC30" s="13">
        <f t="shared" si="0"/>
        <v>0</v>
      </c>
    </row>
    <row r="31" spans="1:29" ht="14.4" thickTop="1" thickBot="1" x14ac:dyDescent="0.3">
      <c r="A31" s="52" t="s">
        <v>13</v>
      </c>
      <c r="B31" s="53">
        <f>SUM(B7:B30)</f>
        <v>175120</v>
      </c>
      <c r="C31" s="53">
        <f t="shared" ref="C31:AA31" si="1">SUM(C7:C30)</f>
        <v>161259</v>
      </c>
      <c r="D31" s="53">
        <f t="shared" si="1"/>
        <v>95701</v>
      </c>
      <c r="E31" s="53">
        <f t="shared" si="1"/>
        <v>83276</v>
      </c>
      <c r="F31" s="53">
        <f t="shared" si="1"/>
        <v>106845</v>
      </c>
      <c r="G31" s="53">
        <f t="shared" si="1"/>
        <v>98300</v>
      </c>
      <c r="H31" s="53">
        <f t="shared" si="1"/>
        <v>192163</v>
      </c>
      <c r="I31" s="53">
        <f t="shared" si="1"/>
        <v>211878</v>
      </c>
      <c r="J31" s="53">
        <f t="shared" si="1"/>
        <v>35493</v>
      </c>
      <c r="K31" s="53">
        <f t="shared" si="1"/>
        <v>37130</v>
      </c>
      <c r="L31" s="53">
        <f t="shared" si="1"/>
        <v>114337</v>
      </c>
      <c r="M31" s="53">
        <f t="shared" si="1"/>
        <v>126429</v>
      </c>
      <c r="N31" s="53">
        <f t="shared" si="1"/>
        <v>193418</v>
      </c>
      <c r="O31" s="53">
        <f t="shared" si="1"/>
        <v>195529</v>
      </c>
      <c r="P31" s="53">
        <f t="shared" si="1"/>
        <v>107492</v>
      </c>
      <c r="Q31" s="53">
        <f t="shared" si="1"/>
        <v>106108</v>
      </c>
      <c r="R31" s="53">
        <f t="shared" si="1"/>
        <v>138273</v>
      </c>
      <c r="S31" s="53">
        <f t="shared" si="1"/>
        <v>139928</v>
      </c>
      <c r="T31" s="53">
        <f t="shared" si="1"/>
        <v>41760</v>
      </c>
      <c r="U31" s="53">
        <f t="shared" si="1"/>
        <v>42668</v>
      </c>
      <c r="V31" s="53">
        <f t="shared" si="1"/>
        <v>137328</v>
      </c>
      <c r="W31" s="53">
        <f t="shared" si="1"/>
        <v>166351</v>
      </c>
      <c r="X31" s="53">
        <f t="shared" si="1"/>
        <v>112089</v>
      </c>
      <c r="Y31" s="53">
        <f t="shared" si="1"/>
        <v>67030</v>
      </c>
      <c r="Z31" s="53">
        <f t="shared" si="1"/>
        <v>239606</v>
      </c>
      <c r="AA31" s="53">
        <f t="shared" si="1"/>
        <v>248821</v>
      </c>
      <c r="AB31" s="53">
        <f>SUM(AB7:AB30)</f>
        <v>1689625</v>
      </c>
      <c r="AC31" s="1">
        <f>SUM(AC7:AC30)</f>
        <v>1684707</v>
      </c>
    </row>
    <row r="32" spans="1:29" ht="15.6" thickTop="1" x14ac:dyDescent="0.25">
      <c r="AB32" s="175" t="str">
        <f>IF(AB31='Daily Total'!D46,"Correct","Wrong")</f>
        <v>Wrong</v>
      </c>
      <c r="AC32" s="175" t="str">
        <f>IF(AC31='Daily Total'!E46,"Correct","Wrong")</f>
        <v>Wrong</v>
      </c>
    </row>
    <row r="35" spans="1:29" x14ac:dyDescent="0.25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5">
      <c r="A38" s="30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5">
      <c r="A40" s="86" t="s">
        <v>17</v>
      </c>
      <c r="B40" s="3">
        <f t="shared" ref="B40:AA49" si="3">+B8/$B$65</f>
        <v>622</v>
      </c>
      <c r="C40" s="30">
        <f t="shared" si="3"/>
        <v>0.5</v>
      </c>
      <c r="D40" s="3">
        <f t="shared" si="3"/>
        <v>503.25</v>
      </c>
      <c r="E40" s="30">
        <f t="shared" si="3"/>
        <v>1.5</v>
      </c>
      <c r="F40" s="3">
        <f t="shared" si="3"/>
        <v>648</v>
      </c>
      <c r="G40" s="30">
        <f t="shared" si="3"/>
        <v>6.75</v>
      </c>
      <c r="H40" s="3">
        <f t="shared" si="3"/>
        <v>656</v>
      </c>
      <c r="I40" s="30">
        <f t="shared" si="3"/>
        <v>35.75</v>
      </c>
      <c r="J40" s="3">
        <f t="shared" si="3"/>
        <v>19.5</v>
      </c>
      <c r="K40" s="30">
        <f t="shared" si="3"/>
        <v>25.75</v>
      </c>
      <c r="L40" s="3">
        <f t="shared" si="3"/>
        <v>54.75</v>
      </c>
      <c r="M40" s="30">
        <f t="shared" si="3"/>
        <v>134.75</v>
      </c>
      <c r="N40" s="3">
        <f t="shared" si="3"/>
        <v>309.75</v>
      </c>
      <c r="O40" s="30">
        <f t="shared" si="3"/>
        <v>224.75</v>
      </c>
      <c r="P40" s="3">
        <f t="shared" si="3"/>
        <v>107.5</v>
      </c>
      <c r="Q40" s="30">
        <f t="shared" si="3"/>
        <v>101.25</v>
      </c>
      <c r="R40" s="3">
        <f t="shared" si="3"/>
        <v>66.5</v>
      </c>
      <c r="S40" s="30">
        <f t="shared" si="3"/>
        <v>161.5</v>
      </c>
      <c r="T40" s="3">
        <f t="shared" si="3"/>
        <v>1.25</v>
      </c>
      <c r="U40" s="30">
        <f t="shared" si="3"/>
        <v>63.5</v>
      </c>
      <c r="V40" s="3">
        <f t="shared" si="3"/>
        <v>18.75</v>
      </c>
      <c r="W40" s="30">
        <f t="shared" si="3"/>
        <v>157</v>
      </c>
      <c r="X40" s="3">
        <f t="shared" si="3"/>
        <v>2.25</v>
      </c>
      <c r="Y40" s="30">
        <f t="shared" si="3"/>
        <v>74</v>
      </c>
      <c r="Z40" s="3">
        <f t="shared" si="3"/>
        <v>40.5</v>
      </c>
      <c r="AA40" s="30">
        <f t="shared" si="3"/>
        <v>114.5</v>
      </c>
      <c r="AB40" s="11">
        <f>B40+D40+F40+H40+J40+L40+N40+P40+R40+T40+V40+X40+Z40</f>
        <v>3050</v>
      </c>
      <c r="AC40" s="15">
        <f t="shared" ref="AC40:AC62" si="4">C40+E40+G40+I40+K40+M40+O40+Q40+S40+U40+W40+Y40+AA40</f>
        <v>1101.5</v>
      </c>
    </row>
    <row r="41" spans="1:29" x14ac:dyDescent="0.25">
      <c r="A41" s="87" t="s">
        <v>18</v>
      </c>
      <c r="B41" s="3">
        <f t="shared" si="3"/>
        <v>2537.25</v>
      </c>
      <c r="C41" s="30">
        <f t="shared" si="3"/>
        <v>507.75</v>
      </c>
      <c r="D41" s="3">
        <f t="shared" si="3"/>
        <v>1602.75</v>
      </c>
      <c r="E41" s="30">
        <f t="shared" si="3"/>
        <v>430.5</v>
      </c>
      <c r="F41" s="3">
        <f t="shared" si="3"/>
        <v>2164</v>
      </c>
      <c r="G41" s="30">
        <f t="shared" si="3"/>
        <v>436.5</v>
      </c>
      <c r="H41" s="3">
        <f t="shared" si="3"/>
        <v>2466.5</v>
      </c>
      <c r="I41" s="30">
        <f t="shared" si="3"/>
        <v>817</v>
      </c>
      <c r="J41" s="3">
        <f t="shared" si="3"/>
        <v>97.5</v>
      </c>
      <c r="K41" s="30">
        <f t="shared" si="3"/>
        <v>329.75</v>
      </c>
      <c r="L41" s="3">
        <f t="shared" si="3"/>
        <v>480.25</v>
      </c>
      <c r="M41" s="30">
        <f t="shared" si="3"/>
        <v>1495.75</v>
      </c>
      <c r="N41" s="3">
        <f t="shared" si="3"/>
        <v>1782</v>
      </c>
      <c r="O41" s="30">
        <f t="shared" si="3"/>
        <v>2041.75</v>
      </c>
      <c r="P41" s="3">
        <f t="shared" si="3"/>
        <v>932</v>
      </c>
      <c r="Q41" s="30">
        <f t="shared" si="3"/>
        <v>1021.5</v>
      </c>
      <c r="R41" s="3">
        <f t="shared" si="3"/>
        <v>1476.75</v>
      </c>
      <c r="S41" s="30">
        <f t="shared" si="3"/>
        <v>1151.25</v>
      </c>
      <c r="T41" s="3">
        <f t="shared" si="3"/>
        <v>135.5</v>
      </c>
      <c r="U41" s="30">
        <f t="shared" si="3"/>
        <v>671</v>
      </c>
      <c r="V41" s="3">
        <f t="shared" si="3"/>
        <v>694</v>
      </c>
      <c r="W41" s="30">
        <f t="shared" si="3"/>
        <v>1596</v>
      </c>
      <c r="X41" s="3">
        <f t="shared" si="3"/>
        <v>1065.75</v>
      </c>
      <c r="Y41" s="30">
        <f t="shared" si="3"/>
        <v>869.75</v>
      </c>
      <c r="Z41" s="3">
        <f t="shared" si="3"/>
        <v>2795.75</v>
      </c>
      <c r="AA41" s="30">
        <f t="shared" si="3"/>
        <v>1739.5</v>
      </c>
      <c r="AB41" s="11">
        <f t="shared" ref="AB41:AB62" si="5">B41+D41+F41+H41+J41+L41+N41+P41+R41+T41+V41+X41+Z41</f>
        <v>18230</v>
      </c>
      <c r="AC41" s="15">
        <f t="shared" si="4"/>
        <v>13108</v>
      </c>
    </row>
    <row r="42" spans="1:29" x14ac:dyDescent="0.25">
      <c r="A42" s="86" t="s">
        <v>19</v>
      </c>
      <c r="B42" s="3">
        <f t="shared" si="3"/>
        <v>4725.75</v>
      </c>
      <c r="C42" s="30">
        <f t="shared" si="3"/>
        <v>1726</v>
      </c>
      <c r="D42" s="3">
        <f t="shared" si="3"/>
        <v>2048.25</v>
      </c>
      <c r="E42" s="30">
        <f t="shared" si="3"/>
        <v>1276</v>
      </c>
      <c r="F42" s="3">
        <f t="shared" si="3"/>
        <v>3032.5</v>
      </c>
      <c r="G42" s="30">
        <f t="shared" si="3"/>
        <v>1269.5</v>
      </c>
      <c r="H42" s="3">
        <f t="shared" si="3"/>
        <v>3840.25</v>
      </c>
      <c r="I42" s="30">
        <f t="shared" si="3"/>
        <v>2252</v>
      </c>
      <c r="J42" s="3">
        <f t="shared" si="3"/>
        <v>257</v>
      </c>
      <c r="K42" s="30">
        <f t="shared" si="3"/>
        <v>847.5</v>
      </c>
      <c r="L42" s="3">
        <f t="shared" si="3"/>
        <v>1209.5</v>
      </c>
      <c r="M42" s="30">
        <f t="shared" si="3"/>
        <v>2926.75</v>
      </c>
      <c r="N42" s="3">
        <f t="shared" si="3"/>
        <v>3073.75</v>
      </c>
      <c r="O42" s="30">
        <f t="shared" si="3"/>
        <v>3734</v>
      </c>
      <c r="P42" s="3">
        <f t="shared" si="3"/>
        <v>1922.25</v>
      </c>
      <c r="Q42" s="30">
        <f t="shared" si="3"/>
        <v>1879.25</v>
      </c>
      <c r="R42" s="3">
        <f t="shared" si="3"/>
        <v>2573.25</v>
      </c>
      <c r="S42" s="30">
        <f t="shared" si="3"/>
        <v>2003.75</v>
      </c>
      <c r="T42" s="3">
        <f t="shared" si="3"/>
        <v>374.5</v>
      </c>
      <c r="U42" s="30">
        <f t="shared" si="3"/>
        <v>1413.5</v>
      </c>
      <c r="V42" s="3">
        <f t="shared" si="3"/>
        <v>1500.5</v>
      </c>
      <c r="W42" s="30">
        <f t="shared" si="3"/>
        <v>3113</v>
      </c>
      <c r="X42" s="3">
        <f t="shared" si="3"/>
        <v>1866.5</v>
      </c>
      <c r="Y42" s="30">
        <f t="shared" si="3"/>
        <v>1547.5</v>
      </c>
      <c r="Z42" s="3">
        <f t="shared" si="3"/>
        <v>3933</v>
      </c>
      <c r="AA42" s="30">
        <f t="shared" si="3"/>
        <v>3172</v>
      </c>
      <c r="AB42" s="11">
        <f t="shared" si="5"/>
        <v>30357</v>
      </c>
      <c r="AC42" s="15">
        <f t="shared" si="4"/>
        <v>27160.75</v>
      </c>
    </row>
    <row r="43" spans="1:29" x14ac:dyDescent="0.25">
      <c r="A43" s="87" t="s">
        <v>20</v>
      </c>
      <c r="B43" s="3">
        <f t="shared" si="3"/>
        <v>4903.75</v>
      </c>
      <c r="C43" s="30">
        <f t="shared" si="3"/>
        <v>1911.5</v>
      </c>
      <c r="D43" s="3">
        <f t="shared" si="3"/>
        <v>2208.25</v>
      </c>
      <c r="E43" s="30">
        <f t="shared" si="3"/>
        <v>1802</v>
      </c>
      <c r="F43" s="3">
        <f t="shared" si="3"/>
        <v>2860.25</v>
      </c>
      <c r="G43" s="30">
        <f t="shared" si="3"/>
        <v>1473.25</v>
      </c>
      <c r="H43" s="3">
        <f t="shared" si="3"/>
        <v>3987</v>
      </c>
      <c r="I43" s="30">
        <f t="shared" si="3"/>
        <v>2786.75</v>
      </c>
      <c r="J43" s="3">
        <f t="shared" si="3"/>
        <v>322</v>
      </c>
      <c r="K43" s="30">
        <f t="shared" si="3"/>
        <v>1222.25</v>
      </c>
      <c r="L43" s="3">
        <f t="shared" si="3"/>
        <v>1291</v>
      </c>
      <c r="M43" s="30">
        <f t="shared" si="3"/>
        <v>4066.25</v>
      </c>
      <c r="N43" s="3">
        <f t="shared" si="3"/>
        <v>3480.75</v>
      </c>
      <c r="O43" s="30">
        <f t="shared" si="3"/>
        <v>4857.5</v>
      </c>
      <c r="P43" s="3">
        <f t="shared" si="3"/>
        <v>2471.25</v>
      </c>
      <c r="Q43" s="30">
        <f t="shared" si="3"/>
        <v>2335.75</v>
      </c>
      <c r="R43" s="3">
        <f t="shared" si="3"/>
        <v>3243.75</v>
      </c>
      <c r="S43" s="30">
        <f t="shared" si="3"/>
        <v>2454</v>
      </c>
      <c r="T43" s="3">
        <f t="shared" si="3"/>
        <v>452.5</v>
      </c>
      <c r="U43" s="30">
        <f t="shared" si="3"/>
        <v>1959.25</v>
      </c>
      <c r="V43" s="3">
        <f t="shared" si="3"/>
        <v>1698.75</v>
      </c>
      <c r="W43" s="30">
        <f t="shared" si="3"/>
        <v>3960</v>
      </c>
      <c r="X43" s="3">
        <f t="shared" si="3"/>
        <v>2268.25</v>
      </c>
      <c r="Y43" s="30">
        <f t="shared" si="3"/>
        <v>2183</v>
      </c>
      <c r="Z43" s="3">
        <f t="shared" si="3"/>
        <v>5260.25</v>
      </c>
      <c r="AA43" s="30">
        <f t="shared" si="3"/>
        <v>3765.25</v>
      </c>
      <c r="AB43" s="11">
        <f t="shared" si="5"/>
        <v>34447.75</v>
      </c>
      <c r="AC43" s="15">
        <f t="shared" si="4"/>
        <v>34776.75</v>
      </c>
    </row>
    <row r="44" spans="1:29" x14ac:dyDescent="0.25">
      <c r="A44" s="86" t="s">
        <v>21</v>
      </c>
      <c r="B44" s="3">
        <f t="shared" si="3"/>
        <v>3735.25</v>
      </c>
      <c r="C44" s="30">
        <f t="shared" si="3"/>
        <v>1498.75</v>
      </c>
      <c r="D44" s="3">
        <f t="shared" si="3"/>
        <v>1896</v>
      </c>
      <c r="E44" s="30">
        <f t="shared" si="3"/>
        <v>1435.5</v>
      </c>
      <c r="F44" s="3">
        <f t="shared" si="3"/>
        <v>2139</v>
      </c>
      <c r="G44" s="30">
        <f t="shared" si="3"/>
        <v>1209</v>
      </c>
      <c r="H44" s="3">
        <f t="shared" si="3"/>
        <v>3403.75</v>
      </c>
      <c r="I44" s="30">
        <f t="shared" si="3"/>
        <v>2568.25</v>
      </c>
      <c r="J44" s="3">
        <f t="shared" si="3"/>
        <v>310</v>
      </c>
      <c r="K44" s="30">
        <f t="shared" si="3"/>
        <v>1118.75</v>
      </c>
      <c r="L44" s="3">
        <f t="shared" si="3"/>
        <v>1046</v>
      </c>
      <c r="M44" s="30">
        <f t="shared" si="3"/>
        <v>3967</v>
      </c>
      <c r="N44" s="3">
        <f t="shared" si="3"/>
        <v>2598.75</v>
      </c>
      <c r="O44" s="30">
        <f t="shared" si="3"/>
        <v>4237</v>
      </c>
      <c r="P44" s="3">
        <f t="shared" si="3"/>
        <v>2023.25</v>
      </c>
      <c r="Q44" s="30">
        <f t="shared" si="3"/>
        <v>2108</v>
      </c>
      <c r="R44" s="3">
        <f t="shared" si="3"/>
        <v>2792.5</v>
      </c>
      <c r="S44" s="30">
        <f t="shared" si="3"/>
        <v>1960.25</v>
      </c>
      <c r="T44" s="3">
        <f t="shared" si="3"/>
        <v>330.25</v>
      </c>
      <c r="U44" s="30">
        <f t="shared" si="3"/>
        <v>1402.75</v>
      </c>
      <c r="V44" s="3">
        <f t="shared" si="3"/>
        <v>1268</v>
      </c>
      <c r="W44" s="30">
        <f t="shared" si="3"/>
        <v>3223.25</v>
      </c>
      <c r="X44" s="3">
        <f t="shared" si="3"/>
        <v>1925</v>
      </c>
      <c r="Y44" s="30">
        <f t="shared" si="3"/>
        <v>1878</v>
      </c>
      <c r="Z44" s="3">
        <f t="shared" si="3"/>
        <v>4623.25</v>
      </c>
      <c r="AA44" s="30">
        <f t="shared" si="3"/>
        <v>3296.5</v>
      </c>
      <c r="AB44" s="11">
        <f t="shared" si="5"/>
        <v>28091</v>
      </c>
      <c r="AC44" s="15">
        <f t="shared" si="4"/>
        <v>29903</v>
      </c>
    </row>
    <row r="45" spans="1:29" x14ac:dyDescent="0.25">
      <c r="A45" s="87" t="s">
        <v>22</v>
      </c>
      <c r="B45" s="3">
        <f t="shared" si="3"/>
        <v>2803.25</v>
      </c>
      <c r="C45" s="30">
        <f t="shared" si="3"/>
        <v>1395.5</v>
      </c>
      <c r="D45" s="3">
        <f t="shared" si="3"/>
        <v>1461.25</v>
      </c>
      <c r="E45" s="30">
        <f t="shared" si="3"/>
        <v>1051.25</v>
      </c>
      <c r="F45" s="3">
        <f t="shared" si="3"/>
        <v>1657.5</v>
      </c>
      <c r="G45" s="30">
        <f t="shared" si="3"/>
        <v>970.75</v>
      </c>
      <c r="H45" s="3">
        <f t="shared" si="3"/>
        <v>2984.75</v>
      </c>
      <c r="I45" s="30">
        <f t="shared" si="3"/>
        <v>2210.5</v>
      </c>
      <c r="J45" s="3">
        <f t="shared" si="3"/>
        <v>298.5</v>
      </c>
      <c r="K45" s="30">
        <f t="shared" si="3"/>
        <v>839.75</v>
      </c>
      <c r="L45" s="3">
        <f t="shared" si="3"/>
        <v>877</v>
      </c>
      <c r="M45" s="30">
        <f t="shared" si="3"/>
        <v>2461</v>
      </c>
      <c r="N45" s="3">
        <f t="shared" si="3"/>
        <v>2171.75</v>
      </c>
      <c r="O45" s="30">
        <f t="shared" si="3"/>
        <v>3348.75</v>
      </c>
      <c r="P45" s="3">
        <f t="shared" si="3"/>
        <v>1347.25</v>
      </c>
      <c r="Q45" s="30">
        <f t="shared" si="3"/>
        <v>1448.75</v>
      </c>
      <c r="R45" s="3">
        <f t="shared" si="3"/>
        <v>2123.5</v>
      </c>
      <c r="S45" s="30">
        <f t="shared" si="3"/>
        <v>1625.5</v>
      </c>
      <c r="T45" s="3">
        <f t="shared" si="3"/>
        <v>292.75</v>
      </c>
      <c r="U45" s="30">
        <f t="shared" si="3"/>
        <v>818</v>
      </c>
      <c r="V45" s="3">
        <f t="shared" si="3"/>
        <v>1076.25</v>
      </c>
      <c r="W45" s="30">
        <f t="shared" si="3"/>
        <v>2835</v>
      </c>
      <c r="X45" s="3">
        <f t="shared" si="3"/>
        <v>1446.75</v>
      </c>
      <c r="Y45" s="30">
        <f t="shared" si="3"/>
        <v>1274.75</v>
      </c>
      <c r="Z45" s="3">
        <f t="shared" si="3"/>
        <v>3753</v>
      </c>
      <c r="AA45" s="30">
        <f t="shared" si="3"/>
        <v>3317</v>
      </c>
      <c r="AB45" s="11">
        <f t="shared" si="5"/>
        <v>22293.5</v>
      </c>
      <c r="AC45" s="15">
        <f t="shared" si="4"/>
        <v>23596.5</v>
      </c>
    </row>
    <row r="46" spans="1:29" x14ac:dyDescent="0.25">
      <c r="A46" s="86" t="s">
        <v>23</v>
      </c>
      <c r="B46" s="3">
        <f t="shared" si="3"/>
        <v>2288.25</v>
      </c>
      <c r="C46" s="30">
        <f t="shared" si="3"/>
        <v>1586.5</v>
      </c>
      <c r="D46" s="3">
        <f t="shared" si="3"/>
        <v>1281.75</v>
      </c>
      <c r="E46" s="30">
        <f t="shared" si="3"/>
        <v>839.75</v>
      </c>
      <c r="F46" s="3">
        <f t="shared" si="3"/>
        <v>1564.75</v>
      </c>
      <c r="G46" s="30">
        <f t="shared" si="3"/>
        <v>798</v>
      </c>
      <c r="H46" s="3">
        <f t="shared" si="3"/>
        <v>2751.25</v>
      </c>
      <c r="I46" s="30">
        <f t="shared" si="3"/>
        <v>2167.5</v>
      </c>
      <c r="J46" s="3">
        <f t="shared" si="3"/>
        <v>340.75</v>
      </c>
      <c r="K46" s="30">
        <f t="shared" si="3"/>
        <v>849</v>
      </c>
      <c r="L46" s="3">
        <f t="shared" si="3"/>
        <v>767.25</v>
      </c>
      <c r="M46" s="30">
        <f t="shared" si="3"/>
        <v>2097</v>
      </c>
      <c r="N46" s="3">
        <f t="shared" si="3"/>
        <v>1982.75</v>
      </c>
      <c r="O46" s="30">
        <f t="shared" si="3"/>
        <v>2837.75</v>
      </c>
      <c r="P46" s="3">
        <f t="shared" si="3"/>
        <v>1217</v>
      </c>
      <c r="Q46" s="30">
        <f t="shared" si="3"/>
        <v>1122.5</v>
      </c>
      <c r="R46" s="3">
        <f t="shared" si="3"/>
        <v>2003.5</v>
      </c>
      <c r="S46" s="30">
        <f t="shared" si="3"/>
        <v>1433.5</v>
      </c>
      <c r="T46" s="3">
        <f t="shared" si="3"/>
        <v>285.5</v>
      </c>
      <c r="U46" s="30">
        <f t="shared" si="3"/>
        <v>474.5</v>
      </c>
      <c r="V46" s="3">
        <f t="shared" si="3"/>
        <v>914</v>
      </c>
      <c r="W46" s="30">
        <f t="shared" si="3"/>
        <v>2948.25</v>
      </c>
      <c r="X46" s="3">
        <f t="shared" si="3"/>
        <v>1305.75</v>
      </c>
      <c r="Y46" s="30">
        <f t="shared" si="3"/>
        <v>820.75</v>
      </c>
      <c r="Z46" s="3">
        <f t="shared" si="3"/>
        <v>3336.75</v>
      </c>
      <c r="AA46" s="30">
        <f t="shared" si="3"/>
        <v>2981.25</v>
      </c>
      <c r="AB46" s="11">
        <f t="shared" si="5"/>
        <v>20039.25</v>
      </c>
      <c r="AC46" s="15">
        <f t="shared" si="4"/>
        <v>20956.25</v>
      </c>
    </row>
    <row r="47" spans="1:29" x14ac:dyDescent="0.25">
      <c r="A47" s="87" t="s">
        <v>24</v>
      </c>
      <c r="B47" s="3">
        <f t="shared" si="3"/>
        <v>2169.75</v>
      </c>
      <c r="C47" s="30">
        <f t="shared" si="3"/>
        <v>1596.75</v>
      </c>
      <c r="D47" s="3">
        <f t="shared" si="3"/>
        <v>1193</v>
      </c>
      <c r="E47" s="30">
        <f t="shared" si="3"/>
        <v>735.25</v>
      </c>
      <c r="F47" s="3">
        <f t="shared" si="3"/>
        <v>1357.5</v>
      </c>
      <c r="G47" s="30">
        <f t="shared" si="3"/>
        <v>761.25</v>
      </c>
      <c r="H47" s="3">
        <f t="shared" si="3"/>
        <v>2536.75</v>
      </c>
      <c r="I47" s="30">
        <f t="shared" si="3"/>
        <v>2165.75</v>
      </c>
      <c r="J47" s="3">
        <f t="shared" si="3"/>
        <v>362.25</v>
      </c>
      <c r="K47" s="30">
        <f t="shared" si="3"/>
        <v>625.75</v>
      </c>
      <c r="L47" s="3">
        <f t="shared" si="3"/>
        <v>773</v>
      </c>
      <c r="M47" s="30">
        <f t="shared" si="3"/>
        <v>1704</v>
      </c>
      <c r="N47" s="3">
        <f t="shared" si="3"/>
        <v>1803.25</v>
      </c>
      <c r="O47" s="30">
        <f t="shared" si="3"/>
        <v>2392.75</v>
      </c>
      <c r="P47" s="3">
        <f t="shared" si="3"/>
        <v>1222</v>
      </c>
      <c r="Q47" s="30">
        <f t="shared" si="3"/>
        <v>932.75</v>
      </c>
      <c r="R47" s="3">
        <f t="shared" si="3"/>
        <v>1759</v>
      </c>
      <c r="S47" s="30">
        <f t="shared" si="3"/>
        <v>1355.75</v>
      </c>
      <c r="T47" s="3">
        <f t="shared" si="3"/>
        <v>303.25</v>
      </c>
      <c r="U47" s="30">
        <f t="shared" si="3"/>
        <v>421</v>
      </c>
      <c r="V47" s="3">
        <f t="shared" si="3"/>
        <v>902.25</v>
      </c>
      <c r="W47" s="30">
        <f t="shared" si="3"/>
        <v>2493.75</v>
      </c>
      <c r="X47" s="3">
        <f t="shared" si="3"/>
        <v>1257.25</v>
      </c>
      <c r="Y47" s="30">
        <f t="shared" si="3"/>
        <v>694.5</v>
      </c>
      <c r="Z47" s="3">
        <f t="shared" si="3"/>
        <v>3083</v>
      </c>
      <c r="AA47" s="30">
        <f t="shared" si="3"/>
        <v>3043.5</v>
      </c>
      <c r="AB47" s="11">
        <f t="shared" si="5"/>
        <v>18722.25</v>
      </c>
      <c r="AC47" s="15">
        <f t="shared" si="4"/>
        <v>18922.75</v>
      </c>
    </row>
    <row r="48" spans="1:29" x14ac:dyDescent="0.25">
      <c r="A48" s="86" t="s">
        <v>25</v>
      </c>
      <c r="B48" s="3">
        <f t="shared" si="3"/>
        <v>2119.75</v>
      </c>
      <c r="C48" s="30">
        <f t="shared" si="3"/>
        <v>1665.25</v>
      </c>
      <c r="D48" s="3">
        <f t="shared" si="3"/>
        <v>1174</v>
      </c>
      <c r="E48" s="30">
        <f t="shared" si="3"/>
        <v>737.75</v>
      </c>
      <c r="F48" s="3">
        <f t="shared" si="3"/>
        <v>1364.25</v>
      </c>
      <c r="G48" s="30">
        <f t="shared" si="3"/>
        <v>761.5</v>
      </c>
      <c r="H48" s="3">
        <f t="shared" si="3"/>
        <v>2585.25</v>
      </c>
      <c r="I48" s="30">
        <f t="shared" si="3"/>
        <v>2250</v>
      </c>
      <c r="J48" s="3">
        <f t="shared" si="3"/>
        <v>387</v>
      </c>
      <c r="K48" s="30">
        <f t="shared" si="3"/>
        <v>477.5</v>
      </c>
      <c r="L48" s="3">
        <f t="shared" si="3"/>
        <v>856.75</v>
      </c>
      <c r="M48" s="30">
        <f t="shared" si="3"/>
        <v>1633.75</v>
      </c>
      <c r="N48" s="3">
        <f t="shared" si="3"/>
        <v>1917</v>
      </c>
      <c r="O48" s="30">
        <f t="shared" si="3"/>
        <v>2449.5</v>
      </c>
      <c r="P48" s="3">
        <f t="shared" si="3"/>
        <v>1209</v>
      </c>
      <c r="Q48" s="30">
        <f t="shared" si="3"/>
        <v>1034.5</v>
      </c>
      <c r="R48" s="3">
        <f t="shared" si="3"/>
        <v>1795.5</v>
      </c>
      <c r="S48" s="30">
        <f t="shared" si="3"/>
        <v>1455.75</v>
      </c>
      <c r="T48" s="3">
        <f t="shared" si="3"/>
        <v>306</v>
      </c>
      <c r="U48" s="30">
        <f t="shared" si="3"/>
        <v>389.25</v>
      </c>
      <c r="V48" s="3">
        <f t="shared" si="3"/>
        <v>1059</v>
      </c>
      <c r="W48" s="30">
        <f t="shared" si="3"/>
        <v>2402.5</v>
      </c>
      <c r="X48" s="3">
        <f t="shared" si="3"/>
        <v>1233.75</v>
      </c>
      <c r="Y48" s="30">
        <f t="shared" si="3"/>
        <v>628.75</v>
      </c>
      <c r="Z48" s="3">
        <f t="shared" si="3"/>
        <v>3162</v>
      </c>
      <c r="AA48" s="30">
        <f t="shared" si="3"/>
        <v>3156.75</v>
      </c>
      <c r="AB48" s="11">
        <f t="shared" si="5"/>
        <v>19169.25</v>
      </c>
      <c r="AC48" s="15">
        <f t="shared" si="4"/>
        <v>19042.75</v>
      </c>
    </row>
    <row r="49" spans="1:29" x14ac:dyDescent="0.25">
      <c r="A49" s="87" t="s">
        <v>26</v>
      </c>
      <c r="B49" s="3">
        <f t="shared" si="3"/>
        <v>1989.75</v>
      </c>
      <c r="C49" s="30">
        <f t="shared" si="3"/>
        <v>1564.75</v>
      </c>
      <c r="D49" s="3">
        <f t="shared" si="3"/>
        <v>1077</v>
      </c>
      <c r="E49" s="30">
        <f t="shared" si="3"/>
        <v>771</v>
      </c>
      <c r="F49" s="3">
        <f t="shared" si="3"/>
        <v>1207</v>
      </c>
      <c r="G49" s="30">
        <f t="shared" si="3"/>
        <v>810.75</v>
      </c>
      <c r="H49" s="3">
        <f t="shared" si="3"/>
        <v>2430.25</v>
      </c>
      <c r="I49" s="30">
        <f t="shared" si="3"/>
        <v>2142.25</v>
      </c>
      <c r="J49" s="3">
        <f t="shared" si="3"/>
        <v>419.25</v>
      </c>
      <c r="K49" s="30">
        <f t="shared" si="3"/>
        <v>432.5</v>
      </c>
      <c r="L49" s="3">
        <f t="shared" si="3"/>
        <v>924.75</v>
      </c>
      <c r="M49" s="30">
        <f t="shared" si="3"/>
        <v>1575</v>
      </c>
      <c r="N49" s="3">
        <f t="shared" si="3"/>
        <v>1934.75</v>
      </c>
      <c r="O49" s="30">
        <f t="shared" si="3"/>
        <v>2278.75</v>
      </c>
      <c r="P49" s="3">
        <f t="shared" si="3"/>
        <v>1139.25</v>
      </c>
      <c r="Q49" s="30">
        <f t="shared" si="3"/>
        <v>1055.5</v>
      </c>
      <c r="R49" s="3">
        <f t="shared" si="3"/>
        <v>1683.75</v>
      </c>
      <c r="S49" s="30">
        <f t="shared" si="3"/>
        <v>1367.25</v>
      </c>
      <c r="T49" s="3">
        <f t="shared" si="3"/>
        <v>311</v>
      </c>
      <c r="U49" s="30">
        <f t="shared" si="3"/>
        <v>417.75</v>
      </c>
      <c r="V49" s="3">
        <f t="shared" si="3"/>
        <v>1089.75</v>
      </c>
      <c r="W49" s="30">
        <f t="shared" ref="W49:AA49" si="6">+W17/$B$65</f>
        <v>2152.75</v>
      </c>
      <c r="X49" s="3">
        <f t="shared" si="6"/>
        <v>1161</v>
      </c>
      <c r="Y49" s="30">
        <f t="shared" si="6"/>
        <v>647.75</v>
      </c>
      <c r="Z49" s="3">
        <f t="shared" si="6"/>
        <v>2937.25</v>
      </c>
      <c r="AA49" s="30">
        <f t="shared" si="6"/>
        <v>3036.75</v>
      </c>
      <c r="AB49" s="11">
        <f t="shared" si="5"/>
        <v>18304.75</v>
      </c>
      <c r="AC49" s="15">
        <f t="shared" si="4"/>
        <v>18252.75</v>
      </c>
    </row>
    <row r="50" spans="1:29" x14ac:dyDescent="0.25">
      <c r="A50" s="86" t="s">
        <v>27</v>
      </c>
      <c r="B50" s="3">
        <f t="shared" ref="B50:AA59" si="7">+B18/$B$65</f>
        <v>1624.25</v>
      </c>
      <c r="C50" s="30">
        <f t="shared" si="7"/>
        <v>1728.75</v>
      </c>
      <c r="D50" s="3">
        <f t="shared" si="7"/>
        <v>949.75</v>
      </c>
      <c r="E50" s="30">
        <f t="shared" si="7"/>
        <v>850.75</v>
      </c>
      <c r="F50" s="3">
        <f t="shared" si="7"/>
        <v>1098.75</v>
      </c>
      <c r="G50" s="30">
        <f t="shared" si="7"/>
        <v>946.75</v>
      </c>
      <c r="H50" s="3">
        <f t="shared" si="7"/>
        <v>2248.5</v>
      </c>
      <c r="I50" s="30">
        <f t="shared" si="7"/>
        <v>2484.25</v>
      </c>
      <c r="J50" s="3">
        <f t="shared" si="7"/>
        <v>444.25</v>
      </c>
      <c r="K50" s="30">
        <f t="shared" si="7"/>
        <v>405.25</v>
      </c>
      <c r="L50" s="3">
        <f t="shared" si="7"/>
        <v>1222</v>
      </c>
      <c r="M50" s="30">
        <f t="shared" si="7"/>
        <v>1301.5</v>
      </c>
      <c r="N50" s="3">
        <f t="shared" si="7"/>
        <v>2017.75</v>
      </c>
      <c r="O50" s="30">
        <f t="shared" si="7"/>
        <v>1977.75</v>
      </c>
      <c r="P50" s="3">
        <f t="shared" si="7"/>
        <v>1319.5</v>
      </c>
      <c r="Q50" s="30">
        <f t="shared" si="7"/>
        <v>985.5</v>
      </c>
      <c r="R50" s="3">
        <f t="shared" si="7"/>
        <v>1498.5</v>
      </c>
      <c r="S50" s="30">
        <f t="shared" si="7"/>
        <v>1468.5</v>
      </c>
      <c r="T50" s="3">
        <f t="shared" si="7"/>
        <v>411</v>
      </c>
      <c r="U50" s="30">
        <f t="shared" si="7"/>
        <v>360.75</v>
      </c>
      <c r="V50" s="3">
        <f t="shared" si="7"/>
        <v>1376.25</v>
      </c>
      <c r="W50" s="30">
        <f t="shared" si="7"/>
        <v>1856.75</v>
      </c>
      <c r="X50" s="3">
        <f t="shared" si="7"/>
        <v>1168.5</v>
      </c>
      <c r="Y50" s="30">
        <f t="shared" si="7"/>
        <v>604.25</v>
      </c>
      <c r="Z50" s="3">
        <f t="shared" si="7"/>
        <v>3005.75</v>
      </c>
      <c r="AA50" s="30">
        <f t="shared" si="7"/>
        <v>3370.5</v>
      </c>
      <c r="AB50" s="11">
        <f t="shared" si="5"/>
        <v>18384.75</v>
      </c>
      <c r="AC50" s="15">
        <f t="shared" si="4"/>
        <v>18341.25</v>
      </c>
    </row>
    <row r="51" spans="1:29" x14ac:dyDescent="0.25">
      <c r="A51" s="87" t="s">
        <v>28</v>
      </c>
      <c r="B51" s="3">
        <f t="shared" si="7"/>
        <v>1705.75</v>
      </c>
      <c r="C51" s="30">
        <f t="shared" si="7"/>
        <v>2238.5</v>
      </c>
      <c r="D51" s="3">
        <f t="shared" si="7"/>
        <v>1000.5</v>
      </c>
      <c r="E51" s="30">
        <f t="shared" si="7"/>
        <v>1017</v>
      </c>
      <c r="F51" s="3">
        <f t="shared" si="7"/>
        <v>1137.75</v>
      </c>
      <c r="G51" s="30">
        <f t="shared" si="7"/>
        <v>1272</v>
      </c>
      <c r="H51" s="3">
        <f t="shared" si="7"/>
        <v>2378.25</v>
      </c>
      <c r="I51" s="30">
        <f t="shared" si="7"/>
        <v>3135.5</v>
      </c>
      <c r="J51" s="3">
        <f t="shared" si="7"/>
        <v>620.5</v>
      </c>
      <c r="K51" s="30">
        <f t="shared" si="7"/>
        <v>370.5</v>
      </c>
      <c r="L51" s="3">
        <f t="shared" si="7"/>
        <v>1944</v>
      </c>
      <c r="M51" s="30">
        <f t="shared" si="7"/>
        <v>1179.25</v>
      </c>
      <c r="N51" s="3">
        <f t="shared" si="7"/>
        <v>2684.25</v>
      </c>
      <c r="O51" s="30">
        <f t="shared" si="7"/>
        <v>1969</v>
      </c>
      <c r="P51" s="3">
        <f t="shared" si="7"/>
        <v>1442</v>
      </c>
      <c r="Q51" s="30">
        <f t="shared" si="7"/>
        <v>1053.5</v>
      </c>
      <c r="R51" s="3">
        <f t="shared" si="7"/>
        <v>1647.25</v>
      </c>
      <c r="S51" s="30">
        <f t="shared" si="7"/>
        <v>1857</v>
      </c>
      <c r="T51" s="3">
        <f t="shared" si="7"/>
        <v>601.5</v>
      </c>
      <c r="U51" s="30">
        <f t="shared" si="7"/>
        <v>293</v>
      </c>
      <c r="V51" s="3">
        <f t="shared" si="7"/>
        <v>1999</v>
      </c>
      <c r="W51" s="30">
        <f t="shared" si="7"/>
        <v>1736.75</v>
      </c>
      <c r="X51" s="3">
        <f t="shared" si="7"/>
        <v>1432.75</v>
      </c>
      <c r="Y51" s="30">
        <f t="shared" si="7"/>
        <v>547.25</v>
      </c>
      <c r="Z51" s="3">
        <f t="shared" si="7"/>
        <v>2975</v>
      </c>
      <c r="AA51" s="30">
        <f t="shared" si="7"/>
        <v>3414.25</v>
      </c>
      <c r="AB51" s="11">
        <f t="shared" si="5"/>
        <v>21568.5</v>
      </c>
      <c r="AC51" s="15">
        <f t="shared" si="4"/>
        <v>20083.5</v>
      </c>
    </row>
    <row r="52" spans="1:29" x14ac:dyDescent="0.25">
      <c r="A52" s="86" t="s">
        <v>29</v>
      </c>
      <c r="B52" s="3">
        <f t="shared" si="7"/>
        <v>2089.5</v>
      </c>
      <c r="C52" s="30">
        <f t="shared" si="7"/>
        <v>2993.25</v>
      </c>
      <c r="D52" s="3">
        <f t="shared" si="7"/>
        <v>1520.5</v>
      </c>
      <c r="E52" s="30">
        <f t="shared" si="7"/>
        <v>1317.75</v>
      </c>
      <c r="F52" s="3">
        <f t="shared" si="7"/>
        <v>1475</v>
      </c>
      <c r="G52" s="30">
        <f t="shared" si="7"/>
        <v>1991.5</v>
      </c>
      <c r="H52" s="3">
        <f t="shared" si="7"/>
        <v>2669.75</v>
      </c>
      <c r="I52" s="30">
        <f t="shared" si="7"/>
        <v>4216.5</v>
      </c>
      <c r="J52" s="3">
        <f t="shared" si="7"/>
        <v>934.25</v>
      </c>
      <c r="K52" s="30">
        <f t="shared" si="7"/>
        <v>360.25</v>
      </c>
      <c r="L52" s="3">
        <f t="shared" si="7"/>
        <v>2578.75</v>
      </c>
      <c r="M52" s="30">
        <f t="shared" si="7"/>
        <v>1133.25</v>
      </c>
      <c r="N52" s="3">
        <f t="shared" si="7"/>
        <v>3611</v>
      </c>
      <c r="O52" s="30">
        <f t="shared" si="7"/>
        <v>2433.75</v>
      </c>
      <c r="P52" s="3">
        <f t="shared" si="7"/>
        <v>1965.5</v>
      </c>
      <c r="Q52" s="30">
        <f t="shared" si="7"/>
        <v>1380.5</v>
      </c>
      <c r="R52" s="3">
        <f t="shared" si="7"/>
        <v>2077</v>
      </c>
      <c r="S52" s="30">
        <f t="shared" si="7"/>
        <v>2540.25</v>
      </c>
      <c r="T52" s="3">
        <f t="shared" si="7"/>
        <v>1257.75</v>
      </c>
      <c r="U52" s="30">
        <f t="shared" si="7"/>
        <v>305</v>
      </c>
      <c r="V52" s="3">
        <f t="shared" si="7"/>
        <v>2902.25</v>
      </c>
      <c r="W52" s="30">
        <f t="shared" si="7"/>
        <v>2067.25</v>
      </c>
      <c r="X52" s="3">
        <f t="shared" si="7"/>
        <v>2045</v>
      </c>
      <c r="Y52" s="30">
        <f t="shared" si="7"/>
        <v>661.5</v>
      </c>
      <c r="Z52" s="3">
        <f t="shared" si="7"/>
        <v>3554.25</v>
      </c>
      <c r="AA52" s="30">
        <f t="shared" si="7"/>
        <v>4566</v>
      </c>
      <c r="AB52" s="11">
        <f t="shared" si="5"/>
        <v>28680.5</v>
      </c>
      <c r="AC52" s="15">
        <f t="shared" si="4"/>
        <v>25966.75</v>
      </c>
    </row>
    <row r="53" spans="1:29" x14ac:dyDescent="0.25">
      <c r="A53" s="87" t="s">
        <v>30</v>
      </c>
      <c r="B53" s="3">
        <f t="shared" si="7"/>
        <v>2160.25</v>
      </c>
      <c r="C53" s="30">
        <f t="shared" si="7"/>
        <v>4620</v>
      </c>
      <c r="D53" s="3">
        <f t="shared" si="7"/>
        <v>1829.5</v>
      </c>
      <c r="E53" s="30">
        <f t="shared" si="7"/>
        <v>1664.75</v>
      </c>
      <c r="F53" s="3">
        <f t="shared" si="7"/>
        <v>1557</v>
      </c>
      <c r="G53" s="30">
        <f t="shared" si="7"/>
        <v>2716.75</v>
      </c>
      <c r="H53" s="3">
        <f t="shared" si="7"/>
        <v>3036.5</v>
      </c>
      <c r="I53" s="30">
        <f t="shared" si="7"/>
        <v>5402.5</v>
      </c>
      <c r="J53" s="3">
        <f t="shared" si="7"/>
        <v>1274.25</v>
      </c>
      <c r="K53" s="30">
        <f t="shared" si="7"/>
        <v>377</v>
      </c>
      <c r="L53" s="3">
        <f t="shared" si="7"/>
        <v>3677.25</v>
      </c>
      <c r="M53" s="30">
        <f t="shared" si="7"/>
        <v>1200.75</v>
      </c>
      <c r="N53" s="3">
        <f t="shared" si="7"/>
        <v>4585.75</v>
      </c>
      <c r="O53" s="30">
        <f t="shared" si="7"/>
        <v>2944.25</v>
      </c>
      <c r="P53" s="3">
        <f t="shared" si="7"/>
        <v>2281.75</v>
      </c>
      <c r="Q53" s="30">
        <f t="shared" si="7"/>
        <v>1822.75</v>
      </c>
      <c r="R53" s="3">
        <f t="shared" si="7"/>
        <v>2377.5</v>
      </c>
      <c r="S53" s="30">
        <f t="shared" si="7"/>
        <v>3106.75</v>
      </c>
      <c r="T53" s="3">
        <f t="shared" si="7"/>
        <v>1593.25</v>
      </c>
      <c r="U53" s="30">
        <f t="shared" si="7"/>
        <v>363</v>
      </c>
      <c r="V53" s="3">
        <f t="shared" si="7"/>
        <v>3612.5</v>
      </c>
      <c r="W53" s="30">
        <f t="shared" si="7"/>
        <v>2389.75</v>
      </c>
      <c r="X53" s="3">
        <f t="shared" si="7"/>
        <v>2719</v>
      </c>
      <c r="Y53" s="30">
        <f t="shared" si="7"/>
        <v>873.75</v>
      </c>
      <c r="Z53" s="3">
        <f t="shared" si="7"/>
        <v>4089</v>
      </c>
      <c r="AA53" s="30">
        <f t="shared" si="7"/>
        <v>5278.25</v>
      </c>
      <c r="AB53" s="11">
        <f t="shared" si="5"/>
        <v>34793.5</v>
      </c>
      <c r="AC53" s="15">
        <f t="shared" si="4"/>
        <v>32760.25</v>
      </c>
    </row>
    <row r="54" spans="1:29" x14ac:dyDescent="0.25">
      <c r="A54" s="86" t="s">
        <v>31</v>
      </c>
      <c r="B54" s="3">
        <f t="shared" si="7"/>
        <v>2117.25</v>
      </c>
      <c r="C54" s="30">
        <f t="shared" si="7"/>
        <v>4385.25</v>
      </c>
      <c r="D54" s="3">
        <f t="shared" si="7"/>
        <v>1476.25</v>
      </c>
      <c r="E54" s="30">
        <f t="shared" si="7"/>
        <v>1649.5</v>
      </c>
      <c r="F54" s="3">
        <f t="shared" si="7"/>
        <v>1270.25</v>
      </c>
      <c r="G54" s="30">
        <f t="shared" si="7"/>
        <v>2509.5</v>
      </c>
      <c r="H54" s="3">
        <f t="shared" si="7"/>
        <v>2893.25</v>
      </c>
      <c r="I54" s="30">
        <f t="shared" si="7"/>
        <v>5227.25</v>
      </c>
      <c r="J54" s="3">
        <f t="shared" si="7"/>
        <v>950</v>
      </c>
      <c r="K54" s="30">
        <f t="shared" si="7"/>
        <v>327.75</v>
      </c>
      <c r="L54" s="3">
        <f t="shared" si="7"/>
        <v>3654.75</v>
      </c>
      <c r="M54" s="30">
        <f t="shared" si="7"/>
        <v>1114.25</v>
      </c>
      <c r="N54" s="3">
        <f t="shared" si="7"/>
        <v>4559.75</v>
      </c>
      <c r="O54" s="30">
        <f t="shared" si="7"/>
        <v>2801</v>
      </c>
      <c r="P54" s="3">
        <f t="shared" si="7"/>
        <v>2317.25</v>
      </c>
      <c r="Q54" s="30">
        <f t="shared" si="7"/>
        <v>2205.25</v>
      </c>
      <c r="R54" s="3">
        <f t="shared" si="7"/>
        <v>2385.25</v>
      </c>
      <c r="S54" s="30">
        <f t="shared" si="7"/>
        <v>3424.75</v>
      </c>
      <c r="T54" s="3">
        <f t="shared" si="7"/>
        <v>1537.75</v>
      </c>
      <c r="U54" s="30">
        <f t="shared" si="7"/>
        <v>326.5</v>
      </c>
      <c r="V54" s="3">
        <f t="shared" si="7"/>
        <v>3943.5</v>
      </c>
      <c r="W54" s="30">
        <f t="shared" si="7"/>
        <v>2464</v>
      </c>
      <c r="X54" s="3">
        <f t="shared" si="7"/>
        <v>2687</v>
      </c>
      <c r="Y54" s="30">
        <f t="shared" si="7"/>
        <v>951.5</v>
      </c>
      <c r="Z54" s="3">
        <f t="shared" si="7"/>
        <v>3911.25</v>
      </c>
      <c r="AA54" s="30">
        <f t="shared" si="7"/>
        <v>5885</v>
      </c>
      <c r="AB54" s="11">
        <f t="shared" si="5"/>
        <v>33703.5</v>
      </c>
      <c r="AC54" s="15">
        <f t="shared" si="4"/>
        <v>33271.5</v>
      </c>
    </row>
    <row r="55" spans="1:29" x14ac:dyDescent="0.25">
      <c r="A55" s="87" t="s">
        <v>32</v>
      </c>
      <c r="B55" s="3">
        <f t="shared" si="7"/>
        <v>2358</v>
      </c>
      <c r="C55" s="30">
        <f t="shared" si="7"/>
        <v>4158.75</v>
      </c>
      <c r="D55" s="3">
        <f t="shared" si="7"/>
        <v>1107.75</v>
      </c>
      <c r="E55" s="30">
        <f t="shared" si="7"/>
        <v>1685.5</v>
      </c>
      <c r="F55" s="3">
        <f t="shared" si="7"/>
        <v>940.25</v>
      </c>
      <c r="G55" s="30">
        <f t="shared" si="7"/>
        <v>2429.75</v>
      </c>
      <c r="H55" s="3">
        <f t="shared" si="7"/>
        <v>2696.75</v>
      </c>
      <c r="I55" s="30">
        <f t="shared" si="7"/>
        <v>5029.5</v>
      </c>
      <c r="J55" s="3">
        <f t="shared" si="7"/>
        <v>650</v>
      </c>
      <c r="K55" s="30">
        <f t="shared" si="7"/>
        <v>296.75</v>
      </c>
      <c r="L55" s="3">
        <f t="shared" si="7"/>
        <v>2858.75</v>
      </c>
      <c r="M55" s="30">
        <f t="shared" si="7"/>
        <v>1119</v>
      </c>
      <c r="N55" s="3">
        <f t="shared" si="7"/>
        <v>3797.75</v>
      </c>
      <c r="O55" s="30">
        <f t="shared" si="7"/>
        <v>2730.25</v>
      </c>
      <c r="P55" s="3">
        <f t="shared" si="7"/>
        <v>1611.25</v>
      </c>
      <c r="Q55" s="30">
        <f t="shared" si="7"/>
        <v>2035.5</v>
      </c>
      <c r="R55" s="3">
        <f t="shared" si="7"/>
        <v>1920.75</v>
      </c>
      <c r="S55" s="30">
        <f t="shared" si="7"/>
        <v>2869.25</v>
      </c>
      <c r="T55" s="3">
        <f t="shared" si="7"/>
        <v>1064.5</v>
      </c>
      <c r="U55" s="30">
        <f t="shared" si="7"/>
        <v>282.25</v>
      </c>
      <c r="V55" s="3">
        <f t="shared" si="7"/>
        <v>3291.5</v>
      </c>
      <c r="W55" s="30">
        <f t="shared" si="7"/>
        <v>2214.5</v>
      </c>
      <c r="X55" s="3">
        <f t="shared" si="7"/>
        <v>1951.5</v>
      </c>
      <c r="Y55" s="30">
        <f t="shared" si="7"/>
        <v>832.25</v>
      </c>
      <c r="Z55" s="3">
        <f t="shared" si="7"/>
        <v>3745.75</v>
      </c>
      <c r="AA55" s="30">
        <f t="shared" si="7"/>
        <v>4632</v>
      </c>
      <c r="AB55" s="11">
        <f t="shared" si="5"/>
        <v>27994.5</v>
      </c>
      <c r="AC55" s="15">
        <f t="shared" si="4"/>
        <v>30315.25</v>
      </c>
    </row>
    <row r="56" spans="1:29" x14ac:dyDescent="0.25">
      <c r="A56" s="86" t="s">
        <v>33</v>
      </c>
      <c r="B56" s="3">
        <f t="shared" si="7"/>
        <v>2564.25</v>
      </c>
      <c r="C56" s="30">
        <f t="shared" si="7"/>
        <v>3217</v>
      </c>
      <c r="D56" s="3">
        <f t="shared" si="7"/>
        <v>971.75</v>
      </c>
      <c r="E56" s="30">
        <f t="shared" si="7"/>
        <v>1520</v>
      </c>
      <c r="F56" s="3">
        <f t="shared" si="7"/>
        <v>840.75</v>
      </c>
      <c r="G56" s="30">
        <f t="shared" si="7"/>
        <v>1816.25</v>
      </c>
      <c r="H56" s="3">
        <f t="shared" si="7"/>
        <v>2639.75</v>
      </c>
      <c r="I56" s="30">
        <f t="shared" si="7"/>
        <v>4028.5</v>
      </c>
      <c r="J56" s="3">
        <f t="shared" si="7"/>
        <v>569.5</v>
      </c>
      <c r="K56" s="30">
        <f t="shared" si="7"/>
        <v>195.5</v>
      </c>
      <c r="L56" s="3">
        <f t="shared" si="7"/>
        <v>2139</v>
      </c>
      <c r="M56" s="30">
        <f t="shared" si="7"/>
        <v>1335.25</v>
      </c>
      <c r="N56" s="3">
        <f t="shared" si="7"/>
        <v>3069.5</v>
      </c>
      <c r="O56" s="30">
        <f t="shared" si="7"/>
        <v>2806.75</v>
      </c>
      <c r="P56" s="3">
        <f t="shared" si="7"/>
        <v>1258.5</v>
      </c>
      <c r="Q56" s="30">
        <f t="shared" si="7"/>
        <v>2001.5</v>
      </c>
      <c r="R56" s="3">
        <f t="shared" si="7"/>
        <v>1637.25</v>
      </c>
      <c r="S56" s="30">
        <f t="shared" si="7"/>
        <v>2473.75</v>
      </c>
      <c r="T56" s="3">
        <f t="shared" si="7"/>
        <v>676</v>
      </c>
      <c r="U56" s="30">
        <f t="shared" si="7"/>
        <v>358.25</v>
      </c>
      <c r="V56" s="3">
        <f t="shared" si="7"/>
        <v>3459.5</v>
      </c>
      <c r="W56" s="30">
        <f t="shared" si="7"/>
        <v>2161</v>
      </c>
      <c r="X56" s="3">
        <f t="shared" si="7"/>
        <v>1362.25</v>
      </c>
      <c r="Y56" s="30">
        <f t="shared" si="7"/>
        <v>863</v>
      </c>
      <c r="Z56" s="3">
        <f t="shared" si="7"/>
        <v>3045.75</v>
      </c>
      <c r="AA56" s="30">
        <f t="shared" si="7"/>
        <v>4046.25</v>
      </c>
      <c r="AB56" s="11">
        <f t="shared" si="5"/>
        <v>24233.75</v>
      </c>
      <c r="AC56" s="15">
        <f t="shared" si="4"/>
        <v>26823</v>
      </c>
    </row>
    <row r="57" spans="1:29" x14ac:dyDescent="0.25">
      <c r="A57" s="87" t="s">
        <v>34</v>
      </c>
      <c r="B57" s="3">
        <f t="shared" si="7"/>
        <v>1219.75</v>
      </c>
      <c r="C57" s="30">
        <f t="shared" si="7"/>
        <v>2261.75</v>
      </c>
      <c r="D57" s="3">
        <f t="shared" si="7"/>
        <v>576.25</v>
      </c>
      <c r="E57" s="30">
        <f t="shared" si="7"/>
        <v>1259.25</v>
      </c>
      <c r="F57" s="3">
        <f t="shared" si="7"/>
        <v>372.25</v>
      </c>
      <c r="G57" s="30">
        <f t="shared" si="7"/>
        <v>1521.5</v>
      </c>
      <c r="H57" s="3">
        <f t="shared" si="7"/>
        <v>1685</v>
      </c>
      <c r="I57" s="30">
        <f t="shared" si="7"/>
        <v>2846.75</v>
      </c>
      <c r="J57" s="3">
        <f t="shared" si="7"/>
        <v>521.25</v>
      </c>
      <c r="K57" s="30">
        <f t="shared" si="7"/>
        <v>126.75</v>
      </c>
      <c r="L57" s="3">
        <f t="shared" si="7"/>
        <v>1573.5</v>
      </c>
      <c r="M57" s="30">
        <f t="shared" si="7"/>
        <v>956</v>
      </c>
      <c r="N57" s="3">
        <f t="shared" si="7"/>
        <v>2320.25</v>
      </c>
      <c r="O57" s="30">
        <f t="shared" si="7"/>
        <v>2310.75</v>
      </c>
      <c r="P57" s="3">
        <f t="shared" si="7"/>
        <v>872</v>
      </c>
      <c r="Q57" s="30">
        <f t="shared" si="7"/>
        <v>1623.75</v>
      </c>
      <c r="R57" s="3">
        <f t="shared" si="7"/>
        <v>1197.5</v>
      </c>
      <c r="S57" s="30">
        <f t="shared" si="7"/>
        <v>1907.25</v>
      </c>
      <c r="T57" s="3">
        <f t="shared" si="7"/>
        <v>430.25</v>
      </c>
      <c r="U57" s="30">
        <f t="shared" si="7"/>
        <v>316.75</v>
      </c>
      <c r="V57" s="3">
        <f t="shared" si="7"/>
        <v>2869.25</v>
      </c>
      <c r="W57" s="30">
        <f t="shared" si="7"/>
        <v>1670.5</v>
      </c>
      <c r="X57" s="3">
        <f t="shared" si="7"/>
        <v>995.5</v>
      </c>
      <c r="Y57" s="30">
        <f t="shared" si="7"/>
        <v>726.25</v>
      </c>
      <c r="Z57" s="3">
        <f t="shared" si="7"/>
        <v>2430.75</v>
      </c>
      <c r="AA57" s="30">
        <f t="shared" si="7"/>
        <v>2980.5</v>
      </c>
      <c r="AB57" s="11">
        <f t="shared" si="5"/>
        <v>17063.5</v>
      </c>
      <c r="AC57" s="15">
        <f t="shared" si="4"/>
        <v>20507.75</v>
      </c>
    </row>
    <row r="58" spans="1:29" x14ac:dyDescent="0.25">
      <c r="A58" s="86" t="s">
        <v>35</v>
      </c>
      <c r="B58" s="3">
        <f t="shared" si="7"/>
        <v>46.25</v>
      </c>
      <c r="C58" s="30">
        <f t="shared" si="7"/>
        <v>1211.25</v>
      </c>
      <c r="D58" s="3">
        <f t="shared" si="7"/>
        <v>46.5</v>
      </c>
      <c r="E58" s="30">
        <f t="shared" si="7"/>
        <v>731.25</v>
      </c>
      <c r="F58" s="3">
        <f t="shared" si="7"/>
        <v>24.5</v>
      </c>
      <c r="G58" s="30">
        <f t="shared" si="7"/>
        <v>847</v>
      </c>
      <c r="H58" s="3">
        <f t="shared" si="7"/>
        <v>150.5</v>
      </c>
      <c r="I58" s="30">
        <f t="shared" si="7"/>
        <v>1165.5</v>
      </c>
      <c r="J58" s="3">
        <f t="shared" si="7"/>
        <v>95</v>
      </c>
      <c r="K58" s="30">
        <f t="shared" si="7"/>
        <v>51.75</v>
      </c>
      <c r="L58" s="3">
        <f t="shared" si="7"/>
        <v>637</v>
      </c>
      <c r="M58" s="30">
        <f t="shared" si="7"/>
        <v>203</v>
      </c>
      <c r="N58" s="3">
        <f t="shared" si="7"/>
        <v>644.5</v>
      </c>
      <c r="O58" s="30">
        <f t="shared" si="7"/>
        <v>497.25</v>
      </c>
      <c r="P58" s="3">
        <f t="shared" si="7"/>
        <v>214</v>
      </c>
      <c r="Q58" s="30">
        <f t="shared" si="7"/>
        <v>371</v>
      </c>
      <c r="R58" s="3">
        <f t="shared" si="7"/>
        <v>290.5</v>
      </c>
      <c r="S58" s="30">
        <f t="shared" si="7"/>
        <v>362</v>
      </c>
      <c r="T58" s="3">
        <f t="shared" si="7"/>
        <v>74</v>
      </c>
      <c r="U58" s="30">
        <f t="shared" si="7"/>
        <v>30.5</v>
      </c>
      <c r="V58" s="3">
        <f t="shared" si="7"/>
        <v>650.5</v>
      </c>
      <c r="W58" s="30">
        <f t="shared" si="7"/>
        <v>144.25</v>
      </c>
      <c r="X58" s="3">
        <f t="shared" si="7"/>
        <v>126.75</v>
      </c>
      <c r="Y58" s="30">
        <f t="shared" si="7"/>
        <v>78.5</v>
      </c>
      <c r="Z58" s="3">
        <f t="shared" si="7"/>
        <v>219.25</v>
      </c>
      <c r="AA58" s="30">
        <f t="shared" si="7"/>
        <v>409.25</v>
      </c>
      <c r="AB58" s="11">
        <f t="shared" si="5"/>
        <v>3219.25</v>
      </c>
      <c r="AC58" s="15">
        <f t="shared" si="4"/>
        <v>6102.5</v>
      </c>
    </row>
    <row r="59" spans="1:29" x14ac:dyDescent="0.25">
      <c r="A59" s="87" t="s">
        <v>36</v>
      </c>
      <c r="B59" s="3">
        <f t="shared" si="7"/>
        <v>0</v>
      </c>
      <c r="C59" s="30">
        <f t="shared" si="7"/>
        <v>47</v>
      </c>
      <c r="D59" s="3">
        <f t="shared" si="7"/>
        <v>1</v>
      </c>
      <c r="E59" s="30">
        <f t="shared" si="7"/>
        <v>42.75</v>
      </c>
      <c r="F59" s="3">
        <f t="shared" si="7"/>
        <v>0</v>
      </c>
      <c r="G59" s="30">
        <f t="shared" si="7"/>
        <v>26.75</v>
      </c>
      <c r="H59" s="3">
        <f t="shared" si="7"/>
        <v>0.75</v>
      </c>
      <c r="I59" s="30">
        <f t="shared" si="7"/>
        <v>37.5</v>
      </c>
      <c r="J59" s="3">
        <f t="shared" si="7"/>
        <v>0.5</v>
      </c>
      <c r="K59" s="30">
        <f t="shared" si="7"/>
        <v>2.5</v>
      </c>
      <c r="L59" s="3">
        <f t="shared" si="7"/>
        <v>19</v>
      </c>
      <c r="M59" s="30">
        <f t="shared" si="7"/>
        <v>3.75</v>
      </c>
      <c r="N59" s="3">
        <f t="shared" si="7"/>
        <v>9.5</v>
      </c>
      <c r="O59" s="30">
        <f t="shared" si="7"/>
        <v>9</v>
      </c>
      <c r="P59" s="3">
        <f t="shared" si="7"/>
        <v>0.5</v>
      </c>
      <c r="Q59" s="30">
        <f t="shared" si="7"/>
        <v>8</v>
      </c>
      <c r="R59" s="3">
        <f t="shared" si="7"/>
        <v>18.75</v>
      </c>
      <c r="S59" s="30">
        <f t="shared" si="7"/>
        <v>4</v>
      </c>
      <c r="T59" s="3">
        <f t="shared" si="7"/>
        <v>1.5</v>
      </c>
      <c r="U59" s="30">
        <f t="shared" si="7"/>
        <v>0.5</v>
      </c>
      <c r="V59" s="3">
        <f t="shared" si="7"/>
        <v>6.5</v>
      </c>
      <c r="W59" s="30">
        <f t="shared" ref="W59:AA59" si="8">+W27/$B$65</f>
        <v>1.5</v>
      </c>
      <c r="X59" s="3">
        <f t="shared" si="8"/>
        <v>1.75</v>
      </c>
      <c r="Y59" s="30">
        <f t="shared" si="8"/>
        <v>0.5</v>
      </c>
      <c r="Z59" s="3">
        <f t="shared" si="8"/>
        <v>0</v>
      </c>
      <c r="AA59" s="30">
        <f t="shared" si="8"/>
        <v>0.25</v>
      </c>
      <c r="AB59" s="11">
        <f t="shared" si="5"/>
        <v>59.75</v>
      </c>
      <c r="AC59" s="15">
        <f t="shared" si="4"/>
        <v>184</v>
      </c>
    </row>
    <row r="60" spans="1:29" x14ac:dyDescent="0.25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5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8" thickBot="1" x14ac:dyDescent="0.3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4" thickTop="1" thickBot="1" x14ac:dyDescent="0.3">
      <c r="A63" s="9" t="s">
        <v>47</v>
      </c>
      <c r="B63" s="14">
        <f>SUM(B39:B62)</f>
        <v>43780</v>
      </c>
      <c r="C63" s="42">
        <f>SUM(C39:C62)</f>
        <v>40314.75</v>
      </c>
      <c r="D63" s="14">
        <f t="shared" ref="D63:AC63" si="10">SUM(D39:D62)</f>
        <v>23925.25</v>
      </c>
      <c r="E63" s="42">
        <f t="shared" si="10"/>
        <v>20819</v>
      </c>
      <c r="F63" s="14">
        <f t="shared" si="10"/>
        <v>26711.25</v>
      </c>
      <c r="G63" s="42">
        <f t="shared" si="10"/>
        <v>24575</v>
      </c>
      <c r="H63" s="14">
        <f t="shared" si="10"/>
        <v>48040.75</v>
      </c>
      <c r="I63" s="42">
        <f t="shared" si="10"/>
        <v>52969.5</v>
      </c>
      <c r="J63" s="14">
        <f t="shared" si="10"/>
        <v>8873.25</v>
      </c>
      <c r="K63" s="42">
        <f t="shared" si="10"/>
        <v>9282.5</v>
      </c>
      <c r="L63" s="14">
        <f t="shared" si="10"/>
        <v>28584.25</v>
      </c>
      <c r="M63" s="42">
        <f t="shared" si="10"/>
        <v>31607.25</v>
      </c>
      <c r="N63" s="14">
        <f t="shared" si="10"/>
        <v>48354.5</v>
      </c>
      <c r="O63" s="42">
        <f t="shared" si="10"/>
        <v>48882.25</v>
      </c>
      <c r="P63" s="14">
        <f t="shared" si="10"/>
        <v>26873</v>
      </c>
      <c r="Q63" s="42">
        <f t="shared" si="10"/>
        <v>26527</v>
      </c>
      <c r="R63" s="14">
        <f t="shared" si="10"/>
        <v>34568.25</v>
      </c>
      <c r="S63" s="42">
        <f t="shared" si="10"/>
        <v>34982</v>
      </c>
      <c r="T63" s="14">
        <f t="shared" si="10"/>
        <v>10440</v>
      </c>
      <c r="U63" s="42">
        <f t="shared" si="10"/>
        <v>10667</v>
      </c>
      <c r="V63" s="14">
        <f t="shared" si="10"/>
        <v>34332</v>
      </c>
      <c r="W63" s="42">
        <f t="shared" si="10"/>
        <v>41587.75</v>
      </c>
      <c r="X63" s="14">
        <f t="shared" si="10"/>
        <v>28022.25</v>
      </c>
      <c r="Y63" s="42">
        <f t="shared" si="10"/>
        <v>16757.5</v>
      </c>
      <c r="Z63" s="14">
        <f t="shared" si="10"/>
        <v>59901.5</v>
      </c>
      <c r="AA63" s="42">
        <f t="shared" si="10"/>
        <v>62205.25</v>
      </c>
      <c r="AB63" s="14">
        <f t="shared" si="10"/>
        <v>422406.25</v>
      </c>
      <c r="AC63" s="42">
        <f t="shared" si="10"/>
        <v>421176.75</v>
      </c>
    </row>
    <row r="64" spans="1:29" ht="15.6" thickTop="1" x14ac:dyDescent="0.25">
      <c r="AB64" s="175" t="str">
        <f>IF(AB63='Daily Total'!D47,"Correct","Wrong")</f>
        <v>Wrong</v>
      </c>
      <c r="AC64" s="175" t="str">
        <f>IF(AC63='Daily Total'!E47,"Correct","Wrong")</f>
        <v>Wrong</v>
      </c>
    </row>
    <row r="65" spans="1:31" x14ac:dyDescent="0.25">
      <c r="A65" t="s">
        <v>82</v>
      </c>
      <c r="B65">
        <f>COUNTIF('Daily Total'!$G$7:$G$36,2)</f>
        <v>4</v>
      </c>
    </row>
    <row r="67" spans="1:31" s="8" customFormat="1" x14ac:dyDescent="0.25">
      <c r="A67" s="43" t="s">
        <v>54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1.4207400639561444E-2</v>
      </c>
      <c r="C72" s="82">
        <f t="shared" ref="C72:AC72" si="12">C8/C31</f>
        <v>1.2402408547739971E-5</v>
      </c>
      <c r="D72" s="81">
        <f t="shared" si="12"/>
        <v>2.1034262964859302E-2</v>
      </c>
      <c r="E72" s="82">
        <f t="shared" si="12"/>
        <v>7.2049570104231714E-5</v>
      </c>
      <c r="F72" s="81">
        <f t="shared" si="12"/>
        <v>2.4259441246665729E-2</v>
      </c>
      <c r="G72" s="82">
        <f t="shared" si="12"/>
        <v>2.7466937945066122E-4</v>
      </c>
      <c r="H72" s="81">
        <f t="shared" si="12"/>
        <v>1.3655074077736088E-2</v>
      </c>
      <c r="I72" s="82">
        <f t="shared" si="12"/>
        <v>6.7491669734469838E-4</v>
      </c>
      <c r="J72" s="81">
        <f t="shared" si="12"/>
        <v>2.1976164314090104E-3</v>
      </c>
      <c r="K72" s="82">
        <f t="shared" si="12"/>
        <v>2.7740371667115539E-3</v>
      </c>
      <c r="L72" s="81">
        <f t="shared" si="12"/>
        <v>1.9153904685272484E-3</v>
      </c>
      <c r="M72" s="82">
        <f t="shared" si="12"/>
        <v>4.2632623844212954E-3</v>
      </c>
      <c r="N72" s="81">
        <f t="shared" si="12"/>
        <v>6.4058153842972212E-3</v>
      </c>
      <c r="O72" s="82">
        <f t="shared" si="12"/>
        <v>4.5977834490024501E-3</v>
      </c>
      <c r="P72" s="81">
        <f t="shared" si="12"/>
        <v>4.0002976965727681E-3</v>
      </c>
      <c r="Q72" s="82">
        <f t="shared" si="12"/>
        <v>3.8168658348098163E-3</v>
      </c>
      <c r="R72" s="81">
        <f t="shared" si="12"/>
        <v>1.9237305909324308E-3</v>
      </c>
      <c r="S72" s="82">
        <f t="shared" si="12"/>
        <v>4.616659996569664E-3</v>
      </c>
      <c r="T72" s="81">
        <f t="shared" si="12"/>
        <v>1.1973180076628352E-4</v>
      </c>
      <c r="U72" s="82">
        <f t="shared" si="12"/>
        <v>5.9529389706571671E-3</v>
      </c>
      <c r="V72" s="81">
        <f t="shared" si="12"/>
        <v>5.4613771408598395E-4</v>
      </c>
      <c r="W72" s="82">
        <f t="shared" si="12"/>
        <v>3.7751501343544673E-3</v>
      </c>
      <c r="X72" s="81">
        <f t="shared" si="12"/>
        <v>8.0293338329363276E-5</v>
      </c>
      <c r="Y72" s="82">
        <f t="shared" si="12"/>
        <v>4.4159331642548115E-3</v>
      </c>
      <c r="Z72" s="81">
        <f t="shared" si="12"/>
        <v>6.7610994716325965E-4</v>
      </c>
      <c r="AA72" s="81">
        <f t="shared" si="12"/>
        <v>1.8406806499451412E-3</v>
      </c>
      <c r="AB72" s="100">
        <f t="shared" si="12"/>
        <v>7.2205371014278314E-3</v>
      </c>
      <c r="AC72" s="101">
        <f t="shared" si="12"/>
        <v>2.6152915610845092E-3</v>
      </c>
      <c r="AD72" s="18"/>
      <c r="AE72" s="18"/>
    </row>
    <row r="73" spans="1:31" s="8" customFormat="1" x14ac:dyDescent="0.25">
      <c r="A73" s="87" t="s">
        <v>18</v>
      </c>
      <c r="B73" s="81">
        <f>B9/B31</f>
        <v>5.7954545454545453E-2</v>
      </c>
      <c r="C73" s="82">
        <f t="shared" ref="C73:AC73" si="13">C9/C31</f>
        <v>1.2594645880229941E-2</v>
      </c>
      <c r="D73" s="81">
        <f t="shared" si="13"/>
        <v>6.6989895612376046E-2</v>
      </c>
      <c r="E73" s="82">
        <f t="shared" si="13"/>
        <v>2.0678226619914503E-2</v>
      </c>
      <c r="F73" s="81">
        <f t="shared" si="13"/>
        <v>8.1014553792877531E-2</v>
      </c>
      <c r="G73" s="82">
        <f t="shared" si="13"/>
        <v>1.7761953204476093E-2</v>
      </c>
      <c r="H73" s="81">
        <f t="shared" si="13"/>
        <v>5.1341829592585458E-2</v>
      </c>
      <c r="I73" s="82">
        <f t="shared" si="13"/>
        <v>1.5423970398059261E-2</v>
      </c>
      <c r="J73" s="81">
        <f t="shared" si="13"/>
        <v>1.098808215704505E-2</v>
      </c>
      <c r="K73" s="82">
        <f t="shared" si="13"/>
        <v>3.5523835173713977E-2</v>
      </c>
      <c r="L73" s="81">
        <f t="shared" si="13"/>
        <v>1.6801210456807509E-2</v>
      </c>
      <c r="M73" s="82">
        <f t="shared" si="13"/>
        <v>4.7323003424847146E-2</v>
      </c>
      <c r="N73" s="81">
        <f t="shared" si="13"/>
        <v>3.6852826520799513E-2</v>
      </c>
      <c r="O73" s="82">
        <f t="shared" si="13"/>
        <v>4.1768740186877651E-2</v>
      </c>
      <c r="P73" s="81">
        <f t="shared" si="13"/>
        <v>3.4681650727496002E-2</v>
      </c>
      <c r="Q73" s="82">
        <f t="shared" si="13"/>
        <v>3.8507935311192371E-2</v>
      </c>
      <c r="R73" s="81">
        <f t="shared" si="13"/>
        <v>4.2719836844503263E-2</v>
      </c>
      <c r="S73" s="82">
        <f t="shared" si="13"/>
        <v>3.2909782173689325E-2</v>
      </c>
      <c r="T73" s="81">
        <f t="shared" si="13"/>
        <v>1.2978927203065134E-2</v>
      </c>
      <c r="U73" s="82">
        <f t="shared" si="13"/>
        <v>6.2904284241117464E-2</v>
      </c>
      <c r="V73" s="81">
        <f t="shared" si="13"/>
        <v>2.0214377257369218E-2</v>
      </c>
      <c r="W73" s="82">
        <f t="shared" si="13"/>
        <v>3.8376685442227582E-2</v>
      </c>
      <c r="X73" s="81">
        <f t="shared" si="13"/>
        <v>3.8032277922008403E-2</v>
      </c>
      <c r="Y73" s="82">
        <f t="shared" si="13"/>
        <v>5.1902133373116513E-2</v>
      </c>
      <c r="Z73" s="81">
        <f t="shared" si="13"/>
        <v>4.6672453945226747E-2</v>
      </c>
      <c r="AA73" s="81">
        <f t="shared" si="13"/>
        <v>2.7963877646983173E-2</v>
      </c>
      <c r="AB73" s="100">
        <f t="shared" si="13"/>
        <v>4.3157505363616185E-2</v>
      </c>
      <c r="AC73" s="101">
        <f t="shared" si="13"/>
        <v>3.1122325721920786E-2</v>
      </c>
      <c r="AD73" s="18"/>
      <c r="AE73" s="18"/>
    </row>
    <row r="74" spans="1:31" s="8" customFormat="1" x14ac:dyDescent="0.25">
      <c r="A74" s="86" t="s">
        <v>19</v>
      </c>
      <c r="B74" s="81">
        <f>B10/B31</f>
        <v>0.1079431247144815</v>
      </c>
      <c r="C74" s="82">
        <f t="shared" ref="C74:AC74" si="14">C10/C31</f>
        <v>4.2813114306798378E-2</v>
      </c>
      <c r="D74" s="81">
        <f t="shared" si="14"/>
        <v>8.5610390696021985E-2</v>
      </c>
      <c r="E74" s="82">
        <f t="shared" si="14"/>
        <v>6.1290167635333112E-2</v>
      </c>
      <c r="F74" s="81">
        <f t="shared" si="14"/>
        <v>0.11352894379708924</v>
      </c>
      <c r="G74" s="82">
        <f t="shared" si="14"/>
        <v>5.1658189216683623E-2</v>
      </c>
      <c r="H74" s="81">
        <f t="shared" si="14"/>
        <v>7.9937344858271364E-2</v>
      </c>
      <c r="I74" s="82">
        <f t="shared" si="14"/>
        <v>4.2515032235531769E-2</v>
      </c>
      <c r="J74" s="81">
        <f t="shared" si="14"/>
        <v>2.8963457583185418E-2</v>
      </c>
      <c r="K74" s="82">
        <f t="shared" si="14"/>
        <v>9.1300834904389977E-2</v>
      </c>
      <c r="L74" s="81">
        <f t="shared" si="14"/>
        <v>4.2313511811574556E-2</v>
      </c>
      <c r="M74" s="82">
        <f t="shared" si="14"/>
        <v>9.2597426223413937E-2</v>
      </c>
      <c r="N74" s="81">
        <f t="shared" si="14"/>
        <v>6.3566989628679849E-2</v>
      </c>
      <c r="O74" s="82">
        <f t="shared" si="14"/>
        <v>7.6387645822358838E-2</v>
      </c>
      <c r="P74" s="81">
        <f t="shared" si="14"/>
        <v>7.1530904625460495E-2</v>
      </c>
      <c r="Q74" s="82">
        <f t="shared" si="14"/>
        <v>7.0842914766087381E-2</v>
      </c>
      <c r="R74" s="81">
        <f t="shared" si="14"/>
        <v>7.4439695385216206E-2</v>
      </c>
      <c r="S74" s="82">
        <f t="shared" si="14"/>
        <v>5.7279458006975016E-2</v>
      </c>
      <c r="T74" s="81">
        <f t="shared" si="14"/>
        <v>3.5871647509578546E-2</v>
      </c>
      <c r="U74" s="82">
        <f t="shared" si="14"/>
        <v>0.1325114840161245</v>
      </c>
      <c r="V74" s="81">
        <f t="shared" si="14"/>
        <v>4.3705580799254337E-2</v>
      </c>
      <c r="W74" s="82">
        <f t="shared" si="14"/>
        <v>7.4853773046149402E-2</v>
      </c>
      <c r="X74" s="81">
        <f t="shared" si="14"/>
        <v>6.6607784885225133E-2</v>
      </c>
      <c r="Y74" s="82">
        <f t="shared" si="14"/>
        <v>9.2346710428166487E-2</v>
      </c>
      <c r="Z74" s="81">
        <f t="shared" si="14"/>
        <v>6.565778820229877E-2</v>
      </c>
      <c r="AA74" s="81">
        <f t="shared" si="14"/>
        <v>5.0992480538218241E-2</v>
      </c>
      <c r="AB74" s="100">
        <f t="shared" si="14"/>
        <v>7.1866834356735965E-2</v>
      </c>
      <c r="AC74" s="101">
        <f t="shared" si="14"/>
        <v>6.448777146411809E-2</v>
      </c>
      <c r="AD74" s="18"/>
      <c r="AE74" s="18"/>
    </row>
    <row r="75" spans="1:31" s="8" customFormat="1" x14ac:dyDescent="0.25">
      <c r="A75" s="87" t="s">
        <v>20</v>
      </c>
      <c r="B75" s="81">
        <f>B11/B31</f>
        <v>0.11200890817724989</v>
      </c>
      <c r="C75" s="82">
        <f t="shared" ref="C75:AC75" si="15">C11/C31</f>
        <v>4.7414407878009907E-2</v>
      </c>
      <c r="D75" s="81">
        <f t="shared" si="15"/>
        <v>9.2297886124491912E-2</v>
      </c>
      <c r="E75" s="82">
        <f t="shared" si="15"/>
        <v>8.6555550218550367E-2</v>
      </c>
      <c r="F75" s="81">
        <f t="shared" si="15"/>
        <v>0.10708035003977724</v>
      </c>
      <c r="G75" s="82">
        <f t="shared" si="15"/>
        <v>5.9949135300101729E-2</v>
      </c>
      <c r="H75" s="81">
        <f t="shared" si="15"/>
        <v>8.2992043213313701E-2</v>
      </c>
      <c r="I75" s="82">
        <f t="shared" si="15"/>
        <v>5.261046451259687E-2</v>
      </c>
      <c r="J75" s="81">
        <f t="shared" si="15"/>
        <v>3.6288845687882119E-2</v>
      </c>
      <c r="K75" s="82">
        <f t="shared" si="15"/>
        <v>0.13167250201992997</v>
      </c>
      <c r="L75" s="81">
        <f t="shared" si="15"/>
        <v>4.5164732326368542E-2</v>
      </c>
      <c r="M75" s="82">
        <f t="shared" si="15"/>
        <v>0.12864928141486526</v>
      </c>
      <c r="N75" s="81">
        <f t="shared" si="15"/>
        <v>7.1983993216763686E-2</v>
      </c>
      <c r="O75" s="82">
        <f t="shared" si="15"/>
        <v>9.9371448736504553E-2</v>
      </c>
      <c r="P75" s="81">
        <f t="shared" si="15"/>
        <v>9.1960331931678643E-2</v>
      </c>
      <c r="Q75" s="82">
        <f t="shared" si="15"/>
        <v>8.8051796283032377E-2</v>
      </c>
      <c r="R75" s="81">
        <f t="shared" si="15"/>
        <v>9.3836106832136432E-2</v>
      </c>
      <c r="S75" s="82">
        <f t="shared" si="15"/>
        <v>7.0150363043851124E-2</v>
      </c>
      <c r="T75" s="81">
        <f t="shared" si="15"/>
        <v>4.3342911877394634E-2</v>
      </c>
      <c r="U75" s="82">
        <f t="shared" si="15"/>
        <v>0.18367394768913473</v>
      </c>
      <c r="V75" s="81">
        <f t="shared" si="15"/>
        <v>4.9480076896190141E-2</v>
      </c>
      <c r="W75" s="82">
        <f t="shared" si="15"/>
        <v>9.5220347337857905E-2</v>
      </c>
      <c r="X75" s="81">
        <f t="shared" si="15"/>
        <v>8.094460651803477E-2</v>
      </c>
      <c r="Y75" s="82">
        <f t="shared" si="15"/>
        <v>0.13027002834551693</v>
      </c>
      <c r="Z75" s="81">
        <f t="shared" si="15"/>
        <v>8.7814996285568811E-2</v>
      </c>
      <c r="AA75" s="81">
        <f t="shared" si="15"/>
        <v>6.0529456918829196E-2</v>
      </c>
      <c r="AB75" s="100">
        <f t="shared" si="15"/>
        <v>8.1551231782200195E-2</v>
      </c>
      <c r="AC75" s="101">
        <f t="shared" si="15"/>
        <v>8.257044103217949E-2</v>
      </c>
      <c r="AD75" s="18"/>
      <c r="AE75" s="18"/>
    </row>
    <row r="76" spans="1:31" s="8" customFormat="1" x14ac:dyDescent="0.25">
      <c r="A76" s="86" t="s">
        <v>21</v>
      </c>
      <c r="B76" s="81">
        <f>B12/B31</f>
        <v>8.531863864778437E-2</v>
      </c>
      <c r="C76" s="82">
        <f t="shared" ref="C76:AC76" si="16">C12/C31</f>
        <v>3.7176219621850561E-2</v>
      </c>
      <c r="D76" s="81">
        <f t="shared" si="16"/>
        <v>7.9246820827368572E-2</v>
      </c>
      <c r="E76" s="82">
        <f t="shared" si="16"/>
        <v>6.8951438589749753E-2</v>
      </c>
      <c r="F76" s="81">
        <f t="shared" si="16"/>
        <v>8.007861855959568E-2</v>
      </c>
      <c r="G76" s="82">
        <f t="shared" si="16"/>
        <v>4.9196337741607324E-2</v>
      </c>
      <c r="H76" s="81">
        <f t="shared" si="16"/>
        <v>7.0851308524533863E-2</v>
      </c>
      <c r="I76" s="82">
        <f t="shared" si="16"/>
        <v>4.8485449173581024E-2</v>
      </c>
      <c r="J76" s="81">
        <f t="shared" si="16"/>
        <v>3.493646634547657E-2</v>
      </c>
      <c r="K76" s="82">
        <f t="shared" si="16"/>
        <v>0.12052248855373014</v>
      </c>
      <c r="L76" s="81">
        <f t="shared" si="16"/>
        <v>3.6593578631589074E-2</v>
      </c>
      <c r="M76" s="82">
        <f t="shared" si="16"/>
        <v>0.12550917906492973</v>
      </c>
      <c r="N76" s="81">
        <f t="shared" si="16"/>
        <v>5.3743705342832619E-2</v>
      </c>
      <c r="O76" s="82">
        <f t="shared" si="16"/>
        <v>8.6677679525799245E-2</v>
      </c>
      <c r="P76" s="81">
        <f t="shared" si="16"/>
        <v>7.5289323856659096E-2</v>
      </c>
      <c r="Q76" s="82">
        <f t="shared" si="16"/>
        <v>7.9466204244731789E-2</v>
      </c>
      <c r="R76" s="81">
        <f t="shared" si="16"/>
        <v>8.0782220679380651E-2</v>
      </c>
      <c r="S76" s="82">
        <f t="shared" si="16"/>
        <v>5.6035961351552227E-2</v>
      </c>
      <c r="T76" s="81">
        <f t="shared" si="16"/>
        <v>3.1633141762452105E-2</v>
      </c>
      <c r="U76" s="82">
        <f t="shared" si="16"/>
        <v>0.13150370300928096</v>
      </c>
      <c r="V76" s="81">
        <f t="shared" si="16"/>
        <v>3.6933473144588141E-2</v>
      </c>
      <c r="W76" s="82">
        <f t="shared" si="16"/>
        <v>7.7504794079987491E-2</v>
      </c>
      <c r="X76" s="81">
        <f t="shared" si="16"/>
        <v>6.8695411681788582E-2</v>
      </c>
      <c r="Y76" s="82">
        <f t="shared" si="16"/>
        <v>0.11206922273608833</v>
      </c>
      <c r="Z76" s="81">
        <f t="shared" si="16"/>
        <v>7.7180871931420744E-2</v>
      </c>
      <c r="AA76" s="81">
        <f t="shared" si="16"/>
        <v>5.2993919323529766E-2</v>
      </c>
      <c r="AB76" s="100">
        <f t="shared" si="16"/>
        <v>6.6502330398757123E-2</v>
      </c>
      <c r="AC76" s="101">
        <f t="shared" si="16"/>
        <v>7.099869591566961E-2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6.4030379168570128E-2</v>
      </c>
      <c r="C77" s="82">
        <f t="shared" ref="C77:AC77" si="17">C13/C31</f>
        <v>3.4615122256742258E-2</v>
      </c>
      <c r="D77" s="81">
        <f t="shared" si="17"/>
        <v>6.1075641842822957E-2</v>
      </c>
      <c r="E77" s="82">
        <f t="shared" si="17"/>
        <v>5.0494740381382394E-2</v>
      </c>
      <c r="F77" s="81">
        <f t="shared" si="17"/>
        <v>6.205250596658711E-2</v>
      </c>
      <c r="G77" s="82">
        <f t="shared" si="17"/>
        <v>3.950152594099695E-2</v>
      </c>
      <c r="H77" s="81">
        <f t="shared" si="17"/>
        <v>6.2129546270614011E-2</v>
      </c>
      <c r="I77" s="82">
        <f t="shared" si="17"/>
        <v>4.1731562502949814E-2</v>
      </c>
      <c r="J77" s="81">
        <f t="shared" si="17"/>
        <v>3.3640436142337929E-2</v>
      </c>
      <c r="K77" s="82">
        <f t="shared" si="17"/>
        <v>9.0465930514408835E-2</v>
      </c>
      <c r="L77" s="81">
        <f t="shared" si="17"/>
        <v>3.0681231797230993E-2</v>
      </c>
      <c r="M77" s="82">
        <f t="shared" si="17"/>
        <v>7.7861882954069081E-2</v>
      </c>
      <c r="N77" s="81">
        <f t="shared" si="17"/>
        <v>4.4913089784818373E-2</v>
      </c>
      <c r="O77" s="82">
        <f t="shared" si="17"/>
        <v>6.8506461957049847E-2</v>
      </c>
      <c r="P77" s="81">
        <f t="shared" si="17"/>
        <v>5.0133963457745692E-2</v>
      </c>
      <c r="Q77" s="82">
        <f t="shared" si="17"/>
        <v>5.4614166698081203E-2</v>
      </c>
      <c r="R77" s="81">
        <f t="shared" si="17"/>
        <v>6.1429201651804766E-2</v>
      </c>
      <c r="S77" s="82">
        <f t="shared" si="17"/>
        <v>4.64667543307987E-2</v>
      </c>
      <c r="T77" s="81">
        <f t="shared" si="17"/>
        <v>2.80411877394636E-2</v>
      </c>
      <c r="U77" s="82">
        <f t="shared" si="17"/>
        <v>7.6685103590512796E-2</v>
      </c>
      <c r="V77" s="81">
        <f t="shared" si="17"/>
        <v>3.134830478853548E-2</v>
      </c>
      <c r="W77" s="82">
        <f t="shared" si="17"/>
        <v>6.8169112298693726E-2</v>
      </c>
      <c r="X77" s="81">
        <f t="shared" si="17"/>
        <v>5.1628616545780583E-2</v>
      </c>
      <c r="Y77" s="82">
        <f t="shared" si="17"/>
        <v>7.6070416231538124E-2</v>
      </c>
      <c r="Z77" s="81">
        <f t="shared" si="17"/>
        <v>6.2652855103795396E-2</v>
      </c>
      <c r="AA77" s="81">
        <f t="shared" si="17"/>
        <v>5.3323473501030859E-2</v>
      </c>
      <c r="AB77" s="100">
        <f t="shared" si="17"/>
        <v>5.277739143301028E-2</v>
      </c>
      <c r="AC77" s="101">
        <f t="shared" si="17"/>
        <v>5.6025172329669193E-2</v>
      </c>
      <c r="AD77" s="18"/>
      <c r="AE77" s="18"/>
    </row>
    <row r="78" spans="1:31" s="8" customFormat="1" x14ac:dyDescent="0.25">
      <c r="A78" s="86" t="s">
        <v>23</v>
      </c>
      <c r="B78" s="81">
        <f>B14/B31</f>
        <v>5.2267016902695293E-2</v>
      </c>
      <c r="C78" s="82">
        <f t="shared" ref="C78:AC78" si="18">C14/C31</f>
        <v>3.9352842321978929E-2</v>
      </c>
      <c r="D78" s="81">
        <f t="shared" si="18"/>
        <v>5.3573107909008266E-2</v>
      </c>
      <c r="E78" s="82">
        <f t="shared" si="18"/>
        <v>4.0335750996685717E-2</v>
      </c>
      <c r="F78" s="81">
        <f t="shared" si="18"/>
        <v>5.8580186251111423E-2</v>
      </c>
      <c r="G78" s="82">
        <f t="shared" si="18"/>
        <v>3.247202441505595E-2</v>
      </c>
      <c r="H78" s="81">
        <f t="shared" si="18"/>
        <v>5.7269089262761301E-2</v>
      </c>
      <c r="I78" s="82">
        <f t="shared" si="18"/>
        <v>4.0919774587262481E-2</v>
      </c>
      <c r="J78" s="81">
        <f t="shared" si="18"/>
        <v>3.840193841039078E-2</v>
      </c>
      <c r="K78" s="82">
        <f t="shared" si="18"/>
        <v>9.1462429302450854E-2</v>
      </c>
      <c r="L78" s="81">
        <f t="shared" si="18"/>
        <v>2.684170478497774E-2</v>
      </c>
      <c r="M78" s="82">
        <f t="shared" si="18"/>
        <v>6.634553781173623E-2</v>
      </c>
      <c r="N78" s="81">
        <f t="shared" si="18"/>
        <v>4.1004456668976001E-2</v>
      </c>
      <c r="O78" s="82">
        <f t="shared" si="18"/>
        <v>5.8052769665880764E-2</v>
      </c>
      <c r="P78" s="81">
        <f t="shared" si="18"/>
        <v>4.5287091132363337E-2</v>
      </c>
      <c r="Q78" s="82">
        <f t="shared" si="18"/>
        <v>4.2315376785916237E-2</v>
      </c>
      <c r="R78" s="81">
        <f t="shared" si="18"/>
        <v>5.7957808104257519E-2</v>
      </c>
      <c r="S78" s="82">
        <f t="shared" si="18"/>
        <v>4.0978217368932597E-2</v>
      </c>
      <c r="T78" s="81">
        <f t="shared" si="18"/>
        <v>2.7346743295019158E-2</v>
      </c>
      <c r="U78" s="82">
        <f t="shared" si="18"/>
        <v>4.4482984906721666E-2</v>
      </c>
      <c r="V78" s="81">
        <f t="shared" si="18"/>
        <v>2.6622393102644762E-2</v>
      </c>
      <c r="W78" s="82">
        <f t="shared" si="18"/>
        <v>7.0892269959302923E-2</v>
      </c>
      <c r="X78" s="81">
        <f t="shared" si="18"/>
        <v>4.6596900677140486E-2</v>
      </c>
      <c r="Y78" s="82">
        <f t="shared" si="18"/>
        <v>4.8978069521109953E-2</v>
      </c>
      <c r="Z78" s="81">
        <f t="shared" si="18"/>
        <v>5.5703947313506343E-2</v>
      </c>
      <c r="AA78" s="81">
        <f t="shared" si="18"/>
        <v>4.7926019106104389E-2</v>
      </c>
      <c r="AB78" s="100">
        <f t="shared" si="18"/>
        <v>4.7440704298291038E-2</v>
      </c>
      <c r="AC78" s="101">
        <f t="shared" si="18"/>
        <v>4.9756426488404212E-2</v>
      </c>
      <c r="AD78" s="18"/>
      <c r="AE78" s="18"/>
    </row>
    <row r="79" spans="1:31" s="8" customFormat="1" x14ac:dyDescent="0.25">
      <c r="A79" s="87" t="s">
        <v>24</v>
      </c>
      <c r="B79" s="81">
        <f>B15/B31</f>
        <v>4.9560301507537687E-2</v>
      </c>
      <c r="C79" s="82">
        <f t="shared" ref="C79:AC79" si="19">C15/C31</f>
        <v>3.9607091697207594E-2</v>
      </c>
      <c r="D79" s="81">
        <f t="shared" si="19"/>
        <v>4.9863637788528856E-2</v>
      </c>
      <c r="E79" s="82">
        <f t="shared" si="19"/>
        <v>3.5316297612757577E-2</v>
      </c>
      <c r="F79" s="81">
        <f t="shared" si="19"/>
        <v>5.0821283167204828E-2</v>
      </c>
      <c r="G79" s="82">
        <f t="shared" si="19"/>
        <v>3.0976602238046796E-2</v>
      </c>
      <c r="H79" s="81">
        <f t="shared" si="19"/>
        <v>5.2804129827282047E-2</v>
      </c>
      <c r="I79" s="82">
        <f t="shared" si="19"/>
        <v>4.0886736706972883E-2</v>
      </c>
      <c r="J79" s="81">
        <f t="shared" si="19"/>
        <v>4.0824951398867382E-2</v>
      </c>
      <c r="K79" s="82">
        <f t="shared" si="19"/>
        <v>6.7411796391058446E-2</v>
      </c>
      <c r="L79" s="81">
        <f t="shared" si="19"/>
        <v>2.7042864514549098E-2</v>
      </c>
      <c r="M79" s="82">
        <f t="shared" si="19"/>
        <v>5.3911681655316422E-2</v>
      </c>
      <c r="N79" s="81">
        <f t="shared" si="19"/>
        <v>3.7292289238850571E-2</v>
      </c>
      <c r="O79" s="82">
        <f t="shared" si="19"/>
        <v>4.8949260723473241E-2</v>
      </c>
      <c r="P79" s="81">
        <f t="shared" si="19"/>
        <v>4.5473151490343471E-2</v>
      </c>
      <c r="Q79" s="82">
        <f t="shared" si="19"/>
        <v>3.5162287480680059E-2</v>
      </c>
      <c r="R79" s="81">
        <f t="shared" si="19"/>
        <v>5.0884843751130011E-2</v>
      </c>
      <c r="S79" s="82">
        <f t="shared" si="19"/>
        <v>3.8755645760676923E-2</v>
      </c>
      <c r="T79" s="81">
        <f t="shared" si="19"/>
        <v>2.9046934865900383E-2</v>
      </c>
      <c r="U79" s="82">
        <f t="shared" si="19"/>
        <v>3.9467516640104998E-2</v>
      </c>
      <c r="V79" s="81">
        <f t="shared" si="19"/>
        <v>2.6280146801817547E-2</v>
      </c>
      <c r="W79" s="82">
        <f t="shared" si="19"/>
        <v>5.9963571003480591E-2</v>
      </c>
      <c r="X79" s="81">
        <f t="shared" si="19"/>
        <v>4.4866133162040876E-2</v>
      </c>
      <c r="Y79" s="82">
        <f t="shared" si="19"/>
        <v>4.1444129494256306E-2</v>
      </c>
      <c r="Z79" s="81">
        <f t="shared" si="19"/>
        <v>5.1467826348255051E-2</v>
      </c>
      <c r="AA79" s="81">
        <f t="shared" si="19"/>
        <v>4.8926738498760156E-2</v>
      </c>
      <c r="AB79" s="100">
        <f t="shared" si="19"/>
        <v>4.4322852704002366E-2</v>
      </c>
      <c r="AC79" s="101">
        <f t="shared" si="19"/>
        <v>4.4928287233328999E-2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4.8418227501142073E-2</v>
      </c>
      <c r="C80" s="82">
        <f t="shared" ref="C80:AC80" si="20">C16/C31</f>
        <v>4.1306221668247975E-2</v>
      </c>
      <c r="D80" s="81">
        <f t="shared" si="20"/>
        <v>4.9069497706398055E-2</v>
      </c>
      <c r="E80" s="82">
        <f t="shared" si="20"/>
        <v>3.5436380229597962E-2</v>
      </c>
      <c r="F80" s="81">
        <f t="shared" si="20"/>
        <v>5.1073985680190934E-2</v>
      </c>
      <c r="G80" s="82">
        <f t="shared" si="20"/>
        <v>3.0986775178026449E-2</v>
      </c>
      <c r="H80" s="81">
        <f t="shared" si="20"/>
        <v>5.3813689419919548E-2</v>
      </c>
      <c r="I80" s="82">
        <f t="shared" si="20"/>
        <v>4.2477274658057937E-2</v>
      </c>
      <c r="J80" s="81">
        <f t="shared" si="20"/>
        <v>4.3614233792578817E-2</v>
      </c>
      <c r="K80" s="82">
        <f t="shared" si="20"/>
        <v>5.1440883382709399E-2</v>
      </c>
      <c r="L80" s="81">
        <f t="shared" si="20"/>
        <v>2.9972799706131873E-2</v>
      </c>
      <c r="M80" s="82">
        <f t="shared" si="20"/>
        <v>5.1689090319467841E-2</v>
      </c>
      <c r="N80" s="81">
        <f t="shared" si="20"/>
        <v>3.9644707317829778E-2</v>
      </c>
      <c r="O80" s="82">
        <f t="shared" si="20"/>
        <v>5.0110213830173528E-2</v>
      </c>
      <c r="P80" s="81">
        <f t="shared" si="20"/>
        <v>4.4989394559595136E-2</v>
      </c>
      <c r="Q80" s="82">
        <f t="shared" si="20"/>
        <v>3.8998002035661776E-2</v>
      </c>
      <c r="R80" s="81">
        <f t="shared" si="20"/>
        <v>5.1940725955175633E-2</v>
      </c>
      <c r="S80" s="82">
        <f t="shared" si="20"/>
        <v>4.1614258761648849E-2</v>
      </c>
      <c r="T80" s="81">
        <f t="shared" si="20"/>
        <v>2.9310344827586206E-2</v>
      </c>
      <c r="U80" s="82">
        <f t="shared" si="20"/>
        <v>3.6491047154776413E-2</v>
      </c>
      <c r="V80" s="81">
        <f t="shared" si="20"/>
        <v>3.0845858091576372E-2</v>
      </c>
      <c r="W80" s="82">
        <f t="shared" si="20"/>
        <v>5.7769415272526166E-2</v>
      </c>
      <c r="X80" s="81">
        <f t="shared" si="20"/>
        <v>4.4027513850600865E-2</v>
      </c>
      <c r="Y80" s="82">
        <f t="shared" si="20"/>
        <v>3.7520513203043414E-2</v>
      </c>
      <c r="Z80" s="81">
        <f t="shared" si="20"/>
        <v>5.2786658097042645E-2</v>
      </c>
      <c r="AA80" s="81">
        <f t="shared" si="20"/>
        <v>5.0747324381784496E-2</v>
      </c>
      <c r="AB80" s="100">
        <f t="shared" si="20"/>
        <v>4.5381075682473924E-2</v>
      </c>
      <c r="AC80" s="101">
        <f t="shared" si="20"/>
        <v>4.5213203245430808E-2</v>
      </c>
      <c r="AD80" s="18"/>
      <c r="AE80" s="18"/>
    </row>
    <row r="81" spans="1:31" s="8" customFormat="1" x14ac:dyDescent="0.25">
      <c r="A81" s="87" t="s">
        <v>26</v>
      </c>
      <c r="B81" s="81">
        <f>B17/B31</f>
        <v>4.5448835084513479E-2</v>
      </c>
      <c r="C81" s="82">
        <f t="shared" ref="C81:AC81" si="21">C17/C31</f>
        <v>3.881333755015224E-2</v>
      </c>
      <c r="D81" s="81">
        <f t="shared" si="21"/>
        <v>4.501520360288816E-2</v>
      </c>
      <c r="E81" s="82">
        <f t="shared" si="21"/>
        <v>3.7033479033575102E-2</v>
      </c>
      <c r="F81" s="81">
        <f t="shared" si="21"/>
        <v>4.5186953062848048E-2</v>
      </c>
      <c r="G81" s="82">
        <f t="shared" si="21"/>
        <v>3.2990844354018313E-2</v>
      </c>
      <c r="H81" s="81">
        <f t="shared" si="21"/>
        <v>5.0587261855820319E-2</v>
      </c>
      <c r="I81" s="82">
        <f t="shared" si="21"/>
        <v>4.0443085171655388E-2</v>
      </c>
      <c r="J81" s="81">
        <f t="shared" si="21"/>
        <v>4.7248753275293723E-2</v>
      </c>
      <c r="K81" s="82">
        <f t="shared" si="21"/>
        <v>4.6593051440883382E-2</v>
      </c>
      <c r="L81" s="81">
        <f t="shared" si="21"/>
        <v>3.235173216019311E-2</v>
      </c>
      <c r="M81" s="82">
        <f t="shared" si="21"/>
        <v>4.983033955817099E-2</v>
      </c>
      <c r="N81" s="81">
        <f t="shared" si="21"/>
        <v>4.0011787941143018E-2</v>
      </c>
      <c r="O81" s="82">
        <f t="shared" si="21"/>
        <v>4.661712584833963E-2</v>
      </c>
      <c r="P81" s="81">
        <f t="shared" si="21"/>
        <v>4.2393852565772334E-2</v>
      </c>
      <c r="Q81" s="82">
        <f t="shared" si="21"/>
        <v>3.978964828288159E-2</v>
      </c>
      <c r="R81" s="81">
        <f t="shared" si="21"/>
        <v>4.8707990714022258E-2</v>
      </c>
      <c r="S81" s="82">
        <f t="shared" si="21"/>
        <v>3.9084386255788695E-2</v>
      </c>
      <c r="T81" s="81">
        <f t="shared" si="21"/>
        <v>2.9789272030651341E-2</v>
      </c>
      <c r="U81" s="82">
        <f t="shared" si="21"/>
        <v>3.9162838661291832E-2</v>
      </c>
      <c r="V81" s="81">
        <f t="shared" si="21"/>
        <v>3.1741523942677388E-2</v>
      </c>
      <c r="W81" s="82">
        <f t="shared" si="21"/>
        <v>5.1764041093831717E-2</v>
      </c>
      <c r="X81" s="81">
        <f t="shared" si="21"/>
        <v>4.143136257795145E-2</v>
      </c>
      <c r="Y81" s="82">
        <f t="shared" si="21"/>
        <v>3.8654333880352082E-2</v>
      </c>
      <c r="Z81" s="81">
        <f t="shared" si="21"/>
        <v>4.9034665242105792E-2</v>
      </c>
      <c r="AA81" s="81">
        <f t="shared" si="21"/>
        <v>4.8818226757387839E-2</v>
      </c>
      <c r="AB81" s="100">
        <f t="shared" si="21"/>
        <v>4.3334467707331507E-2</v>
      </c>
      <c r="AC81" s="101">
        <f t="shared" si="21"/>
        <v>4.3337506165760577E-2</v>
      </c>
      <c r="AD81" s="18"/>
      <c r="AE81" s="18"/>
    </row>
    <row r="82" spans="1:31" s="8" customFormat="1" x14ac:dyDescent="0.25">
      <c r="A82" s="86" t="s">
        <v>27</v>
      </c>
      <c r="B82" s="81">
        <f>B18/B31</f>
        <v>3.7100274097761538E-2</v>
      </c>
      <c r="C82" s="82">
        <f t="shared" ref="C82:AC82" si="22">C18/C31</f>
        <v>4.2881327553810952E-2</v>
      </c>
      <c r="D82" s="81">
        <f t="shared" si="22"/>
        <v>3.9696554894933178E-2</v>
      </c>
      <c r="E82" s="82">
        <f t="shared" si="22"/>
        <v>4.0864114510783416E-2</v>
      </c>
      <c r="F82" s="81">
        <f t="shared" si="22"/>
        <v>4.1134353502737614E-2</v>
      </c>
      <c r="G82" s="82">
        <f t="shared" si="22"/>
        <v>3.8524923702950152E-2</v>
      </c>
      <c r="H82" s="81">
        <f t="shared" si="22"/>
        <v>4.6804015341142674E-2</v>
      </c>
      <c r="I82" s="82">
        <f t="shared" si="22"/>
        <v>4.6899630919680191E-2</v>
      </c>
      <c r="J82" s="81">
        <f t="shared" si="22"/>
        <v>5.0066210238638602E-2</v>
      </c>
      <c r="K82" s="82">
        <f t="shared" si="22"/>
        <v>4.3657419876110964E-2</v>
      </c>
      <c r="L82" s="81">
        <f t="shared" si="22"/>
        <v>4.2750815571512286E-2</v>
      </c>
      <c r="M82" s="82">
        <f t="shared" si="22"/>
        <v>4.117726154600606E-2</v>
      </c>
      <c r="N82" s="81">
        <f t="shared" si="22"/>
        <v>4.1728277616354219E-2</v>
      </c>
      <c r="O82" s="82">
        <f t="shared" si="22"/>
        <v>4.0459471485048255E-2</v>
      </c>
      <c r="P82" s="81">
        <f t="shared" si="22"/>
        <v>4.9101328470955975E-2</v>
      </c>
      <c r="Q82" s="82">
        <f t="shared" si="22"/>
        <v>3.7150827458815545E-2</v>
      </c>
      <c r="R82" s="81">
        <f t="shared" si="22"/>
        <v>4.3349026924996203E-2</v>
      </c>
      <c r="S82" s="82">
        <f t="shared" si="22"/>
        <v>4.1978731919272767E-2</v>
      </c>
      <c r="T82" s="81">
        <f t="shared" si="22"/>
        <v>3.9367816091954021E-2</v>
      </c>
      <c r="U82" s="82">
        <f t="shared" si="22"/>
        <v>3.3819255648260993E-2</v>
      </c>
      <c r="V82" s="81">
        <f t="shared" si="22"/>
        <v>4.0086508213911222E-2</v>
      </c>
      <c r="W82" s="82">
        <f t="shared" si="22"/>
        <v>4.4646560585749409E-2</v>
      </c>
      <c r="X82" s="81">
        <f t="shared" si="22"/>
        <v>4.1699007039049329E-2</v>
      </c>
      <c r="Y82" s="82">
        <f t="shared" si="22"/>
        <v>3.605848127704013E-2</v>
      </c>
      <c r="Z82" s="81">
        <f t="shared" si="22"/>
        <v>5.017820922681402E-2</v>
      </c>
      <c r="AA82" s="81">
        <f t="shared" si="22"/>
        <v>5.4183529525241039E-2</v>
      </c>
      <c r="AB82" s="100">
        <f t="shared" si="22"/>
        <v>4.3523858844418138E-2</v>
      </c>
      <c r="AC82" s="101">
        <f t="shared" si="22"/>
        <v>4.3547631724685655E-2</v>
      </c>
      <c r="AD82" s="18"/>
      <c r="AE82" s="18"/>
    </row>
    <row r="83" spans="1:31" s="8" customFormat="1" x14ac:dyDescent="0.25">
      <c r="A83" s="87" t="s">
        <v>28</v>
      </c>
      <c r="B83" s="81">
        <f>B19/B31</f>
        <v>3.8961854728186383E-2</v>
      </c>
      <c r="C83" s="82">
        <f t="shared" ref="C83:AC83" si="23">C19/C31</f>
        <v>5.5525583068231854E-2</v>
      </c>
      <c r="D83" s="81">
        <f t="shared" si="23"/>
        <v>4.181774485115098E-2</v>
      </c>
      <c r="E83" s="82">
        <f t="shared" si="23"/>
        <v>4.8849608530669102E-2</v>
      </c>
      <c r="F83" s="81">
        <f t="shared" si="23"/>
        <v>4.2594412466657308E-2</v>
      </c>
      <c r="G83" s="82">
        <f t="shared" si="23"/>
        <v>5.1759918616480161E-2</v>
      </c>
      <c r="H83" s="81">
        <f t="shared" si="23"/>
        <v>4.9504847447219287E-2</v>
      </c>
      <c r="I83" s="82">
        <f t="shared" si="23"/>
        <v>5.9194442084595851E-2</v>
      </c>
      <c r="J83" s="81">
        <f t="shared" si="23"/>
        <v>6.9929281830220041E-2</v>
      </c>
      <c r="K83" s="82">
        <f t="shared" si="23"/>
        <v>3.9913816321034204E-2</v>
      </c>
      <c r="L83" s="81">
        <f t="shared" si="23"/>
        <v>6.8009480745515452E-2</v>
      </c>
      <c r="M83" s="82">
        <f t="shared" si="23"/>
        <v>3.7309478046967069E-2</v>
      </c>
      <c r="N83" s="81">
        <f t="shared" si="23"/>
        <v>5.5511896514285126E-2</v>
      </c>
      <c r="O83" s="82">
        <f t="shared" si="23"/>
        <v>4.0280469904720013E-2</v>
      </c>
      <c r="P83" s="81">
        <f t="shared" si="23"/>
        <v>5.3659807241469133E-2</v>
      </c>
      <c r="Q83" s="82">
        <f t="shared" si="23"/>
        <v>3.9714253402193991E-2</v>
      </c>
      <c r="R83" s="81">
        <f t="shared" si="23"/>
        <v>4.7652108509976643E-2</v>
      </c>
      <c r="S83" s="82">
        <f t="shared" si="23"/>
        <v>5.308444342804871E-2</v>
      </c>
      <c r="T83" s="81">
        <f t="shared" si="23"/>
        <v>5.7614942528735634E-2</v>
      </c>
      <c r="U83" s="82">
        <f t="shared" si="23"/>
        <v>2.7467891628386611E-2</v>
      </c>
      <c r="V83" s="81">
        <f t="shared" si="23"/>
        <v>5.8225562157753701E-2</v>
      </c>
      <c r="W83" s="82">
        <f t="shared" si="23"/>
        <v>4.1761095514905228E-2</v>
      </c>
      <c r="X83" s="81">
        <f t="shared" si="23"/>
        <v>5.112901355173121E-2</v>
      </c>
      <c r="Y83" s="82">
        <f t="shared" si="23"/>
        <v>3.2657019245114126E-2</v>
      </c>
      <c r="Z83" s="81">
        <f t="shared" si="23"/>
        <v>4.9664866489153026E-2</v>
      </c>
      <c r="AA83" s="81">
        <f t="shared" si="23"/>
        <v>5.4886846367468982E-2</v>
      </c>
      <c r="AB83" s="100">
        <f t="shared" si="23"/>
        <v>5.1061034253162683E-2</v>
      </c>
      <c r="AC83" s="101">
        <f t="shared" si="23"/>
        <v>4.768425607538878E-2</v>
      </c>
      <c r="AD83" s="18"/>
      <c r="AE83" s="18"/>
    </row>
    <row r="84" spans="1:31" s="8" customFormat="1" x14ac:dyDescent="0.25">
      <c r="A84" s="86" t="s">
        <v>29</v>
      </c>
      <c r="B84" s="81">
        <f>B20/B31</f>
        <v>4.7727272727272729E-2</v>
      </c>
      <c r="C84" s="82">
        <f t="shared" ref="C84:AC84" si="24">C20/C31</f>
        <v>7.4247018771045337E-2</v>
      </c>
      <c r="D84" s="81">
        <f t="shared" si="24"/>
        <v>6.3552104993678221E-2</v>
      </c>
      <c r="E84" s="82">
        <f t="shared" si="24"/>
        <v>6.3295547336567559E-2</v>
      </c>
      <c r="F84" s="81">
        <f t="shared" si="24"/>
        <v>5.5220178763629557E-2</v>
      </c>
      <c r="G84" s="82">
        <f t="shared" si="24"/>
        <v>8.1037639877924714E-2</v>
      </c>
      <c r="H84" s="81">
        <f t="shared" si="24"/>
        <v>5.5572612833896223E-2</v>
      </c>
      <c r="I84" s="82">
        <f t="shared" si="24"/>
        <v>7.9602412709200585E-2</v>
      </c>
      <c r="J84" s="81">
        <f t="shared" si="24"/>
        <v>0.10528836672019835</v>
      </c>
      <c r="K84" s="82">
        <f t="shared" si="24"/>
        <v>3.8809587934284948E-2</v>
      </c>
      <c r="L84" s="81">
        <f t="shared" si="24"/>
        <v>9.021576567515327E-2</v>
      </c>
      <c r="M84" s="82">
        <f t="shared" si="24"/>
        <v>3.5854115748760171E-2</v>
      </c>
      <c r="N84" s="81">
        <f t="shared" si="24"/>
        <v>7.4677641170935491E-2</v>
      </c>
      <c r="O84" s="82">
        <f t="shared" si="24"/>
        <v>4.9788010985582699E-2</v>
      </c>
      <c r="P84" s="81">
        <f t="shared" si="24"/>
        <v>7.3140326721988613E-2</v>
      </c>
      <c r="Q84" s="82">
        <f t="shared" si="24"/>
        <v>5.2041316394616809E-2</v>
      </c>
      <c r="R84" s="81">
        <f t="shared" si="24"/>
        <v>6.0084036652130204E-2</v>
      </c>
      <c r="S84" s="82">
        <f t="shared" si="24"/>
        <v>7.2615916757189411E-2</v>
      </c>
      <c r="T84" s="81">
        <f t="shared" si="24"/>
        <v>0.12047413793103448</v>
      </c>
      <c r="U84" s="82">
        <f t="shared" si="24"/>
        <v>2.8592856473235211E-2</v>
      </c>
      <c r="V84" s="81">
        <f t="shared" si="24"/>
        <v>8.45348363043225E-2</v>
      </c>
      <c r="W84" s="82">
        <f t="shared" si="24"/>
        <v>4.9708147230855239E-2</v>
      </c>
      <c r="X84" s="81">
        <f t="shared" si="24"/>
        <v>7.2977723059354627E-2</v>
      </c>
      <c r="Y84" s="82">
        <f t="shared" si="24"/>
        <v>3.947486200208862E-2</v>
      </c>
      <c r="Z84" s="81">
        <f t="shared" si="24"/>
        <v>5.9334908140864583E-2</v>
      </c>
      <c r="AA84" s="81">
        <f t="shared" si="24"/>
        <v>7.3402164608292714E-2</v>
      </c>
      <c r="AB84" s="100">
        <f t="shared" si="24"/>
        <v>6.7897906340164238E-2</v>
      </c>
      <c r="AC84" s="101">
        <f t="shared" si="24"/>
        <v>6.1652857143705109E-2</v>
      </c>
      <c r="AD84" s="18"/>
      <c r="AE84" s="18"/>
    </row>
    <row r="85" spans="1:31" s="8" customFormat="1" x14ac:dyDescent="0.25">
      <c r="A85" s="87" t="s">
        <v>30</v>
      </c>
      <c r="B85" s="81">
        <f>B21/B31</f>
        <v>4.9343307446322524E-2</v>
      </c>
      <c r="C85" s="82">
        <f t="shared" ref="C85:AC85" si="25">C21/C31</f>
        <v>0.11459825498111734</v>
      </c>
      <c r="D85" s="81">
        <f t="shared" si="25"/>
        <v>7.6467330539910769E-2</v>
      </c>
      <c r="E85" s="82">
        <f t="shared" si="25"/>
        <v>7.9963014554013168E-2</v>
      </c>
      <c r="F85" s="81">
        <f t="shared" si="25"/>
        <v>5.8290046328794046E-2</v>
      </c>
      <c r="G85" s="82">
        <f t="shared" si="25"/>
        <v>0.11054933875890133</v>
      </c>
      <c r="H85" s="81">
        <f t="shared" si="25"/>
        <v>6.3206756763789076E-2</v>
      </c>
      <c r="I85" s="82">
        <f t="shared" si="25"/>
        <v>0.10199265615118135</v>
      </c>
      <c r="J85" s="81">
        <f t="shared" si="25"/>
        <v>0.14360578142168878</v>
      </c>
      <c r="K85" s="82">
        <f t="shared" si="25"/>
        <v>4.0614058712631296E-2</v>
      </c>
      <c r="L85" s="81">
        <f t="shared" si="25"/>
        <v>0.12864602009848081</v>
      </c>
      <c r="M85" s="82">
        <f t="shared" si="25"/>
        <v>3.7989701729824646E-2</v>
      </c>
      <c r="N85" s="81">
        <f t="shared" si="25"/>
        <v>9.4836054555418839E-2</v>
      </c>
      <c r="O85" s="82">
        <f t="shared" si="25"/>
        <v>6.0231474615018744E-2</v>
      </c>
      <c r="P85" s="81">
        <f t="shared" si="25"/>
        <v>8.4908644364231761E-2</v>
      </c>
      <c r="Q85" s="82">
        <f t="shared" si="25"/>
        <v>6.8713009386662652E-2</v>
      </c>
      <c r="R85" s="81">
        <f t="shared" si="25"/>
        <v>6.8776984660779764E-2</v>
      </c>
      <c r="S85" s="82">
        <f t="shared" si="25"/>
        <v>8.8809959407695385E-2</v>
      </c>
      <c r="T85" s="81">
        <f t="shared" si="25"/>
        <v>0.15261015325670499</v>
      </c>
      <c r="U85" s="82">
        <f t="shared" si="25"/>
        <v>3.4030186556670103E-2</v>
      </c>
      <c r="V85" s="81">
        <f t="shared" si="25"/>
        <v>0.10522253291389957</v>
      </c>
      <c r="W85" s="82">
        <f t="shared" si="25"/>
        <v>5.7462834608748972E-2</v>
      </c>
      <c r="X85" s="81">
        <f t="shared" si="25"/>
        <v>9.7030038630017218E-2</v>
      </c>
      <c r="Y85" s="82">
        <f t="shared" si="25"/>
        <v>5.2140832463076235E-2</v>
      </c>
      <c r="Z85" s="81">
        <f t="shared" si="25"/>
        <v>6.8262063554335034E-2</v>
      </c>
      <c r="AA85" s="81">
        <f t="shared" si="25"/>
        <v>8.4852162799763681E-2</v>
      </c>
      <c r="AB85" s="100">
        <f t="shared" si="25"/>
        <v>8.2369756602796482E-2</v>
      </c>
      <c r="AC85" s="101">
        <f t="shared" si="25"/>
        <v>7.7782664878818686E-2</v>
      </c>
      <c r="AD85" s="18"/>
      <c r="AE85" s="18"/>
    </row>
    <row r="86" spans="1:31" s="8" customFormat="1" x14ac:dyDescent="0.25">
      <c r="A86" s="86" t="s">
        <v>31</v>
      </c>
      <c r="B86" s="81">
        <f>B22/B31</f>
        <v>4.8361123800822296E-2</v>
      </c>
      <c r="C86" s="82">
        <f t="shared" ref="C86:AC86" si="26">C22/C31</f>
        <v>0.10877532416795342</v>
      </c>
      <c r="D86" s="81">
        <f t="shared" si="26"/>
        <v>6.1702594539242012E-2</v>
      </c>
      <c r="E86" s="82">
        <f t="shared" si="26"/>
        <v>7.9230510591286801E-2</v>
      </c>
      <c r="F86" s="81">
        <f t="shared" si="26"/>
        <v>4.7554869203051152E-2</v>
      </c>
      <c r="G86" s="82">
        <f t="shared" si="26"/>
        <v>0.10211597151576805</v>
      </c>
      <c r="H86" s="81">
        <f t="shared" si="26"/>
        <v>6.0224913224710269E-2</v>
      </c>
      <c r="I86" s="82">
        <f t="shared" si="26"/>
        <v>9.8684148425037047E-2</v>
      </c>
      <c r="J86" s="81">
        <f t="shared" si="26"/>
        <v>0.10706336460710562</v>
      </c>
      <c r="K86" s="82">
        <f t="shared" si="26"/>
        <v>3.5308375976299489E-2</v>
      </c>
      <c r="L86" s="81">
        <f t="shared" si="26"/>
        <v>0.1278588733305929</v>
      </c>
      <c r="M86" s="82">
        <f t="shared" si="26"/>
        <v>3.5252987842979061E-2</v>
      </c>
      <c r="N86" s="81">
        <f t="shared" si="26"/>
        <v>9.4298358994509307E-2</v>
      </c>
      <c r="O86" s="82">
        <f t="shared" si="26"/>
        <v>5.7300963028502169E-2</v>
      </c>
      <c r="P86" s="81">
        <f t="shared" si="26"/>
        <v>8.6229672905890675E-2</v>
      </c>
      <c r="Q86" s="82">
        <f t="shared" si="26"/>
        <v>8.3132280318166399E-2</v>
      </c>
      <c r="R86" s="81">
        <f t="shared" si="26"/>
        <v>6.9001178827392193E-2</v>
      </c>
      <c r="S86" s="82">
        <f t="shared" si="26"/>
        <v>9.7900348750786112E-2</v>
      </c>
      <c r="T86" s="81">
        <f t="shared" si="26"/>
        <v>0.14729406130268199</v>
      </c>
      <c r="U86" s="82">
        <f t="shared" si="26"/>
        <v>3.0608418486922282E-2</v>
      </c>
      <c r="V86" s="81">
        <f t="shared" si="26"/>
        <v>0.11486368402656413</v>
      </c>
      <c r="W86" s="82">
        <f t="shared" si="26"/>
        <v>5.9248216121333803E-2</v>
      </c>
      <c r="X86" s="81">
        <f t="shared" si="26"/>
        <v>9.588808892933294E-2</v>
      </c>
      <c r="Y86" s="82">
        <f t="shared" si="26"/>
        <v>5.678054602416828E-2</v>
      </c>
      <c r="Z86" s="81">
        <f t="shared" si="26"/>
        <v>6.5294692119562944E-2</v>
      </c>
      <c r="AA86" s="81">
        <f t="shared" si="26"/>
        <v>9.4606162663119275E-2</v>
      </c>
      <c r="AB86" s="100">
        <f t="shared" si="26"/>
        <v>7.9789302359991127E-2</v>
      </c>
      <c r="AC86" s="101">
        <f t="shared" si="26"/>
        <v>7.8996525805377429E-2</v>
      </c>
      <c r="AD86" s="18"/>
      <c r="AE86" s="18"/>
    </row>
    <row r="87" spans="1:31" s="8" customFormat="1" x14ac:dyDescent="0.25">
      <c r="A87" s="87" t="s">
        <v>32</v>
      </c>
      <c r="B87" s="81">
        <f>B23/B31</f>
        <v>5.3860210141617175E-2</v>
      </c>
      <c r="C87" s="82">
        <f t="shared" ref="C87:AC87" si="27">C23/C31</f>
        <v>0.10315703309582722</v>
      </c>
      <c r="D87" s="81">
        <f t="shared" si="27"/>
        <v>4.6300456630547222E-2</v>
      </c>
      <c r="E87" s="82">
        <f t="shared" si="27"/>
        <v>8.0959700273788363E-2</v>
      </c>
      <c r="F87" s="81">
        <f t="shared" si="27"/>
        <v>3.5200524123730641E-2</v>
      </c>
      <c r="G87" s="82">
        <f t="shared" si="27"/>
        <v>9.8870803662258394E-2</v>
      </c>
      <c r="H87" s="81">
        <f t="shared" si="27"/>
        <v>5.6134635699900605E-2</v>
      </c>
      <c r="I87" s="82">
        <f t="shared" si="27"/>
        <v>9.4950867952312182E-2</v>
      </c>
      <c r="J87" s="81">
        <f t="shared" si="27"/>
        <v>7.3253881046967007E-2</v>
      </c>
      <c r="K87" s="82">
        <f t="shared" si="27"/>
        <v>3.19687584163749E-2</v>
      </c>
      <c r="L87" s="81">
        <f t="shared" si="27"/>
        <v>0.10001136989775838</v>
      </c>
      <c r="M87" s="82">
        <f t="shared" si="27"/>
        <v>3.5403269819424342E-2</v>
      </c>
      <c r="N87" s="81">
        <f t="shared" si="27"/>
        <v>7.8539742940160695E-2</v>
      </c>
      <c r="O87" s="82">
        <f t="shared" si="27"/>
        <v>5.5853607393276702E-2</v>
      </c>
      <c r="P87" s="81">
        <f t="shared" si="27"/>
        <v>5.9957950359096492E-2</v>
      </c>
      <c r="Q87" s="82">
        <f t="shared" si="27"/>
        <v>7.6733139819806229E-2</v>
      </c>
      <c r="R87" s="81">
        <f t="shared" si="27"/>
        <v>5.5563992970428064E-2</v>
      </c>
      <c r="S87" s="82">
        <f t="shared" si="27"/>
        <v>8.2020753530387056E-2</v>
      </c>
      <c r="T87" s="81">
        <f t="shared" si="27"/>
        <v>0.10196360153256705</v>
      </c>
      <c r="U87" s="82">
        <f t="shared" si="27"/>
        <v>2.6460110621543076E-2</v>
      </c>
      <c r="V87" s="81">
        <f t="shared" si="27"/>
        <v>9.5872655248747524E-2</v>
      </c>
      <c r="W87" s="82">
        <f t="shared" si="27"/>
        <v>5.3248853328203616E-2</v>
      </c>
      <c r="X87" s="81">
        <f t="shared" si="27"/>
        <v>6.964108877766774E-2</v>
      </c>
      <c r="Y87" s="82">
        <f t="shared" si="27"/>
        <v>4.9664329404744141E-2</v>
      </c>
      <c r="Z87" s="81">
        <f t="shared" si="27"/>
        <v>6.2531823076216783E-2</v>
      </c>
      <c r="AA87" s="81">
        <f t="shared" si="27"/>
        <v>7.4463168301710875E-2</v>
      </c>
      <c r="AB87" s="100">
        <f t="shared" si="27"/>
        <v>6.6273877339646375E-2</v>
      </c>
      <c r="AC87" s="101">
        <f t="shared" si="27"/>
        <v>7.1977501132244368E-2</v>
      </c>
      <c r="AD87" s="18"/>
      <c r="AE87" s="18"/>
    </row>
    <row r="88" spans="1:31" s="8" customFormat="1" x14ac:dyDescent="0.25">
      <c r="A88" s="86" t="s">
        <v>33</v>
      </c>
      <c r="B88" s="81">
        <f>B24/B31</f>
        <v>5.8571265417999084E-2</v>
      </c>
      <c r="C88" s="82">
        <f t="shared" ref="C88:AC88" si="28">C24/C31</f>
        <v>7.9797096596158967E-2</v>
      </c>
      <c r="D88" s="81">
        <f t="shared" si="28"/>
        <v>4.0616085516347794E-2</v>
      </c>
      <c r="E88" s="82">
        <f t="shared" si="28"/>
        <v>7.3010231038954806E-2</v>
      </c>
      <c r="F88" s="81">
        <f t="shared" si="28"/>
        <v>3.1475501895268848E-2</v>
      </c>
      <c r="G88" s="82">
        <f t="shared" si="28"/>
        <v>7.3906408952187183E-2</v>
      </c>
      <c r="H88" s="81">
        <f t="shared" si="28"/>
        <v>5.4948142982780245E-2</v>
      </c>
      <c r="I88" s="82">
        <f t="shared" si="28"/>
        <v>7.6053200426660625E-2</v>
      </c>
      <c r="J88" s="81">
        <f t="shared" si="28"/>
        <v>6.4181669624996482E-2</v>
      </c>
      <c r="K88" s="82">
        <f t="shared" si="28"/>
        <v>2.1061136547266362E-2</v>
      </c>
      <c r="L88" s="81">
        <f t="shared" si="28"/>
        <v>7.4831419400544011E-2</v>
      </c>
      <c r="M88" s="82">
        <f t="shared" si="28"/>
        <v>4.2245054536538297E-2</v>
      </c>
      <c r="N88" s="81">
        <f t="shared" si="28"/>
        <v>6.3479097085069644E-2</v>
      </c>
      <c r="O88" s="82">
        <f t="shared" si="28"/>
        <v>5.7418592638432152E-2</v>
      </c>
      <c r="P88" s="81">
        <f t="shared" si="28"/>
        <v>4.6831392103598407E-2</v>
      </c>
      <c r="Q88" s="82">
        <f t="shared" si="28"/>
        <v>7.5451426848117009E-2</v>
      </c>
      <c r="R88" s="81">
        <f t="shared" si="28"/>
        <v>4.7362825714347703E-2</v>
      </c>
      <c r="S88" s="82">
        <f t="shared" si="28"/>
        <v>7.0714939111543085E-2</v>
      </c>
      <c r="T88" s="81">
        <f t="shared" si="28"/>
        <v>6.4750957854406127E-2</v>
      </c>
      <c r="U88" s="82">
        <f t="shared" si="28"/>
        <v>3.3584887972250864E-2</v>
      </c>
      <c r="V88" s="81">
        <f t="shared" si="28"/>
        <v>0.10076604916695794</v>
      </c>
      <c r="W88" s="82">
        <f t="shared" si="28"/>
        <v>5.1962416817452256E-2</v>
      </c>
      <c r="X88" s="81">
        <f t="shared" si="28"/>
        <v>4.8613155617411162E-2</v>
      </c>
      <c r="Y88" s="82">
        <f t="shared" si="28"/>
        <v>5.149932865880949E-2</v>
      </c>
      <c r="Z88" s="81">
        <f t="shared" si="28"/>
        <v>5.0845972137592545E-2</v>
      </c>
      <c r="AA88" s="81">
        <f t="shared" si="28"/>
        <v>6.5046760522624703E-2</v>
      </c>
      <c r="AB88" s="100">
        <f t="shared" si="28"/>
        <v>5.7370718354664493E-2</v>
      </c>
      <c r="AC88" s="101">
        <f t="shared" si="28"/>
        <v>6.3685851605056548E-2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2.7860895386021014E-2</v>
      </c>
      <c r="C89" s="82">
        <f t="shared" ref="C89:AC89" si="29">C25/C31</f>
        <v>5.610229506570176E-2</v>
      </c>
      <c r="D89" s="81">
        <f t="shared" si="29"/>
        <v>2.4085432754098704E-2</v>
      </c>
      <c r="E89" s="82">
        <f t="shared" si="29"/>
        <v>6.048561410250252E-2</v>
      </c>
      <c r="F89" s="81">
        <f t="shared" si="29"/>
        <v>1.3936075623566848E-2</v>
      </c>
      <c r="G89" s="82">
        <f t="shared" si="29"/>
        <v>6.1912512716174976E-2</v>
      </c>
      <c r="H89" s="81">
        <f t="shared" si="29"/>
        <v>3.507438997101419E-2</v>
      </c>
      <c r="I89" s="82">
        <f t="shared" si="29"/>
        <v>5.3743191836811748E-2</v>
      </c>
      <c r="J89" s="81">
        <f t="shared" si="29"/>
        <v>5.8743977685740849E-2</v>
      </c>
      <c r="K89" s="82">
        <f t="shared" si="29"/>
        <v>1.3654726636143281E-2</v>
      </c>
      <c r="L89" s="81">
        <f t="shared" si="29"/>
        <v>5.5047797300961196E-2</v>
      </c>
      <c r="M89" s="82">
        <f t="shared" si="29"/>
        <v>3.0246225154039026E-2</v>
      </c>
      <c r="N89" s="81">
        <f t="shared" si="29"/>
        <v>4.7984158661551667E-2</v>
      </c>
      <c r="O89" s="82">
        <f t="shared" si="29"/>
        <v>4.7271760199254331E-2</v>
      </c>
      <c r="P89" s="81">
        <f t="shared" si="29"/>
        <v>3.2448926431734457E-2</v>
      </c>
      <c r="Q89" s="82">
        <f t="shared" si="29"/>
        <v>6.1211218758246318E-2</v>
      </c>
      <c r="R89" s="81">
        <f t="shared" si="29"/>
        <v>3.4641614776565202E-2</v>
      </c>
      <c r="S89" s="82">
        <f t="shared" si="29"/>
        <v>5.4520896461037104E-2</v>
      </c>
      <c r="T89" s="81">
        <f t="shared" si="29"/>
        <v>4.1211685823754791E-2</v>
      </c>
      <c r="U89" s="82">
        <f t="shared" si="29"/>
        <v>2.9694384550482799E-2</v>
      </c>
      <c r="V89" s="81">
        <f t="shared" si="29"/>
        <v>8.3573633927531171E-2</v>
      </c>
      <c r="W89" s="82">
        <f t="shared" si="29"/>
        <v>4.0168078340376674E-2</v>
      </c>
      <c r="X89" s="81">
        <f t="shared" si="29"/>
        <v>3.5525341469724948E-2</v>
      </c>
      <c r="Y89" s="82">
        <f t="shared" si="29"/>
        <v>4.3338803520811577E-2</v>
      </c>
      <c r="Z89" s="81">
        <f t="shared" si="29"/>
        <v>4.0579117384372677E-2</v>
      </c>
      <c r="AA89" s="81">
        <f t="shared" si="29"/>
        <v>4.7913962245951909E-2</v>
      </c>
      <c r="AB89" s="100">
        <f t="shared" si="29"/>
        <v>4.039594584597174E-2</v>
      </c>
      <c r="AC89" s="101">
        <f t="shared" si="29"/>
        <v>4.8691552893173708E-2</v>
      </c>
      <c r="AD89" s="18"/>
      <c r="AE89" s="18"/>
    </row>
    <row r="90" spans="1:31" s="8" customFormat="1" x14ac:dyDescent="0.25">
      <c r="A90" s="86" t="s">
        <v>35</v>
      </c>
      <c r="B90" s="81">
        <f>B26/B31</f>
        <v>1.0564184559159434E-3</v>
      </c>
      <c r="C90" s="82">
        <f t="shared" ref="C90:AC90" si="30">C26/C31</f>
        <v>3.004483470690008E-2</v>
      </c>
      <c r="D90" s="81">
        <f t="shared" si="30"/>
        <v>1.943553358899071E-3</v>
      </c>
      <c r="E90" s="82">
        <f t="shared" si="30"/>
        <v>3.512416542581296E-2</v>
      </c>
      <c r="F90" s="81">
        <f t="shared" si="30"/>
        <v>9.172165286162198E-4</v>
      </c>
      <c r="G90" s="82">
        <f t="shared" si="30"/>
        <v>3.4465920651068162E-2</v>
      </c>
      <c r="H90" s="81">
        <f t="shared" si="30"/>
        <v>3.1327570864318312E-3</v>
      </c>
      <c r="I90" s="82">
        <f t="shared" si="30"/>
        <v>2.2003228272874011E-2</v>
      </c>
      <c r="J90" s="81">
        <f t="shared" si="30"/>
        <v>1.0706336460710562E-2</v>
      </c>
      <c r="K90" s="82">
        <f t="shared" si="30"/>
        <v>5.5750067330999189E-3</v>
      </c>
      <c r="L90" s="81">
        <f t="shared" si="30"/>
        <v>2.2284999606426617E-2</v>
      </c>
      <c r="M90" s="82">
        <f t="shared" si="30"/>
        <v>6.422577098608705E-3</v>
      </c>
      <c r="N90" s="81">
        <f t="shared" si="30"/>
        <v>1.3328645731007456E-2</v>
      </c>
      <c r="O90" s="82">
        <f t="shared" si="30"/>
        <v>1.0172404093510426E-2</v>
      </c>
      <c r="P90" s="81">
        <f t="shared" si="30"/>
        <v>7.9633833215495102E-3</v>
      </c>
      <c r="Q90" s="82">
        <f t="shared" si="30"/>
        <v>1.3985750367550044E-2</v>
      </c>
      <c r="R90" s="81">
        <f t="shared" si="30"/>
        <v>8.4036652130206179E-3</v>
      </c>
      <c r="S90" s="82">
        <f t="shared" si="30"/>
        <v>1.0348179063518381E-2</v>
      </c>
      <c r="T90" s="81">
        <f t="shared" si="30"/>
        <v>7.0881226053639843E-3</v>
      </c>
      <c r="U90" s="82">
        <f t="shared" si="30"/>
        <v>2.8592856473235212E-3</v>
      </c>
      <c r="V90" s="81">
        <f t="shared" si="30"/>
        <v>1.8947337760689735E-2</v>
      </c>
      <c r="W90" s="82">
        <f t="shared" si="30"/>
        <v>3.4685694705772732E-3</v>
      </c>
      <c r="X90" s="81">
        <f t="shared" si="30"/>
        <v>4.5231913925541309E-3</v>
      </c>
      <c r="Y90" s="82">
        <f t="shared" si="30"/>
        <v>4.6844696404594955E-3</v>
      </c>
      <c r="Z90" s="81">
        <f t="shared" si="30"/>
        <v>3.6601754547048071E-3</v>
      </c>
      <c r="AA90" s="81">
        <f t="shared" si="30"/>
        <v>6.5790266898694246E-3</v>
      </c>
      <c r="AB90" s="100">
        <f t="shared" si="30"/>
        <v>7.6212177258267368E-3</v>
      </c>
      <c r="AC90" s="101">
        <f t="shared" si="30"/>
        <v>1.4489166365427341E-2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1">C27/C31</f>
        <v>1.1658264034875572E-3</v>
      </c>
      <c r="D91" s="81">
        <f t="shared" si="31"/>
        <v>4.1796846427937015E-5</v>
      </c>
      <c r="E91" s="82">
        <f t="shared" si="31"/>
        <v>2.053412747970604E-3</v>
      </c>
      <c r="F91" s="81">
        <f t="shared" si="31"/>
        <v>0</v>
      </c>
      <c r="G91" s="82">
        <f t="shared" si="31"/>
        <v>1.0885045778229907E-3</v>
      </c>
      <c r="H91" s="81">
        <f t="shared" si="31"/>
        <v>1.5611746277899493E-5</v>
      </c>
      <c r="I91" s="82">
        <f t="shared" si="31"/>
        <v>7.0795457763429901E-4</v>
      </c>
      <c r="J91" s="81">
        <f t="shared" si="31"/>
        <v>5.6349139266897695E-5</v>
      </c>
      <c r="K91" s="82">
        <f t="shared" si="31"/>
        <v>2.6932399676811203E-4</v>
      </c>
      <c r="L91" s="81">
        <f t="shared" si="31"/>
        <v>6.6470171510534643E-4</v>
      </c>
      <c r="M91" s="82">
        <f t="shared" si="31"/>
        <v>1.1864366561469283E-4</v>
      </c>
      <c r="N91" s="81">
        <f t="shared" si="31"/>
        <v>1.9646568571694465E-4</v>
      </c>
      <c r="O91" s="82">
        <f t="shared" si="31"/>
        <v>1.8411591119475883E-4</v>
      </c>
      <c r="P91" s="81">
        <f t="shared" si="31"/>
        <v>1.8606035798012874E-5</v>
      </c>
      <c r="Q91" s="82">
        <f t="shared" si="31"/>
        <v>3.0157952275040525E-4</v>
      </c>
      <c r="R91" s="81">
        <f t="shared" si="31"/>
        <v>5.4240524180425677E-4</v>
      </c>
      <c r="S91" s="82">
        <f t="shared" si="31"/>
        <v>1.1434452003887714E-4</v>
      </c>
      <c r="T91" s="81">
        <f t="shared" si="31"/>
        <v>1.4367816091954023E-4</v>
      </c>
      <c r="U91" s="82">
        <f t="shared" si="31"/>
        <v>4.6873535202024934E-5</v>
      </c>
      <c r="V91" s="81">
        <f t="shared" si="31"/>
        <v>1.8932774088314109E-4</v>
      </c>
      <c r="W91" s="82">
        <f t="shared" si="31"/>
        <v>3.6068313385552237E-5</v>
      </c>
      <c r="X91" s="81">
        <f t="shared" si="31"/>
        <v>6.2450374256171437E-5</v>
      </c>
      <c r="Y91" s="82">
        <f t="shared" si="31"/>
        <v>2.9837386244964942E-5</v>
      </c>
      <c r="Z91" s="81">
        <f t="shared" si="31"/>
        <v>0</v>
      </c>
      <c r="AA91" s="81">
        <f t="shared" si="31"/>
        <v>4.0189533841596973E-6</v>
      </c>
      <c r="AB91" s="100">
        <f t="shared" si="31"/>
        <v>1.41451505511578E-4</v>
      </c>
      <c r="AC91" s="101">
        <f t="shared" si="31"/>
        <v>4.3687121855610499E-4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0.99999999999999989</v>
      </c>
      <c r="C95" s="78">
        <f t="shared" ref="C95:AC95" si="35">SUM(C71:C94)</f>
        <v>1</v>
      </c>
      <c r="D95" s="77">
        <f t="shared" si="35"/>
        <v>0.99999999999999978</v>
      </c>
      <c r="E95" s="78">
        <f t="shared" si="35"/>
        <v>0.99999999999999989</v>
      </c>
      <c r="F95" s="77">
        <f t="shared" si="35"/>
        <v>1</v>
      </c>
      <c r="G95" s="78">
        <f t="shared" si="35"/>
        <v>0.99999999999999989</v>
      </c>
      <c r="H95" s="77">
        <f t="shared" si="35"/>
        <v>1</v>
      </c>
      <c r="I95" s="78">
        <f t="shared" si="35"/>
        <v>1.0000000000000002</v>
      </c>
      <c r="J95" s="77">
        <f t="shared" si="35"/>
        <v>0.99999999999999989</v>
      </c>
      <c r="K95" s="77">
        <f t="shared" si="35"/>
        <v>0.99999999999999989</v>
      </c>
      <c r="L95" s="77">
        <f t="shared" si="35"/>
        <v>1</v>
      </c>
      <c r="M95" s="78">
        <f t="shared" si="35"/>
        <v>1</v>
      </c>
      <c r="N95" s="77">
        <f t="shared" si="35"/>
        <v>1</v>
      </c>
      <c r="O95" s="78">
        <f t="shared" si="35"/>
        <v>1</v>
      </c>
      <c r="P95" s="77">
        <f t="shared" si="35"/>
        <v>1</v>
      </c>
      <c r="Q95" s="78">
        <f t="shared" si="35"/>
        <v>1.0000000000000002</v>
      </c>
      <c r="R95" s="77">
        <f t="shared" si="35"/>
        <v>1</v>
      </c>
      <c r="S95" s="78">
        <f t="shared" si="35"/>
        <v>1</v>
      </c>
      <c r="T95" s="77">
        <f t="shared" si="35"/>
        <v>0.99999999999999978</v>
      </c>
      <c r="U95" s="78">
        <f t="shared" si="35"/>
        <v>1</v>
      </c>
      <c r="V95" s="77">
        <f t="shared" si="35"/>
        <v>1</v>
      </c>
      <c r="W95" s="78">
        <f t="shared" si="35"/>
        <v>1.0000000000000002</v>
      </c>
      <c r="X95" s="77">
        <f t="shared" si="35"/>
        <v>0.99999999999999989</v>
      </c>
      <c r="Y95" s="78">
        <f t="shared" si="35"/>
        <v>1</v>
      </c>
      <c r="Z95" s="77">
        <f t="shared" si="35"/>
        <v>1</v>
      </c>
      <c r="AA95" s="77">
        <f t="shared" si="35"/>
        <v>1</v>
      </c>
      <c r="AB95" s="77">
        <f t="shared" si="35"/>
        <v>0.99999999999999989</v>
      </c>
      <c r="AC95" s="79">
        <f t="shared" si="35"/>
        <v>0.99999999999999989</v>
      </c>
      <c r="AD95" s="80"/>
    </row>
    <row r="96" spans="1:31" ht="13.8" thickTop="1" x14ac:dyDescent="0.2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8671875" defaultRowHeight="13.2" x14ac:dyDescent="0.25"/>
  <cols>
    <col min="1" max="1" width="15.88671875" customWidth="1"/>
    <col min="2" max="3" width="9" customWidth="1"/>
    <col min="4" max="5" width="8.4414062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44140625" customWidth="1"/>
    <col min="12" max="12" width="8" customWidth="1"/>
    <col min="13" max="13" width="8.44140625" customWidth="1"/>
    <col min="14" max="14" width="9" customWidth="1"/>
    <col min="15" max="15" width="8.6640625" customWidth="1"/>
    <col min="16" max="17" width="8.44140625" customWidth="1"/>
    <col min="18" max="18" width="9" customWidth="1"/>
    <col min="19" max="19" width="8.6640625" customWidth="1"/>
    <col min="20" max="21" width="8" customWidth="1"/>
    <col min="22" max="22" width="8.44140625" customWidth="1"/>
    <col min="23" max="23" width="9" customWidth="1"/>
    <col min="24" max="25" width="8.44140625" customWidth="1"/>
    <col min="26" max="26" width="9" customWidth="1"/>
    <col min="27" max="27" width="9.44140625" customWidth="1"/>
    <col min="28" max="29" width="11.44140625" style="88" bestFit="1" customWidth="1"/>
    <col min="31" max="31" width="16.44140625" customWidth="1"/>
    <col min="33" max="33" width="10.33203125" customWidth="1"/>
    <col min="35" max="35" width="11.33203125" customWidth="1"/>
  </cols>
  <sheetData>
    <row r="2" spans="1:29" ht="15.6" x14ac:dyDescent="0.3">
      <c r="A2" s="300" t="s">
        <v>43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 t="s">
        <v>42</v>
      </c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</row>
    <row r="3" spans="1:29" ht="15.6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8" thickBot="1" x14ac:dyDescent="0.3"/>
    <row r="5" spans="1:29" ht="14.4" thickTop="1" thickBot="1" x14ac:dyDescent="0.3">
      <c r="A5" s="301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4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35">
      <c r="A6" s="302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4" thickTop="1" thickBot="1" x14ac:dyDescent="0.3">
      <c r="A7" s="89" t="s">
        <v>16</v>
      </c>
      <c r="B7" s="33">
        <f>SUM(Daily!B9,Daily!B195,Daily!B412,Daily!B629,Daily!B846)</f>
        <v>0</v>
      </c>
      <c r="C7" s="33">
        <f>SUM(Daily!C9,Daily!C195,Daily!C412,Daily!C629,Daily!C846)</f>
        <v>0</v>
      </c>
      <c r="D7" s="33">
        <f>SUM(Daily!D9,Daily!D195,Daily!D412,Daily!D629,Daily!D846)</f>
        <v>0</v>
      </c>
      <c r="E7" s="33">
        <f>SUM(Daily!E9,Daily!E195,Daily!E412,Daily!E629,Daily!E846)</f>
        <v>0</v>
      </c>
      <c r="F7" s="33">
        <f>SUM(Daily!F9,Daily!F195,Daily!F412,Daily!F629,Daily!F846)</f>
        <v>0</v>
      </c>
      <c r="G7" s="33">
        <f>SUM(Daily!G9,Daily!G195,Daily!G412,Daily!G629,Daily!G846)</f>
        <v>0</v>
      </c>
      <c r="H7" s="33">
        <f>SUM(Daily!H9,Daily!H195,Daily!H412,Daily!H629,Daily!H846)</f>
        <v>0</v>
      </c>
      <c r="I7" s="33">
        <f>SUM(Daily!I9,Daily!I195,Daily!I412,Daily!I629,Daily!I846)</f>
        <v>0</v>
      </c>
      <c r="J7" s="33">
        <f>SUM(Daily!J9,Daily!J195,Daily!J412,Daily!J629,Daily!J846)</f>
        <v>0</v>
      </c>
      <c r="K7" s="33">
        <f>SUM(Daily!K9,Daily!K195,Daily!K412,Daily!K629,Daily!K846)</f>
        <v>0</v>
      </c>
      <c r="L7" s="33">
        <f>SUM(Daily!L9,Daily!L195,Daily!L412,Daily!L629,Daily!L846)</f>
        <v>0</v>
      </c>
      <c r="M7" s="33">
        <f>SUM(Daily!M9,Daily!M195,Daily!M412,Daily!M629,Daily!M846)</f>
        <v>0</v>
      </c>
      <c r="N7" s="33">
        <f>SUM(Daily!N9,Daily!N195,Daily!N412,Daily!N629,Daily!N846)</f>
        <v>0</v>
      </c>
      <c r="O7" s="33">
        <f>SUM(Daily!O9,Daily!O195,Daily!O412,Daily!O629,Daily!O846)</f>
        <v>0</v>
      </c>
      <c r="P7" s="33">
        <f>SUM(Daily!P9,Daily!P195,Daily!P412,Daily!P629,Daily!P846)</f>
        <v>0</v>
      </c>
      <c r="Q7" s="33">
        <f>SUM(Daily!Q9,Daily!Q195,Daily!Q412,Daily!Q629,Daily!Q846)</f>
        <v>0</v>
      </c>
      <c r="R7" s="33">
        <f>SUM(Daily!R9,Daily!R195,Daily!R412,Daily!R629,Daily!R846)</f>
        <v>0</v>
      </c>
      <c r="S7" s="33">
        <f>SUM(Daily!S9,Daily!S195,Daily!S412,Daily!S629,Daily!S846)</f>
        <v>0</v>
      </c>
      <c r="T7" s="33">
        <f>SUM(Daily!T9,Daily!T195,Daily!T412,Daily!T629,Daily!T846)</f>
        <v>0</v>
      </c>
      <c r="U7" s="33">
        <f>SUM(Daily!U9,Daily!U195,Daily!U412,Daily!U629,Daily!U846)</f>
        <v>0</v>
      </c>
      <c r="V7" s="33">
        <f>SUM(Daily!V9,Daily!V195,Daily!V412,Daily!V629,Daily!V846)</f>
        <v>0</v>
      </c>
      <c r="W7" s="33">
        <f>SUM(Daily!W9,Daily!W195,Daily!W412,Daily!W629,Daily!W846)</f>
        <v>0</v>
      </c>
      <c r="X7" s="33">
        <f>SUM(Daily!X9,Daily!X195,Daily!X412,Daily!X629,Daily!X846)</f>
        <v>0</v>
      </c>
      <c r="Y7" s="33">
        <f>SUM(Daily!Y9,Daily!Y195,Daily!Y412,Daily!Y629,Daily!Y846)</f>
        <v>0</v>
      </c>
      <c r="Z7" s="33">
        <f>SUM(Daily!Z9,Daily!Z195,Daily!Z412,Daily!Z629,Daily!Z846)</f>
        <v>0</v>
      </c>
      <c r="AA7" s="33">
        <f>SUM(Daily!AA9,Daily!AA195,Daily!AA412,Daily!AA629,Daily!AA846)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4" thickTop="1" thickBot="1" x14ac:dyDescent="0.3">
      <c r="A8" s="90" t="s">
        <v>17</v>
      </c>
      <c r="B8" s="33">
        <f>SUM(Daily!B10,Daily!B196,Daily!B413,Daily!B630,Daily!B847)</f>
        <v>2791</v>
      </c>
      <c r="C8" s="33">
        <f>SUM(Daily!C10,Daily!C196,Daily!C413,Daily!C630,Daily!C847)</f>
        <v>0</v>
      </c>
      <c r="D8" s="33">
        <f>SUM(Daily!D10,Daily!D196,Daily!D413,Daily!D630,Daily!D847)</f>
        <v>2189</v>
      </c>
      <c r="E8" s="33">
        <f>SUM(Daily!E10,Daily!E196,Daily!E413,Daily!E630,Daily!E847)</f>
        <v>3</v>
      </c>
      <c r="F8" s="33">
        <f>SUM(Daily!F10,Daily!F196,Daily!F413,Daily!F630,Daily!F847)</f>
        <v>2881</v>
      </c>
      <c r="G8" s="33">
        <f>SUM(Daily!G10,Daily!G196,Daily!G413,Daily!G630,Daily!G847)</f>
        <v>45</v>
      </c>
      <c r="H8" s="33">
        <f>SUM(Daily!H10,Daily!H196,Daily!H413,Daily!H630,Daily!H847)</f>
        <v>3021</v>
      </c>
      <c r="I8" s="33">
        <f>SUM(Daily!I10,Daily!I196,Daily!I413,Daily!I630,Daily!I847)</f>
        <v>176</v>
      </c>
      <c r="J8" s="33">
        <f>SUM(Daily!J10,Daily!J196,Daily!J413,Daily!J630,Daily!J847)</f>
        <v>109</v>
      </c>
      <c r="K8" s="33">
        <f>SUM(Daily!K10,Daily!K196,Daily!K413,Daily!K630,Daily!K847)</f>
        <v>136</v>
      </c>
      <c r="L8" s="33">
        <f>SUM(Daily!L10,Daily!L196,Daily!L413,Daily!L630,Daily!L847)</f>
        <v>285</v>
      </c>
      <c r="M8" s="33">
        <f>SUM(Daily!M10,Daily!M196,Daily!M413,Daily!M630,Daily!M847)</f>
        <v>612</v>
      </c>
      <c r="N8" s="33">
        <f>SUM(Daily!N10,Daily!N196,Daily!N413,Daily!N630,Daily!N847)</f>
        <v>1247</v>
      </c>
      <c r="O8" s="33">
        <f>SUM(Daily!O10,Daily!O196,Daily!O413,Daily!O630,Daily!O847)</f>
        <v>1065</v>
      </c>
      <c r="P8" s="33">
        <f>SUM(Daily!P10,Daily!P196,Daily!P413,Daily!P630,Daily!P847)</f>
        <v>498</v>
      </c>
      <c r="Q8" s="33">
        <f>SUM(Daily!Q10,Daily!Q196,Daily!Q413,Daily!Q630,Daily!Q847)</f>
        <v>471</v>
      </c>
      <c r="R8" s="33">
        <f>SUM(Daily!R10,Daily!R196,Daily!R413,Daily!R630,Daily!R847)</f>
        <v>303</v>
      </c>
      <c r="S8" s="33">
        <f>SUM(Daily!S10,Daily!S196,Daily!S413,Daily!S630,Daily!S847)</f>
        <v>662</v>
      </c>
      <c r="T8" s="33">
        <f>SUM(Daily!T10,Daily!T196,Daily!T413,Daily!T630,Daily!T847)</f>
        <v>6</v>
      </c>
      <c r="U8" s="33">
        <f>SUM(Daily!U10,Daily!U196,Daily!U413,Daily!U630,Daily!U847)</f>
        <v>266</v>
      </c>
      <c r="V8" s="33">
        <f>SUM(Daily!V10,Daily!V196,Daily!V413,Daily!V630,Daily!V847)</f>
        <v>121</v>
      </c>
      <c r="W8" s="33">
        <f>SUM(Daily!W10,Daily!W196,Daily!W413,Daily!W630,Daily!W847)</f>
        <v>669</v>
      </c>
      <c r="X8" s="33">
        <f>SUM(Daily!X10,Daily!X196,Daily!X413,Daily!X630,Daily!X847)</f>
        <v>31</v>
      </c>
      <c r="Y8" s="33">
        <f>SUM(Daily!Y10,Daily!Y196,Daily!Y413,Daily!Y630,Daily!Y847)</f>
        <v>330</v>
      </c>
      <c r="Z8" s="33">
        <f>SUM(Daily!Z10,Daily!Z196,Daily!Z413,Daily!Z630,Daily!Z847)</f>
        <v>23</v>
      </c>
      <c r="AA8" s="33">
        <f>SUM(Daily!AA10,Daily!AA196,Daily!AA413,Daily!AA630,Daily!AA847)</f>
        <v>581</v>
      </c>
      <c r="AB8" s="108">
        <f t="shared" ref="AB8:AC30" si="0">B8+D8+F8+H8+J8+L8+N8+P8+R8+T8+V8+X8+Z8</f>
        <v>13505</v>
      </c>
      <c r="AC8" s="19">
        <f t="shared" si="0"/>
        <v>5016</v>
      </c>
    </row>
    <row r="9" spans="1:29" ht="14.4" thickTop="1" thickBot="1" x14ac:dyDescent="0.3">
      <c r="A9" s="91" t="s">
        <v>18</v>
      </c>
      <c r="B9" s="33">
        <f>SUM(Daily!B11,Daily!B197,Daily!B414,Daily!B631,Daily!B848)</f>
        <v>11727</v>
      </c>
      <c r="C9" s="33">
        <f>SUM(Daily!C11,Daily!C197,Daily!C414,Daily!C631,Daily!C848)</f>
        <v>3072</v>
      </c>
      <c r="D9" s="33">
        <f>SUM(Daily!D11,Daily!D197,Daily!D414,Daily!D631,Daily!D848)</f>
        <v>7415</v>
      </c>
      <c r="E9" s="33">
        <f>SUM(Daily!E11,Daily!E197,Daily!E414,Daily!E631,Daily!E848)</f>
        <v>2176</v>
      </c>
      <c r="F9" s="33">
        <f>SUM(Daily!F11,Daily!F197,Daily!F414,Daily!F631,Daily!F848)</f>
        <v>9741</v>
      </c>
      <c r="G9" s="33">
        <f>SUM(Daily!G11,Daily!G197,Daily!G414,Daily!G631,Daily!G848)</f>
        <v>2228</v>
      </c>
      <c r="H9" s="33">
        <f>SUM(Daily!H11,Daily!H197,Daily!H414,Daily!H631,Daily!H848)</f>
        <v>11715</v>
      </c>
      <c r="I9" s="33">
        <f>SUM(Daily!I11,Daily!I197,Daily!I414,Daily!I631,Daily!I848)</f>
        <v>4322</v>
      </c>
      <c r="J9" s="33">
        <f>SUM(Daily!J11,Daily!J197,Daily!J414,Daily!J631,Daily!J848)</f>
        <v>498</v>
      </c>
      <c r="K9" s="33">
        <f>SUM(Daily!K11,Daily!K197,Daily!K414,Daily!K631,Daily!K848)</f>
        <v>1589</v>
      </c>
      <c r="L9" s="33">
        <f>SUM(Daily!L11,Daily!L197,Daily!L414,Daily!L631,Daily!L848)</f>
        <v>2444</v>
      </c>
      <c r="M9" s="33">
        <f>SUM(Daily!M11,Daily!M197,Daily!M414,Daily!M631,Daily!M848)</f>
        <v>7597</v>
      </c>
      <c r="N9" s="33">
        <f>SUM(Daily!N11,Daily!N197,Daily!N414,Daily!N631,Daily!N848)</f>
        <v>8375</v>
      </c>
      <c r="O9" s="33">
        <f>SUM(Daily!O11,Daily!O197,Daily!O414,Daily!O631,Daily!O848)</f>
        <v>9937</v>
      </c>
      <c r="P9" s="33">
        <f>SUM(Daily!P11,Daily!P197,Daily!P414,Daily!P631,Daily!P848)</f>
        <v>4706</v>
      </c>
      <c r="Q9" s="33">
        <f>SUM(Daily!Q11,Daily!Q197,Daily!Q414,Daily!Q631,Daily!Q848)</f>
        <v>4929</v>
      </c>
      <c r="R9" s="33">
        <f>SUM(Daily!R11,Daily!R197,Daily!R414,Daily!R631,Daily!R848)</f>
        <v>7279</v>
      </c>
      <c r="S9" s="33">
        <f>SUM(Daily!S11,Daily!S197,Daily!S414,Daily!S631,Daily!S848)</f>
        <v>5270</v>
      </c>
      <c r="T9" s="33">
        <f>SUM(Daily!T11,Daily!T197,Daily!T414,Daily!T631,Daily!T848)</f>
        <v>638</v>
      </c>
      <c r="U9" s="33">
        <f>SUM(Daily!U11,Daily!U197,Daily!U414,Daily!U631,Daily!U848)</f>
        <v>3360</v>
      </c>
      <c r="V9" s="33">
        <f>SUM(Daily!V11,Daily!V197,Daily!V414,Daily!V631,Daily!V848)</f>
        <v>3343</v>
      </c>
      <c r="W9" s="33">
        <f>SUM(Daily!W11,Daily!W197,Daily!W414,Daily!W631,Daily!W848)</f>
        <v>7636</v>
      </c>
      <c r="X9" s="33">
        <f>SUM(Daily!X11,Daily!X197,Daily!X414,Daily!X631,Daily!X848)</f>
        <v>4843</v>
      </c>
      <c r="Y9" s="33">
        <f>SUM(Daily!Y11,Daily!Y197,Daily!Y414,Daily!Y631,Daily!Y848)</f>
        <v>4206</v>
      </c>
      <c r="Z9" s="33">
        <f>SUM(Daily!Z11,Daily!Z197,Daily!Z414,Daily!Z631,Daily!Z848)</f>
        <v>13592</v>
      </c>
      <c r="AA9" s="33">
        <f>SUM(Daily!AA11,Daily!AA197,Daily!AA414,Daily!AA631,Daily!AA848)</f>
        <v>7786</v>
      </c>
      <c r="AB9" s="108">
        <f t="shared" si="0"/>
        <v>86316</v>
      </c>
      <c r="AC9" s="19">
        <f t="shared" si="0"/>
        <v>64108</v>
      </c>
    </row>
    <row r="10" spans="1:29" ht="14.4" thickTop="1" thickBot="1" x14ac:dyDescent="0.3">
      <c r="A10" s="90" t="s">
        <v>19</v>
      </c>
      <c r="B10" s="33">
        <f>SUM(Daily!B12,Daily!B198,Daily!B415,Daily!B632,Daily!B849)</f>
        <v>21057</v>
      </c>
      <c r="C10" s="33">
        <f>SUM(Daily!C12,Daily!C198,Daily!C415,Daily!C632,Daily!C849)</f>
        <v>8086</v>
      </c>
      <c r="D10" s="33">
        <f>SUM(Daily!D12,Daily!D198,Daily!D415,Daily!D632,Daily!D849)</f>
        <v>9539</v>
      </c>
      <c r="E10" s="33">
        <f>SUM(Daily!E12,Daily!E198,Daily!E415,Daily!E632,Daily!E849)</f>
        <v>6099</v>
      </c>
      <c r="F10" s="33">
        <f>SUM(Daily!F12,Daily!F198,Daily!F415,Daily!F632,Daily!F849)</f>
        <v>13883</v>
      </c>
      <c r="G10" s="33">
        <f>SUM(Daily!G12,Daily!G198,Daily!G415,Daily!G632,Daily!G849)</f>
        <v>6164</v>
      </c>
      <c r="H10" s="33">
        <f>SUM(Daily!H12,Daily!H198,Daily!H415,Daily!H632,Daily!H849)</f>
        <v>18309</v>
      </c>
      <c r="I10" s="33">
        <f>SUM(Daily!I12,Daily!I198,Daily!I415,Daily!I632,Daily!I849)</f>
        <v>10995</v>
      </c>
      <c r="J10" s="33">
        <f>SUM(Daily!J12,Daily!J198,Daily!J415,Daily!J632,Daily!J849)</f>
        <v>1212</v>
      </c>
      <c r="K10" s="33">
        <f>SUM(Daily!K12,Daily!K198,Daily!K415,Daily!K632,Daily!K849)</f>
        <v>3884</v>
      </c>
      <c r="L10" s="33">
        <f>SUM(Daily!L12,Daily!L198,Daily!L415,Daily!L632,Daily!L849)</f>
        <v>5857</v>
      </c>
      <c r="M10" s="33">
        <f>SUM(Daily!M12,Daily!M198,Daily!M415,Daily!M632,Daily!M849)</f>
        <v>13709</v>
      </c>
      <c r="N10" s="33">
        <f>SUM(Daily!N12,Daily!N198,Daily!N415,Daily!N632,Daily!N849)</f>
        <v>14730</v>
      </c>
      <c r="O10" s="33">
        <f>SUM(Daily!O12,Daily!O198,Daily!O415,Daily!O632,Daily!O849)</f>
        <v>17579</v>
      </c>
      <c r="P10" s="33">
        <f>SUM(Daily!P12,Daily!P198,Daily!P415,Daily!P632,Daily!P849)</f>
        <v>9875</v>
      </c>
      <c r="Q10" s="33">
        <f>SUM(Daily!Q12,Daily!Q198,Daily!Q415,Daily!Q632,Daily!Q849)</f>
        <v>9080</v>
      </c>
      <c r="R10" s="33">
        <f>SUM(Daily!R12,Daily!R198,Daily!R415,Daily!R632,Daily!R849)</f>
        <v>12871</v>
      </c>
      <c r="S10" s="33">
        <f>SUM(Daily!S12,Daily!S198,Daily!S415,Daily!S632,Daily!S849)</f>
        <v>9563</v>
      </c>
      <c r="T10" s="33">
        <f>SUM(Daily!T12,Daily!T198,Daily!T415,Daily!T632,Daily!T849)</f>
        <v>1830</v>
      </c>
      <c r="U10" s="33">
        <f>SUM(Daily!U12,Daily!U198,Daily!U415,Daily!U632,Daily!U849)</f>
        <v>6730</v>
      </c>
      <c r="V10" s="33">
        <f>SUM(Daily!V12,Daily!V198,Daily!V415,Daily!V632,Daily!V849)</f>
        <v>7378</v>
      </c>
      <c r="W10" s="33">
        <f>SUM(Daily!W12,Daily!W198,Daily!W415,Daily!W632,Daily!W849)</f>
        <v>15026</v>
      </c>
      <c r="X10" s="33">
        <f>SUM(Daily!X12,Daily!X198,Daily!X415,Daily!X632,Daily!X849)</f>
        <v>9190</v>
      </c>
      <c r="Y10" s="33">
        <f>SUM(Daily!Y12,Daily!Y198,Daily!Y415,Daily!Y632,Daily!Y849)</f>
        <v>7753</v>
      </c>
      <c r="Z10" s="33">
        <f>SUM(Daily!Z12,Daily!Z198,Daily!Z415,Daily!Z632,Daily!Z849)</f>
        <v>19883</v>
      </c>
      <c r="AA10" s="33">
        <f>SUM(Daily!AA12,Daily!AA198,Daily!AA415,Daily!AA632,Daily!AA849)</f>
        <v>15002</v>
      </c>
      <c r="AB10" s="108">
        <f t="shared" si="0"/>
        <v>145614</v>
      </c>
      <c r="AC10" s="19">
        <f t="shared" si="0"/>
        <v>129670</v>
      </c>
    </row>
    <row r="11" spans="1:29" ht="14.4" thickTop="1" thickBot="1" x14ac:dyDescent="0.3">
      <c r="A11" s="91" t="s">
        <v>20</v>
      </c>
      <c r="B11" s="33">
        <f>SUM(Daily!B13,Daily!B199,Daily!B416,Daily!B633,Daily!B850)</f>
        <v>23637</v>
      </c>
      <c r="C11" s="33">
        <f>SUM(Daily!C13,Daily!C199,Daily!C416,Daily!C633,Daily!C850)</f>
        <v>9425</v>
      </c>
      <c r="D11" s="33">
        <f>SUM(Daily!D13,Daily!D199,Daily!D416,Daily!D633,Daily!D850)</f>
        <v>10983</v>
      </c>
      <c r="E11" s="33">
        <f>SUM(Daily!E13,Daily!E199,Daily!E416,Daily!E633,Daily!E850)</f>
        <v>8358</v>
      </c>
      <c r="F11" s="33">
        <f>SUM(Daily!F13,Daily!F199,Daily!F416,Daily!F633,Daily!F850)</f>
        <v>13710</v>
      </c>
      <c r="G11" s="33">
        <f>SUM(Daily!G13,Daily!G199,Daily!G416,Daily!G633,Daily!G850)</f>
        <v>7129</v>
      </c>
      <c r="H11" s="33">
        <f>SUM(Daily!H13,Daily!H199,Daily!H416,Daily!H633,Daily!H850)</f>
        <v>19127</v>
      </c>
      <c r="I11" s="33">
        <f>SUM(Daily!I13,Daily!I199,Daily!I416,Daily!I633,Daily!I850)</f>
        <v>13364</v>
      </c>
      <c r="J11" s="33">
        <f>SUM(Daily!J13,Daily!J199,Daily!J416,Daily!J633,Daily!J850)</f>
        <v>1634</v>
      </c>
      <c r="K11" s="33">
        <f>SUM(Daily!K13,Daily!K199,Daily!K416,Daily!K633,Daily!K850)</f>
        <v>6141</v>
      </c>
      <c r="L11" s="33">
        <f>SUM(Daily!L13,Daily!L199,Daily!L416,Daily!L633,Daily!L850)</f>
        <v>6342</v>
      </c>
      <c r="M11" s="33">
        <f>SUM(Daily!M13,Daily!M199,Daily!M416,Daily!M633,Daily!M850)</f>
        <v>20696</v>
      </c>
      <c r="N11" s="33">
        <f>SUM(Daily!N13,Daily!N199,Daily!N416,Daily!N633,Daily!N850)</f>
        <v>16854</v>
      </c>
      <c r="O11" s="33">
        <f>SUM(Daily!O13,Daily!O199,Daily!O416,Daily!O633,Daily!O850)</f>
        <v>23293</v>
      </c>
      <c r="P11" s="33">
        <f>SUM(Daily!P13,Daily!P199,Daily!P416,Daily!P633,Daily!P850)</f>
        <v>12473</v>
      </c>
      <c r="Q11" s="33">
        <f>SUM(Daily!Q13,Daily!Q199,Daily!Q416,Daily!Q633,Daily!Q850)</f>
        <v>11393</v>
      </c>
      <c r="R11" s="33">
        <f>SUM(Daily!R13,Daily!R199,Daily!R416,Daily!R633,Daily!R850)</f>
        <v>16584</v>
      </c>
      <c r="S11" s="33">
        <f>SUM(Daily!S13,Daily!S199,Daily!S416,Daily!S633,Daily!S850)</f>
        <v>11802</v>
      </c>
      <c r="T11" s="33">
        <f>SUM(Daily!T13,Daily!T199,Daily!T416,Daily!T633,Daily!T850)</f>
        <v>2438</v>
      </c>
      <c r="U11" s="33">
        <f>SUM(Daily!U13,Daily!U199,Daily!U416,Daily!U633,Daily!U850)</f>
        <v>9714</v>
      </c>
      <c r="V11" s="33">
        <f>SUM(Daily!V13,Daily!V199,Daily!V416,Daily!V633,Daily!V850)</f>
        <v>8164</v>
      </c>
      <c r="W11" s="33">
        <f>SUM(Daily!W13,Daily!W199,Daily!W416,Daily!W633,Daily!W850)</f>
        <v>18823</v>
      </c>
      <c r="X11" s="33">
        <f>SUM(Daily!X13,Daily!X199,Daily!X416,Daily!X633,Daily!X850)</f>
        <v>10517</v>
      </c>
      <c r="Y11" s="33">
        <f>SUM(Daily!Y13,Daily!Y199,Daily!Y416,Daily!Y633,Daily!Y850)</f>
        <v>10396</v>
      </c>
      <c r="Z11" s="33">
        <f>SUM(Daily!Z13,Daily!Z199,Daily!Z416,Daily!Z633,Daily!Z850)</f>
        <v>25674</v>
      </c>
      <c r="AA11" s="33">
        <f>SUM(Daily!AA13,Daily!AA199,Daily!AA416,Daily!AA633,Daily!AA850)</f>
        <v>17735</v>
      </c>
      <c r="AB11" s="108">
        <f t="shared" si="0"/>
        <v>168137</v>
      </c>
      <c r="AC11" s="19">
        <f t="shared" si="0"/>
        <v>168269</v>
      </c>
    </row>
    <row r="12" spans="1:29" ht="14.4" thickTop="1" thickBot="1" x14ac:dyDescent="0.3">
      <c r="A12" s="90" t="s">
        <v>21</v>
      </c>
      <c r="B12" s="33">
        <f>SUM(Daily!B14,Daily!B200,Daily!B417,Daily!B634,Daily!B851)</f>
        <v>18260</v>
      </c>
      <c r="C12" s="33">
        <f>SUM(Daily!C14,Daily!C200,Daily!C417,Daily!C634,Daily!C851)</f>
        <v>7880</v>
      </c>
      <c r="D12" s="33">
        <f>SUM(Daily!D14,Daily!D200,Daily!D417,Daily!D634,Daily!D851)</f>
        <v>9062</v>
      </c>
      <c r="E12" s="33">
        <f>SUM(Daily!E14,Daily!E200,Daily!E417,Daily!E634,Daily!E851)</f>
        <v>6997</v>
      </c>
      <c r="F12" s="33">
        <f>SUM(Daily!F14,Daily!F200,Daily!F417,Daily!F634,Daily!F851)</f>
        <v>10207</v>
      </c>
      <c r="G12" s="33">
        <f>SUM(Daily!G14,Daily!G200,Daily!G417,Daily!G634,Daily!G851)</f>
        <v>6014</v>
      </c>
      <c r="H12" s="33">
        <f>SUM(Daily!H14,Daily!H200,Daily!H417,Daily!H634,Daily!H851)</f>
        <v>16887</v>
      </c>
      <c r="I12" s="33">
        <f>SUM(Daily!I14,Daily!I200,Daily!I417,Daily!I634,Daily!I851)</f>
        <v>12435</v>
      </c>
      <c r="J12" s="33">
        <f>SUM(Daily!J14,Daily!J200,Daily!J417,Daily!J634,Daily!J851)</f>
        <v>1491</v>
      </c>
      <c r="K12" s="33">
        <f>SUM(Daily!K14,Daily!K200,Daily!K417,Daily!K634,Daily!K851)</f>
        <v>5189</v>
      </c>
      <c r="L12" s="33">
        <f>SUM(Daily!L14,Daily!L200,Daily!L417,Daily!L634,Daily!L851)</f>
        <v>5185</v>
      </c>
      <c r="M12" s="33">
        <f>SUM(Daily!M14,Daily!M200,Daily!M417,Daily!M634,Daily!M851)</f>
        <v>19034</v>
      </c>
      <c r="N12" s="33">
        <f>SUM(Daily!N14,Daily!N200,Daily!N417,Daily!N634,Daily!N851)</f>
        <v>12663</v>
      </c>
      <c r="O12" s="33">
        <f>SUM(Daily!O14,Daily!O200,Daily!O417,Daily!O634,Daily!O851)</f>
        <v>20751</v>
      </c>
      <c r="P12" s="33">
        <f>SUM(Daily!P14,Daily!P200,Daily!P417,Daily!P634,Daily!P851)</f>
        <v>10137</v>
      </c>
      <c r="Q12" s="33">
        <f>SUM(Daily!Q14,Daily!Q200,Daily!Q417,Daily!Q634,Daily!Q851)</f>
        <v>10329</v>
      </c>
      <c r="R12" s="33">
        <f>SUM(Daily!R14,Daily!R200,Daily!R417,Daily!R634,Daily!R851)</f>
        <v>13863</v>
      </c>
      <c r="S12" s="33">
        <f>SUM(Daily!S14,Daily!S200,Daily!S417,Daily!S634,Daily!S851)</f>
        <v>9649</v>
      </c>
      <c r="T12" s="33">
        <f>SUM(Daily!T14,Daily!T200,Daily!T417,Daily!T634,Daily!T851)</f>
        <v>1740</v>
      </c>
      <c r="U12" s="33">
        <f>SUM(Daily!U14,Daily!U200,Daily!U417,Daily!U634,Daily!U851)</f>
        <v>7130</v>
      </c>
      <c r="V12" s="33">
        <f>SUM(Daily!V14,Daily!V200,Daily!V417,Daily!V634,Daily!V851)</f>
        <v>6249</v>
      </c>
      <c r="W12" s="33">
        <f>SUM(Daily!W14,Daily!W200,Daily!W417,Daily!W634,Daily!W851)</f>
        <v>16712</v>
      </c>
      <c r="X12" s="33">
        <f>SUM(Daily!X14,Daily!X200,Daily!X417,Daily!X634,Daily!X851)</f>
        <v>9208</v>
      </c>
      <c r="Y12" s="33">
        <f>SUM(Daily!Y14,Daily!Y200,Daily!Y417,Daily!Y634,Daily!Y851)</f>
        <v>9519</v>
      </c>
      <c r="Z12" s="33">
        <f>SUM(Daily!Z14,Daily!Z200,Daily!Z417,Daily!Z634,Daily!Z851)</f>
        <v>21651</v>
      </c>
      <c r="AA12" s="33">
        <f>SUM(Daily!AA14,Daily!AA200,Daily!AA417,Daily!AA634,Daily!AA851)</f>
        <v>16667</v>
      </c>
      <c r="AB12" s="108">
        <f t="shared" si="0"/>
        <v>136603</v>
      </c>
      <c r="AC12" s="19">
        <f t="shared" si="0"/>
        <v>148306</v>
      </c>
    </row>
    <row r="13" spans="1:29" ht="14.4" thickTop="1" thickBot="1" x14ac:dyDescent="0.3">
      <c r="A13" s="91" t="s">
        <v>22</v>
      </c>
      <c r="B13" s="33">
        <f>SUM(Daily!B15,Daily!B201,Daily!B418,Daily!B635,Daily!B852)</f>
        <v>13783</v>
      </c>
      <c r="C13" s="33">
        <f>SUM(Daily!C15,Daily!C201,Daily!C418,Daily!C635,Daily!C852)</f>
        <v>6843</v>
      </c>
      <c r="D13" s="33">
        <f>SUM(Daily!D15,Daily!D201,Daily!D418,Daily!D635,Daily!D852)</f>
        <v>7312</v>
      </c>
      <c r="E13" s="33">
        <f>SUM(Daily!E15,Daily!E201,Daily!E418,Daily!E635,Daily!E852)</f>
        <v>5051</v>
      </c>
      <c r="F13" s="33">
        <f>SUM(Daily!F15,Daily!F201,Daily!F418,Daily!F635,Daily!F852)</f>
        <v>8197</v>
      </c>
      <c r="G13" s="33">
        <f>SUM(Daily!G15,Daily!G201,Daily!G418,Daily!G635,Daily!G852)</f>
        <v>4553</v>
      </c>
      <c r="H13" s="33">
        <f>SUM(Daily!H15,Daily!H201,Daily!H418,Daily!H635,Daily!H852)</f>
        <v>14311</v>
      </c>
      <c r="I13" s="33">
        <f>SUM(Daily!I15,Daily!I201,Daily!I418,Daily!I635,Daily!I852)</f>
        <v>11034</v>
      </c>
      <c r="J13" s="33">
        <f>SUM(Daily!J15,Daily!J201,Daily!J418,Daily!J635,Daily!J852)</f>
        <v>1531</v>
      </c>
      <c r="K13" s="33">
        <f>SUM(Daily!K15,Daily!K201,Daily!K418,Daily!K635,Daily!K852)</f>
        <v>4027</v>
      </c>
      <c r="L13" s="33">
        <f>SUM(Daily!L15,Daily!L201,Daily!L418,Daily!L635,Daily!L852)</f>
        <v>4552</v>
      </c>
      <c r="M13" s="33">
        <f>SUM(Daily!M15,Daily!M201,Daily!M418,Daily!M635,Daily!M852)</f>
        <v>12088</v>
      </c>
      <c r="N13" s="33">
        <f>SUM(Daily!N15,Daily!N201,Daily!N418,Daily!N635,Daily!N852)</f>
        <v>10808</v>
      </c>
      <c r="O13" s="33">
        <f>SUM(Daily!O15,Daily!O201,Daily!O418,Daily!O635,Daily!O852)</f>
        <v>16683</v>
      </c>
      <c r="P13" s="33">
        <f>SUM(Daily!P15,Daily!P201,Daily!P418,Daily!P635,Daily!P852)</f>
        <v>6684</v>
      </c>
      <c r="Q13" s="33">
        <f>SUM(Daily!Q15,Daily!Q201,Daily!Q418,Daily!Q635,Daily!Q852)</f>
        <v>6980</v>
      </c>
      <c r="R13" s="33">
        <f>SUM(Daily!R15,Daily!R201,Daily!R418,Daily!R635,Daily!R852)</f>
        <v>10679</v>
      </c>
      <c r="S13" s="33">
        <f>SUM(Daily!S15,Daily!S201,Daily!S418,Daily!S635,Daily!S852)</f>
        <v>8115</v>
      </c>
      <c r="T13" s="33">
        <f>SUM(Daily!T15,Daily!T201,Daily!T418,Daily!T635,Daily!T852)</f>
        <v>1407</v>
      </c>
      <c r="U13" s="33">
        <f>SUM(Daily!U15,Daily!U201,Daily!U418,Daily!U635,Daily!U852)</f>
        <v>3753</v>
      </c>
      <c r="V13" s="33">
        <f>SUM(Daily!V15,Daily!V201,Daily!V418,Daily!V635,Daily!V852)</f>
        <v>5300</v>
      </c>
      <c r="W13" s="33">
        <f>SUM(Daily!W15,Daily!W201,Daily!W418,Daily!W635,Daily!W852)</f>
        <v>13317</v>
      </c>
      <c r="X13" s="33">
        <f>SUM(Daily!X15,Daily!X201,Daily!X418,Daily!X635,Daily!X852)</f>
        <v>7272</v>
      </c>
      <c r="Y13" s="33">
        <f>SUM(Daily!Y15,Daily!Y201,Daily!Y418,Daily!Y635,Daily!Y852)</f>
        <v>5553</v>
      </c>
      <c r="Z13" s="33">
        <f>SUM(Daily!Z15,Daily!Z201,Daily!Z418,Daily!Z635,Daily!Z852)</f>
        <v>17653</v>
      </c>
      <c r="AA13" s="33">
        <f>SUM(Daily!AA15,Daily!AA201,Daily!AA418,Daily!AA635,Daily!AA852)</f>
        <v>14637</v>
      </c>
      <c r="AB13" s="108">
        <f t="shared" si="0"/>
        <v>109489</v>
      </c>
      <c r="AC13" s="19">
        <f t="shared" si="0"/>
        <v>112634</v>
      </c>
    </row>
    <row r="14" spans="1:29" ht="14.4" thickTop="1" thickBot="1" x14ac:dyDescent="0.3">
      <c r="A14" s="90" t="s">
        <v>23</v>
      </c>
      <c r="B14" s="33">
        <f>SUM(Daily!B16,Daily!B202,Daily!B419,Daily!B636,Daily!B853)</f>
        <v>11353</v>
      </c>
      <c r="C14" s="33">
        <f>SUM(Daily!C16,Daily!C202,Daily!C419,Daily!C636,Daily!C853)</f>
        <v>7903</v>
      </c>
      <c r="D14" s="33">
        <f>SUM(Daily!D16,Daily!D202,Daily!D419,Daily!D636,Daily!D853)</f>
        <v>6460</v>
      </c>
      <c r="E14" s="33">
        <f>SUM(Daily!E16,Daily!E202,Daily!E419,Daily!E636,Daily!E853)</f>
        <v>3992</v>
      </c>
      <c r="F14" s="33">
        <f>SUM(Daily!F16,Daily!F202,Daily!F419,Daily!F636,Daily!F853)</f>
        <v>7534</v>
      </c>
      <c r="G14" s="33">
        <f>SUM(Daily!G16,Daily!G202,Daily!G419,Daily!G636,Daily!G853)</f>
        <v>3972</v>
      </c>
      <c r="H14" s="33">
        <f>SUM(Daily!H16,Daily!H202,Daily!H419,Daily!H636,Daily!H853)</f>
        <v>13256</v>
      </c>
      <c r="I14" s="33">
        <f>SUM(Daily!I16,Daily!I202,Daily!I419,Daily!I636,Daily!I853)</f>
        <v>10649</v>
      </c>
      <c r="J14" s="33">
        <f>SUM(Daily!J16,Daily!J202,Daily!J419,Daily!J636,Daily!J853)</f>
        <v>1729</v>
      </c>
      <c r="K14" s="33">
        <f>SUM(Daily!K16,Daily!K202,Daily!K419,Daily!K636,Daily!K853)</f>
        <v>4015</v>
      </c>
      <c r="L14" s="33">
        <f>SUM(Daily!L16,Daily!L202,Daily!L419,Daily!L636,Daily!L853)</f>
        <v>3942</v>
      </c>
      <c r="M14" s="33">
        <f>SUM(Daily!M16,Daily!M202,Daily!M419,Daily!M636,Daily!M853)</f>
        <v>10134</v>
      </c>
      <c r="N14" s="33">
        <f>SUM(Daily!N16,Daily!N202,Daily!N419,Daily!N636,Daily!N853)</f>
        <v>9673</v>
      </c>
      <c r="O14" s="33">
        <f>SUM(Daily!O16,Daily!O202,Daily!O419,Daily!O636,Daily!O853)</f>
        <v>13488</v>
      </c>
      <c r="P14" s="33">
        <f>SUM(Daily!P16,Daily!P202,Daily!P419,Daily!P636,Daily!P853)</f>
        <v>6073</v>
      </c>
      <c r="Q14" s="33">
        <f>SUM(Daily!Q16,Daily!Q202,Daily!Q419,Daily!Q636,Daily!Q853)</f>
        <v>5492</v>
      </c>
      <c r="R14" s="33">
        <f>SUM(Daily!R16,Daily!R202,Daily!R419,Daily!R636,Daily!R853)</f>
        <v>9894</v>
      </c>
      <c r="S14" s="33">
        <f>SUM(Daily!S16,Daily!S202,Daily!S419,Daily!S636,Daily!S853)</f>
        <v>6727</v>
      </c>
      <c r="T14" s="33">
        <f>SUM(Daily!T16,Daily!T202,Daily!T419,Daily!T636,Daily!T853)</f>
        <v>1528</v>
      </c>
      <c r="U14" s="33">
        <f>SUM(Daily!U16,Daily!U202,Daily!U419,Daily!U636,Daily!U853)</f>
        <v>2383</v>
      </c>
      <c r="V14" s="33">
        <f>SUM(Daily!V16,Daily!V202,Daily!V419,Daily!V636,Daily!V853)</f>
        <v>4500</v>
      </c>
      <c r="W14" s="33">
        <f>SUM(Daily!W16,Daily!W202,Daily!W419,Daily!W636,Daily!W853)</f>
        <v>15012</v>
      </c>
      <c r="X14" s="33">
        <f>SUM(Daily!X16,Daily!X202,Daily!X419,Daily!X636,Daily!X853)</f>
        <v>6816</v>
      </c>
      <c r="Y14" s="33">
        <f>SUM(Daily!Y16,Daily!Y202,Daily!Y419,Daily!Y636,Daily!Y853)</f>
        <v>4033</v>
      </c>
      <c r="Z14" s="33">
        <f>SUM(Daily!Z16,Daily!Z202,Daily!Z419,Daily!Z636,Daily!Z853)</f>
        <v>15865</v>
      </c>
      <c r="AA14" s="33">
        <f>SUM(Daily!AA16,Daily!AA202,Daily!AA419,Daily!AA636,Daily!AA853)</f>
        <v>14447</v>
      </c>
      <c r="AB14" s="108">
        <f t="shared" si="0"/>
        <v>98623</v>
      </c>
      <c r="AC14" s="19">
        <f t="shared" si="0"/>
        <v>102247</v>
      </c>
    </row>
    <row r="15" spans="1:29" ht="14.4" thickTop="1" thickBot="1" x14ac:dyDescent="0.3">
      <c r="A15" s="91" t="s">
        <v>24</v>
      </c>
      <c r="B15" s="33">
        <f>SUM(Daily!B17,Daily!B203,Daily!B420,Daily!B637,Daily!B854)</f>
        <v>10811</v>
      </c>
      <c r="C15" s="33">
        <f>SUM(Daily!C17,Daily!C203,Daily!C420,Daily!C637,Daily!C854)</f>
        <v>7788</v>
      </c>
      <c r="D15" s="33">
        <f>SUM(Daily!D17,Daily!D203,Daily!D420,Daily!D637,Daily!D854)</f>
        <v>5927</v>
      </c>
      <c r="E15" s="33">
        <f>SUM(Daily!E17,Daily!E203,Daily!E420,Daily!E637,Daily!E854)</f>
        <v>3531</v>
      </c>
      <c r="F15" s="33">
        <f>SUM(Daily!F17,Daily!F203,Daily!F420,Daily!F637,Daily!F854)</f>
        <v>7026</v>
      </c>
      <c r="G15" s="33">
        <f>SUM(Daily!G17,Daily!G203,Daily!G420,Daily!G637,Daily!G854)</f>
        <v>3499</v>
      </c>
      <c r="H15" s="33">
        <f>SUM(Daily!H17,Daily!H203,Daily!H420,Daily!H637,Daily!H854)</f>
        <v>12339</v>
      </c>
      <c r="I15" s="33">
        <f>SUM(Daily!I17,Daily!I203,Daily!I420,Daily!I637,Daily!I854)</f>
        <v>10427</v>
      </c>
      <c r="J15" s="33">
        <f>SUM(Daily!J17,Daily!J203,Daily!J420,Daily!J637,Daily!J854)</f>
        <v>1563</v>
      </c>
      <c r="K15" s="33">
        <f>SUM(Daily!K17,Daily!K203,Daily!K420,Daily!K637,Daily!K854)</f>
        <v>3059</v>
      </c>
      <c r="L15" s="33">
        <f>SUM(Daily!L17,Daily!L203,Daily!L420,Daily!L637,Daily!L854)</f>
        <v>3647</v>
      </c>
      <c r="M15" s="33">
        <f>SUM(Daily!M17,Daily!M203,Daily!M420,Daily!M637,Daily!M854)</f>
        <v>8768</v>
      </c>
      <c r="N15" s="33">
        <f>SUM(Daily!N17,Daily!N203,Daily!N420,Daily!N637,Daily!N854)</f>
        <v>8620</v>
      </c>
      <c r="O15" s="33">
        <f>SUM(Daily!O17,Daily!O203,Daily!O420,Daily!O637,Daily!O854)</f>
        <v>12064</v>
      </c>
      <c r="P15" s="33">
        <f>SUM(Daily!P17,Daily!P203,Daily!P420,Daily!P637,Daily!P854)</f>
        <v>5866</v>
      </c>
      <c r="Q15" s="33">
        <f>SUM(Daily!Q17,Daily!Q203,Daily!Q420,Daily!Q637,Daily!Q854)</f>
        <v>4626</v>
      </c>
      <c r="R15" s="33">
        <f>SUM(Daily!R17,Daily!R203,Daily!R420,Daily!R637,Daily!R854)</f>
        <v>8705</v>
      </c>
      <c r="S15" s="33">
        <f>SUM(Daily!S17,Daily!S203,Daily!S420,Daily!S637,Daily!S854)</f>
        <v>6709</v>
      </c>
      <c r="T15" s="33">
        <f>SUM(Daily!T17,Daily!T203,Daily!T420,Daily!T637,Daily!T854)</f>
        <v>1586</v>
      </c>
      <c r="U15" s="33">
        <f>SUM(Daily!U17,Daily!U203,Daily!U420,Daily!U637,Daily!U854)</f>
        <v>2185</v>
      </c>
      <c r="V15" s="33">
        <f>SUM(Daily!V17,Daily!V203,Daily!V420,Daily!V637,Daily!V854)</f>
        <v>4517</v>
      </c>
      <c r="W15" s="33">
        <f>SUM(Daily!W17,Daily!W203,Daily!W420,Daily!W637,Daily!W854)</f>
        <v>12006</v>
      </c>
      <c r="X15" s="33">
        <f>SUM(Daily!X17,Daily!X203,Daily!X420,Daily!X637,Daily!X854)</f>
        <v>6122</v>
      </c>
      <c r="Y15" s="33">
        <f>SUM(Daily!Y17,Daily!Y203,Daily!Y420,Daily!Y637,Daily!Y854)</f>
        <v>3380</v>
      </c>
      <c r="Z15" s="33">
        <f>SUM(Daily!Z17,Daily!Z203,Daily!Z420,Daily!Z637,Daily!Z854)</f>
        <v>15146</v>
      </c>
      <c r="AA15" s="33">
        <f>SUM(Daily!AA17,Daily!AA203,Daily!AA420,Daily!AA637,Daily!AA854)</f>
        <v>14363</v>
      </c>
      <c r="AB15" s="108">
        <f t="shared" si="0"/>
        <v>91875</v>
      </c>
      <c r="AC15" s="19">
        <f t="shared" si="0"/>
        <v>92405</v>
      </c>
    </row>
    <row r="16" spans="1:29" ht="14.4" thickTop="1" thickBot="1" x14ac:dyDescent="0.3">
      <c r="A16" s="90" t="s">
        <v>25</v>
      </c>
      <c r="B16" s="33">
        <f>SUM(Daily!B18,Daily!B204,Daily!B421,Daily!B638,Daily!B855)</f>
        <v>10407</v>
      </c>
      <c r="C16" s="33">
        <f>SUM(Daily!C18,Daily!C204,Daily!C421,Daily!C638,Daily!C855)</f>
        <v>7995</v>
      </c>
      <c r="D16" s="33">
        <f>SUM(Daily!D18,Daily!D204,Daily!D421,Daily!D638,Daily!D855)</f>
        <v>5642</v>
      </c>
      <c r="E16" s="33">
        <f>SUM(Daily!E18,Daily!E204,Daily!E421,Daily!E638,Daily!E855)</f>
        <v>3672</v>
      </c>
      <c r="F16" s="33">
        <f>SUM(Daily!F18,Daily!F204,Daily!F421,Daily!F638,Daily!F855)</f>
        <v>6742</v>
      </c>
      <c r="G16" s="33">
        <f>SUM(Daily!G18,Daily!G204,Daily!G421,Daily!G638,Daily!G855)</f>
        <v>3932</v>
      </c>
      <c r="H16" s="33">
        <f>SUM(Daily!H18,Daily!H204,Daily!H421,Daily!H638,Daily!H855)</f>
        <v>12485</v>
      </c>
      <c r="I16" s="33">
        <f>SUM(Daily!I18,Daily!I204,Daily!I421,Daily!I638,Daily!I855)</f>
        <v>11189</v>
      </c>
      <c r="J16" s="33">
        <f>SUM(Daily!J18,Daily!J204,Daily!J421,Daily!J638,Daily!J855)</f>
        <v>1791</v>
      </c>
      <c r="K16" s="33">
        <f>SUM(Daily!K18,Daily!K204,Daily!K421,Daily!K638,Daily!K855)</f>
        <v>2454</v>
      </c>
      <c r="L16" s="33">
        <f>SUM(Daily!L18,Daily!L204,Daily!L421,Daily!L638,Daily!L855)</f>
        <v>4392</v>
      </c>
      <c r="M16" s="33">
        <f>SUM(Daily!M18,Daily!M204,Daily!M421,Daily!M638,Daily!M855)</f>
        <v>8357</v>
      </c>
      <c r="N16" s="33">
        <f>SUM(Daily!N18,Daily!N204,Daily!N421,Daily!N638,Daily!N855)</f>
        <v>9477</v>
      </c>
      <c r="O16" s="33">
        <f>SUM(Daily!O18,Daily!O204,Daily!O421,Daily!O638,Daily!O855)</f>
        <v>11873</v>
      </c>
      <c r="P16" s="33">
        <f>SUM(Daily!P18,Daily!P204,Daily!P421,Daily!P638,Daily!P855)</f>
        <v>6403</v>
      </c>
      <c r="Q16" s="33">
        <f>SUM(Daily!Q18,Daily!Q204,Daily!Q421,Daily!Q638,Daily!Q855)</f>
        <v>4981</v>
      </c>
      <c r="R16" s="33">
        <f>SUM(Daily!R18,Daily!R204,Daily!R421,Daily!R638,Daily!R855)</f>
        <v>8888</v>
      </c>
      <c r="S16" s="33">
        <f>SUM(Daily!S18,Daily!S204,Daily!S421,Daily!S638,Daily!S855)</f>
        <v>6723</v>
      </c>
      <c r="T16" s="33">
        <f>SUM(Daily!T18,Daily!T204,Daily!T421,Daily!T638,Daily!T855)</f>
        <v>1567</v>
      </c>
      <c r="U16" s="33">
        <f>SUM(Daily!U18,Daily!U204,Daily!U421,Daily!U638,Daily!U855)</f>
        <v>2016</v>
      </c>
      <c r="V16" s="33">
        <f>SUM(Daily!V18,Daily!V204,Daily!V421,Daily!V638,Daily!V855)</f>
        <v>5093</v>
      </c>
      <c r="W16" s="33">
        <f>SUM(Daily!W18,Daily!W204,Daily!W421,Daily!W638,Daily!W855)</f>
        <v>12414</v>
      </c>
      <c r="X16" s="33">
        <f>SUM(Daily!X18,Daily!X204,Daily!X421,Daily!X638,Daily!X855)</f>
        <v>6195</v>
      </c>
      <c r="Y16" s="33">
        <f>SUM(Daily!Y18,Daily!Y204,Daily!Y421,Daily!Y638,Daily!Y855)</f>
        <v>3269</v>
      </c>
      <c r="Z16" s="33">
        <f>SUM(Daily!Z18,Daily!Z204,Daily!Z421,Daily!Z638,Daily!Z855)</f>
        <v>14940</v>
      </c>
      <c r="AA16" s="33">
        <f>SUM(Daily!AA18,Daily!AA204,Daily!AA421,Daily!AA638,Daily!AA855)</f>
        <v>14977</v>
      </c>
      <c r="AB16" s="108">
        <f t="shared" si="0"/>
        <v>94022</v>
      </c>
      <c r="AC16" s="19">
        <f t="shared" si="0"/>
        <v>93852</v>
      </c>
    </row>
    <row r="17" spans="1:29" ht="14.4" thickTop="1" thickBot="1" x14ac:dyDescent="0.3">
      <c r="A17" s="91" t="s">
        <v>26</v>
      </c>
      <c r="B17" s="33">
        <f>SUM(Daily!B19,Daily!B205,Daily!B422,Daily!B639,Daily!B856)</f>
        <v>9905</v>
      </c>
      <c r="C17" s="33">
        <f>SUM(Daily!C19,Daily!C205,Daily!C422,Daily!C639,Daily!C856)</f>
        <v>8275</v>
      </c>
      <c r="D17" s="33">
        <f>SUM(Daily!D19,Daily!D205,Daily!D422,Daily!D639,Daily!D856)</f>
        <v>5281</v>
      </c>
      <c r="E17" s="33">
        <f>SUM(Daily!E19,Daily!E205,Daily!E422,Daily!E639,Daily!E856)</f>
        <v>3812</v>
      </c>
      <c r="F17" s="33">
        <f>SUM(Daily!F19,Daily!F205,Daily!F422,Daily!F639,Daily!F856)</f>
        <v>6086</v>
      </c>
      <c r="G17" s="33">
        <f>SUM(Daily!G19,Daily!G205,Daily!G422,Daily!G639,Daily!G856)</f>
        <v>3947</v>
      </c>
      <c r="H17" s="33">
        <f>SUM(Daily!H19,Daily!H205,Daily!H422,Daily!H639,Daily!H856)</f>
        <v>12683</v>
      </c>
      <c r="I17" s="33">
        <f>SUM(Daily!I19,Daily!I205,Daily!I422,Daily!I639,Daily!I856)</f>
        <v>10873</v>
      </c>
      <c r="J17" s="33">
        <f>SUM(Daily!J19,Daily!J205,Daily!J422,Daily!J639,Daily!J856)</f>
        <v>1870</v>
      </c>
      <c r="K17" s="33">
        <f>SUM(Daily!K19,Daily!K205,Daily!K422,Daily!K639,Daily!K856)</f>
        <v>2170</v>
      </c>
      <c r="L17" s="33">
        <f>SUM(Daily!L19,Daily!L205,Daily!L422,Daily!L639,Daily!L856)</f>
        <v>4680</v>
      </c>
      <c r="M17" s="33">
        <f>SUM(Daily!M19,Daily!M205,Daily!M422,Daily!M639,Daily!M856)</f>
        <v>7933</v>
      </c>
      <c r="N17" s="33">
        <f>SUM(Daily!N19,Daily!N205,Daily!N422,Daily!N639,Daily!N856)</f>
        <v>9477</v>
      </c>
      <c r="O17" s="33">
        <f>SUM(Daily!O19,Daily!O205,Daily!O422,Daily!O639,Daily!O856)</f>
        <v>10932</v>
      </c>
      <c r="P17" s="33">
        <f>SUM(Daily!P19,Daily!P205,Daily!P422,Daily!P639,Daily!P856)</f>
        <v>5817</v>
      </c>
      <c r="Q17" s="33">
        <f>SUM(Daily!Q19,Daily!Q205,Daily!Q422,Daily!Q639,Daily!Q856)</f>
        <v>5422</v>
      </c>
      <c r="R17" s="33">
        <f>SUM(Daily!R19,Daily!R205,Daily!R422,Daily!R639,Daily!R856)</f>
        <v>8264</v>
      </c>
      <c r="S17" s="33">
        <f>SUM(Daily!S19,Daily!S205,Daily!S422,Daily!S639,Daily!S856)</f>
        <v>6905</v>
      </c>
      <c r="T17" s="33">
        <f>SUM(Daily!T19,Daily!T205,Daily!T422,Daily!T639,Daily!T856)</f>
        <v>1544</v>
      </c>
      <c r="U17" s="33">
        <f>SUM(Daily!U19,Daily!U205,Daily!U422,Daily!U639,Daily!U856)</f>
        <v>2135</v>
      </c>
      <c r="V17" s="33">
        <f>SUM(Daily!V19,Daily!V205,Daily!V422,Daily!V639,Daily!V856)</f>
        <v>5543</v>
      </c>
      <c r="W17" s="33">
        <f>SUM(Daily!W19,Daily!W205,Daily!W422,Daily!W639,Daily!W856)</f>
        <v>11083</v>
      </c>
      <c r="X17" s="33">
        <f>SUM(Daily!X19,Daily!X205,Daily!X422,Daily!X639,Daily!X856)</f>
        <v>6338</v>
      </c>
      <c r="Y17" s="33">
        <f>SUM(Daily!Y19,Daily!Y205,Daily!Y422,Daily!Y639,Daily!Y856)</f>
        <v>3089</v>
      </c>
      <c r="Z17" s="33">
        <f>SUM(Daily!Z19,Daily!Z205,Daily!Z422,Daily!Z639,Daily!Z856)</f>
        <v>15203</v>
      </c>
      <c r="AA17" s="33">
        <f>SUM(Daily!AA19,Daily!AA205,Daily!AA422,Daily!AA639,Daily!AA856)</f>
        <v>14941</v>
      </c>
      <c r="AB17" s="108">
        <f t="shared" si="0"/>
        <v>92691</v>
      </c>
      <c r="AC17" s="19">
        <f t="shared" si="0"/>
        <v>91517</v>
      </c>
    </row>
    <row r="18" spans="1:29" ht="14.4" thickTop="1" thickBot="1" x14ac:dyDescent="0.3">
      <c r="A18" s="90" t="s">
        <v>27</v>
      </c>
      <c r="B18" s="33">
        <f>SUM(Daily!B20,Daily!B206,Daily!B423,Daily!B640,Daily!B857)</f>
        <v>9093</v>
      </c>
      <c r="C18" s="33">
        <f>SUM(Daily!C20,Daily!C206,Daily!C423,Daily!C640,Daily!C857)</f>
        <v>9093</v>
      </c>
      <c r="D18" s="33">
        <f>SUM(Daily!D20,Daily!D206,Daily!D423,Daily!D640,Daily!D857)</f>
        <v>4692</v>
      </c>
      <c r="E18" s="33">
        <f>SUM(Daily!E20,Daily!E206,Daily!E423,Daily!E640,Daily!E857)</f>
        <v>4211</v>
      </c>
      <c r="F18" s="33">
        <f>SUM(Daily!F20,Daily!F206,Daily!F423,Daily!F640,Daily!F857)</f>
        <v>5723</v>
      </c>
      <c r="G18" s="33">
        <f>SUM(Daily!G20,Daily!G206,Daily!G423,Daily!G640,Daily!G857)</f>
        <v>4700</v>
      </c>
      <c r="H18" s="33">
        <f>SUM(Daily!H20,Daily!H206,Daily!H423,Daily!H640,Daily!H857)</f>
        <v>11832</v>
      </c>
      <c r="I18" s="33">
        <f>SUM(Daily!I20,Daily!I206,Daily!I423,Daily!I640,Daily!I857)</f>
        <v>12396</v>
      </c>
      <c r="J18" s="33">
        <f>SUM(Daily!J20,Daily!J206,Daily!J423,Daily!J640,Daily!J857)</f>
        <v>2317</v>
      </c>
      <c r="K18" s="33">
        <f>SUM(Daily!K20,Daily!K206,Daily!K423,Daily!K640,Daily!K857)</f>
        <v>1963</v>
      </c>
      <c r="L18" s="33">
        <f>SUM(Daily!L20,Daily!L206,Daily!L423,Daily!L640,Daily!L857)</f>
        <v>6143</v>
      </c>
      <c r="M18" s="33">
        <f>SUM(Daily!M20,Daily!M206,Daily!M423,Daily!M640,Daily!M857)</f>
        <v>6725</v>
      </c>
      <c r="N18" s="33">
        <f>SUM(Daily!N20,Daily!N206,Daily!N423,Daily!N640,Daily!N857)</f>
        <v>10065</v>
      </c>
      <c r="O18" s="33">
        <f>SUM(Daily!O20,Daily!O206,Daily!O423,Daily!O640,Daily!O857)</f>
        <v>10182</v>
      </c>
      <c r="P18" s="33">
        <f>SUM(Daily!P20,Daily!P206,Daily!P423,Daily!P640,Daily!P857)</f>
        <v>6674</v>
      </c>
      <c r="Q18" s="33">
        <f>SUM(Daily!Q20,Daily!Q206,Daily!Q423,Daily!Q640,Daily!Q857)</f>
        <v>5305</v>
      </c>
      <c r="R18" s="33">
        <f>SUM(Daily!R20,Daily!R206,Daily!R423,Daily!R640,Daily!R857)</f>
        <v>7282</v>
      </c>
      <c r="S18" s="33">
        <f>SUM(Daily!S20,Daily!S206,Daily!S423,Daily!S640,Daily!S857)</f>
        <v>7480</v>
      </c>
      <c r="T18" s="33">
        <f>SUM(Daily!T20,Daily!T206,Daily!T423,Daily!T640,Daily!T857)</f>
        <v>2212</v>
      </c>
      <c r="U18" s="33">
        <f>SUM(Daily!U20,Daily!U206,Daily!U423,Daily!U640,Daily!U857)</f>
        <v>1842</v>
      </c>
      <c r="V18" s="33">
        <f>SUM(Daily!V20,Daily!V206,Daily!V423,Daily!V640,Daily!V857)</f>
        <v>7012</v>
      </c>
      <c r="W18" s="33">
        <f>SUM(Daily!W20,Daily!W206,Daily!W423,Daily!W640,Daily!W857)</f>
        <v>9244</v>
      </c>
      <c r="X18" s="33">
        <f>SUM(Daily!X20,Daily!X206,Daily!X423,Daily!X640,Daily!X857)</f>
        <v>6150</v>
      </c>
      <c r="Y18" s="33">
        <f>SUM(Daily!Y20,Daily!Y206,Daily!Y423,Daily!Y640,Daily!Y857)</f>
        <v>2923</v>
      </c>
      <c r="Z18" s="33">
        <f>SUM(Daily!Z20,Daily!Z206,Daily!Z423,Daily!Z640,Daily!Z857)</f>
        <v>14612</v>
      </c>
      <c r="AA18" s="33">
        <f>SUM(Daily!AA20,Daily!AA206,Daily!AA423,Daily!AA640,Daily!AA857)</f>
        <v>15744</v>
      </c>
      <c r="AB18" s="108">
        <f t="shared" si="0"/>
        <v>93807</v>
      </c>
      <c r="AC18" s="19">
        <f t="shared" si="0"/>
        <v>91808</v>
      </c>
    </row>
    <row r="19" spans="1:29" ht="14.4" thickTop="1" thickBot="1" x14ac:dyDescent="0.3">
      <c r="A19" s="91" t="s">
        <v>28</v>
      </c>
      <c r="B19" s="33">
        <f>SUM(Daily!B21,Daily!B207,Daily!B424,Daily!B641,Daily!B858)</f>
        <v>8899</v>
      </c>
      <c r="C19" s="33">
        <f>SUM(Daily!C21,Daily!C207,Daily!C424,Daily!C641,Daily!C858)</f>
        <v>11574</v>
      </c>
      <c r="D19" s="33">
        <f>SUM(Daily!D21,Daily!D207,Daily!D424,Daily!D641,Daily!D858)</f>
        <v>5120</v>
      </c>
      <c r="E19" s="33">
        <f>SUM(Daily!E21,Daily!E207,Daily!E424,Daily!E641,Daily!E858)</f>
        <v>5157</v>
      </c>
      <c r="F19" s="33">
        <f>SUM(Daily!F21,Daily!F207,Daily!F424,Daily!F641,Daily!F858)</f>
        <v>5497</v>
      </c>
      <c r="G19" s="33">
        <f>SUM(Daily!G21,Daily!G207,Daily!G424,Daily!G641,Daily!G858)</f>
        <v>6276</v>
      </c>
      <c r="H19" s="33">
        <f>SUM(Daily!H21,Daily!H207,Daily!H424,Daily!H641,Daily!H858)</f>
        <v>11819</v>
      </c>
      <c r="I19" s="33">
        <f>SUM(Daily!I21,Daily!I207,Daily!I424,Daily!I641,Daily!I858)</f>
        <v>15585</v>
      </c>
      <c r="J19" s="33">
        <f>SUM(Daily!J21,Daily!J207,Daily!J424,Daily!J641,Daily!J858)</f>
        <v>2943</v>
      </c>
      <c r="K19" s="33">
        <f>SUM(Daily!K21,Daily!K207,Daily!K424,Daily!K641,Daily!K858)</f>
        <v>1878</v>
      </c>
      <c r="L19" s="33">
        <f>SUM(Daily!L21,Daily!L207,Daily!L424,Daily!L641,Daily!L858)</f>
        <v>9561</v>
      </c>
      <c r="M19" s="33">
        <f>SUM(Daily!M21,Daily!M207,Daily!M424,Daily!M641,Daily!M858)</f>
        <v>5978</v>
      </c>
      <c r="N19" s="33">
        <f>SUM(Daily!N21,Daily!N207,Daily!N424,Daily!N641,Daily!N858)</f>
        <v>13203</v>
      </c>
      <c r="O19" s="33">
        <f>SUM(Daily!O21,Daily!O207,Daily!O424,Daily!O641,Daily!O858)</f>
        <v>10135</v>
      </c>
      <c r="P19" s="33">
        <f>SUM(Daily!P21,Daily!P207,Daily!P424,Daily!P641,Daily!P858)</f>
        <v>7492</v>
      </c>
      <c r="Q19" s="33">
        <f>SUM(Daily!Q21,Daily!Q207,Daily!Q424,Daily!Q641,Daily!Q858)</f>
        <v>5612</v>
      </c>
      <c r="R19" s="33">
        <f>SUM(Daily!R21,Daily!R207,Daily!R424,Daily!R641,Daily!R858)</f>
        <v>8193</v>
      </c>
      <c r="S19" s="33">
        <f>SUM(Daily!S21,Daily!S207,Daily!S424,Daily!S641,Daily!S858)</f>
        <v>8740</v>
      </c>
      <c r="T19" s="33">
        <f>SUM(Daily!T21,Daily!T207,Daily!T424,Daily!T641,Daily!T858)</f>
        <v>3175</v>
      </c>
      <c r="U19" s="33">
        <f>SUM(Daily!U21,Daily!U207,Daily!U424,Daily!U641,Daily!U858)</f>
        <v>1486</v>
      </c>
      <c r="V19" s="33">
        <f>SUM(Daily!V21,Daily!V207,Daily!V424,Daily!V641,Daily!V858)</f>
        <v>10311</v>
      </c>
      <c r="W19" s="33">
        <f>SUM(Daily!W21,Daily!W207,Daily!W424,Daily!W641,Daily!W858)</f>
        <v>9033</v>
      </c>
      <c r="X19" s="33">
        <f>SUM(Daily!X21,Daily!X207,Daily!X424,Daily!X641,Daily!X858)</f>
        <v>7343</v>
      </c>
      <c r="Y19" s="33">
        <f>SUM(Daily!Y21,Daily!Y207,Daily!Y424,Daily!Y641,Daily!Y858)</f>
        <v>3002</v>
      </c>
      <c r="Z19" s="33">
        <f>SUM(Daily!Z21,Daily!Z207,Daily!Z424,Daily!Z641,Daily!Z858)</f>
        <v>14942</v>
      </c>
      <c r="AA19" s="33">
        <f>SUM(Daily!AA21,Daily!AA207,Daily!AA424,Daily!AA641,Daily!AA858)</f>
        <v>18462</v>
      </c>
      <c r="AB19" s="108">
        <f t="shared" si="0"/>
        <v>108498</v>
      </c>
      <c r="AC19" s="19">
        <f t="shared" si="0"/>
        <v>102918</v>
      </c>
    </row>
    <row r="20" spans="1:29" ht="14.4" thickTop="1" thickBot="1" x14ac:dyDescent="0.3">
      <c r="A20" s="90" t="s">
        <v>29</v>
      </c>
      <c r="B20" s="33">
        <f>SUM(Daily!B22,Daily!B208,Daily!B425,Daily!B642,Daily!B859)</f>
        <v>10715</v>
      </c>
      <c r="C20" s="33">
        <f>SUM(Daily!C22,Daily!C208,Daily!C425,Daily!C642,Daily!C859)</f>
        <v>15040</v>
      </c>
      <c r="D20" s="33">
        <f>SUM(Daily!D22,Daily!D208,Daily!D425,Daily!D642,Daily!D859)</f>
        <v>7737</v>
      </c>
      <c r="E20" s="33">
        <f>SUM(Daily!E22,Daily!E208,Daily!E425,Daily!E642,Daily!E859)</f>
        <v>6673</v>
      </c>
      <c r="F20" s="33">
        <f>SUM(Daily!F22,Daily!F208,Daily!F425,Daily!F642,Daily!F859)</f>
        <v>6722</v>
      </c>
      <c r="G20" s="33">
        <f>SUM(Daily!G22,Daily!G208,Daily!G425,Daily!G642,Daily!G859)</f>
        <v>9833</v>
      </c>
      <c r="H20" s="33">
        <f>SUM(Daily!H22,Daily!H208,Daily!H425,Daily!H642,Daily!H859)</f>
        <v>13218</v>
      </c>
      <c r="I20" s="33">
        <f>SUM(Daily!I22,Daily!I208,Daily!I425,Daily!I642,Daily!I859)</f>
        <v>20207</v>
      </c>
      <c r="J20" s="33">
        <f>SUM(Daily!J22,Daily!J208,Daily!J425,Daily!J642,Daily!J859)</f>
        <v>4567</v>
      </c>
      <c r="K20" s="33">
        <f>SUM(Daily!K22,Daily!K208,Daily!K425,Daily!K642,Daily!K859)</f>
        <v>1711</v>
      </c>
      <c r="L20" s="33">
        <f>SUM(Daily!L22,Daily!L208,Daily!L425,Daily!L642,Daily!L859)</f>
        <v>12815</v>
      </c>
      <c r="M20" s="33">
        <f>SUM(Daily!M22,Daily!M208,Daily!M425,Daily!M642,Daily!M859)</f>
        <v>5964</v>
      </c>
      <c r="N20" s="33">
        <f>SUM(Daily!N22,Daily!N208,Daily!N425,Daily!N642,Daily!N859)</f>
        <v>18373</v>
      </c>
      <c r="O20" s="33">
        <f>SUM(Daily!O22,Daily!O208,Daily!O425,Daily!O642,Daily!O859)</f>
        <v>12006</v>
      </c>
      <c r="P20" s="33">
        <f>SUM(Daily!P22,Daily!P208,Daily!P425,Daily!P642,Daily!P859)</f>
        <v>9822</v>
      </c>
      <c r="Q20" s="33">
        <f>SUM(Daily!Q22,Daily!Q208,Daily!Q425,Daily!Q642,Daily!Q859)</f>
        <v>6828</v>
      </c>
      <c r="R20" s="33">
        <f>SUM(Daily!R22,Daily!R208,Daily!R425,Daily!R642,Daily!R859)</f>
        <v>10049</v>
      </c>
      <c r="S20" s="33">
        <f>SUM(Daily!S22,Daily!S208,Daily!S425,Daily!S642,Daily!S859)</f>
        <v>12484</v>
      </c>
      <c r="T20" s="33">
        <f>SUM(Daily!T22,Daily!T208,Daily!T425,Daily!T642,Daily!T859)</f>
        <v>6412</v>
      </c>
      <c r="U20" s="33">
        <f>SUM(Daily!U22,Daily!U208,Daily!U425,Daily!U642,Daily!U859)</f>
        <v>1633</v>
      </c>
      <c r="V20" s="33">
        <f>SUM(Daily!V22,Daily!V208,Daily!V425,Daily!V642,Daily!V859)</f>
        <v>13981</v>
      </c>
      <c r="W20" s="33">
        <f>SUM(Daily!W22,Daily!W208,Daily!W425,Daily!W642,Daily!W859)</f>
        <v>10626</v>
      </c>
      <c r="X20" s="33">
        <f>SUM(Daily!X22,Daily!X208,Daily!X425,Daily!X642,Daily!X859)</f>
        <v>9860</v>
      </c>
      <c r="Y20" s="33">
        <f>SUM(Daily!Y22,Daily!Y208,Daily!Y425,Daily!Y642,Daily!Y859)</f>
        <v>3477</v>
      </c>
      <c r="Z20" s="33">
        <f>SUM(Daily!Z22,Daily!Z208,Daily!Z425,Daily!Z642,Daily!Z859)</f>
        <v>17756</v>
      </c>
      <c r="AA20" s="33">
        <f>SUM(Daily!AA22,Daily!AA208,Daily!AA425,Daily!AA642,Daily!AA859)</f>
        <v>21569</v>
      </c>
      <c r="AB20" s="108">
        <f t="shared" si="0"/>
        <v>142027</v>
      </c>
      <c r="AC20" s="19">
        <f t="shared" si="0"/>
        <v>128051</v>
      </c>
    </row>
    <row r="21" spans="1:29" ht="14.4" thickTop="1" thickBot="1" x14ac:dyDescent="0.3">
      <c r="A21" s="91" t="s">
        <v>30</v>
      </c>
      <c r="B21" s="33">
        <f>SUM(Daily!B23,Daily!B209,Daily!B426,Daily!B643,Daily!B860)</f>
        <v>11153</v>
      </c>
      <c r="C21" s="33">
        <f>SUM(Daily!C23,Daily!C209,Daily!C426,Daily!C643,Daily!C860)</f>
        <v>23192</v>
      </c>
      <c r="D21" s="33">
        <f>SUM(Daily!D23,Daily!D209,Daily!D426,Daily!D643,Daily!D860)</f>
        <v>8889</v>
      </c>
      <c r="E21" s="33">
        <f>SUM(Daily!E23,Daily!E209,Daily!E426,Daily!E643,Daily!E860)</f>
        <v>8592</v>
      </c>
      <c r="F21" s="33">
        <f>SUM(Daily!F23,Daily!F209,Daily!F426,Daily!F643,Daily!F860)</f>
        <v>7580</v>
      </c>
      <c r="G21" s="33">
        <f>SUM(Daily!G23,Daily!G209,Daily!G426,Daily!G643,Daily!G860)</f>
        <v>13739</v>
      </c>
      <c r="H21" s="33">
        <f>SUM(Daily!H23,Daily!H209,Daily!H426,Daily!H643,Daily!H860)</f>
        <v>15754</v>
      </c>
      <c r="I21" s="33">
        <f>SUM(Daily!I23,Daily!I209,Daily!I426,Daily!I643,Daily!I860)</f>
        <v>26171</v>
      </c>
      <c r="J21" s="33">
        <f>SUM(Daily!J23,Daily!J209,Daily!J426,Daily!J643,Daily!J860)</f>
        <v>6152</v>
      </c>
      <c r="K21" s="33">
        <f>SUM(Daily!K23,Daily!K209,Daily!K426,Daily!K643,Daily!K860)</f>
        <v>1877</v>
      </c>
      <c r="L21" s="33">
        <f>SUM(Daily!L23,Daily!L209,Daily!L426,Daily!L643,Daily!L860)</f>
        <v>17596</v>
      </c>
      <c r="M21" s="33">
        <f>SUM(Daily!M23,Daily!M209,Daily!M426,Daily!M643,Daily!M860)</f>
        <v>6156</v>
      </c>
      <c r="N21" s="33">
        <f>SUM(Daily!N23,Daily!N209,Daily!N426,Daily!N643,Daily!N860)</f>
        <v>21940</v>
      </c>
      <c r="O21" s="33">
        <f>SUM(Daily!O23,Daily!O209,Daily!O426,Daily!O643,Daily!O860)</f>
        <v>14387</v>
      </c>
      <c r="P21" s="33">
        <f>SUM(Daily!P23,Daily!P209,Daily!P426,Daily!P643,Daily!P860)</f>
        <v>11651</v>
      </c>
      <c r="Q21" s="33">
        <f>SUM(Daily!Q23,Daily!Q209,Daily!Q426,Daily!Q643,Daily!Q860)</f>
        <v>9198</v>
      </c>
      <c r="R21" s="33">
        <f>SUM(Daily!R23,Daily!R209,Daily!R426,Daily!R643,Daily!R860)</f>
        <v>11999</v>
      </c>
      <c r="S21" s="33">
        <f>SUM(Daily!S23,Daily!S209,Daily!S426,Daily!S643,Daily!S860)</f>
        <v>15192</v>
      </c>
      <c r="T21" s="33">
        <f>SUM(Daily!T23,Daily!T209,Daily!T426,Daily!T643,Daily!T860)</f>
        <v>7777</v>
      </c>
      <c r="U21" s="33">
        <f>SUM(Daily!U23,Daily!U209,Daily!U426,Daily!U643,Daily!U860)</f>
        <v>1809</v>
      </c>
      <c r="V21" s="33">
        <f>SUM(Daily!V23,Daily!V209,Daily!V426,Daily!V643,Daily!V860)</f>
        <v>17890</v>
      </c>
      <c r="W21" s="33">
        <f>SUM(Daily!W23,Daily!W209,Daily!W426,Daily!W643,Daily!W860)</f>
        <v>12242</v>
      </c>
      <c r="X21" s="33">
        <f>SUM(Daily!X23,Daily!X209,Daily!X426,Daily!X643,Daily!X860)</f>
        <v>13655</v>
      </c>
      <c r="Y21" s="33">
        <f>SUM(Daily!Y23,Daily!Y209,Daily!Y426,Daily!Y643,Daily!Y860)</f>
        <v>4554</v>
      </c>
      <c r="Z21" s="33">
        <f>SUM(Daily!Z23,Daily!Z209,Daily!Z426,Daily!Z643,Daily!Z860)</f>
        <v>19414</v>
      </c>
      <c r="AA21" s="33">
        <f>SUM(Daily!AA23,Daily!AA209,Daily!AA426,Daily!AA643,Daily!AA860)</f>
        <v>27615</v>
      </c>
      <c r="AB21" s="108">
        <f t="shared" si="0"/>
        <v>171450</v>
      </c>
      <c r="AC21" s="19">
        <f t="shared" si="0"/>
        <v>164724</v>
      </c>
    </row>
    <row r="22" spans="1:29" ht="14.4" thickTop="1" thickBot="1" x14ac:dyDescent="0.3">
      <c r="A22" s="90" t="s">
        <v>31</v>
      </c>
      <c r="B22" s="33">
        <f>SUM(Daily!B24,Daily!B210,Daily!B427,Daily!B644,Daily!B861)</f>
        <v>10501</v>
      </c>
      <c r="C22" s="33">
        <f>SUM(Daily!C24,Daily!C210,Daily!C427,Daily!C644,Daily!C861)</f>
        <v>21790</v>
      </c>
      <c r="D22" s="33">
        <f>SUM(Daily!D24,Daily!D210,Daily!D427,Daily!D644,Daily!D861)</f>
        <v>6881</v>
      </c>
      <c r="E22" s="33">
        <f>SUM(Daily!E24,Daily!E210,Daily!E427,Daily!E644,Daily!E861)</f>
        <v>8452</v>
      </c>
      <c r="F22" s="33">
        <f>SUM(Daily!F24,Daily!F210,Daily!F427,Daily!F644,Daily!F861)</f>
        <v>6223</v>
      </c>
      <c r="G22" s="33">
        <f>SUM(Daily!G24,Daily!G210,Daily!G427,Daily!G644,Daily!G861)</f>
        <v>12901</v>
      </c>
      <c r="H22" s="33">
        <f>SUM(Daily!H24,Daily!H210,Daily!H427,Daily!H644,Daily!H861)</f>
        <v>15150</v>
      </c>
      <c r="I22" s="33">
        <f>SUM(Daily!I24,Daily!I210,Daily!I427,Daily!I644,Daily!I861)</f>
        <v>27801</v>
      </c>
      <c r="J22" s="33">
        <f>SUM(Daily!J24,Daily!J210,Daily!J427,Daily!J644,Daily!J861)</f>
        <v>4482</v>
      </c>
      <c r="K22" s="33">
        <f>SUM(Daily!K24,Daily!K210,Daily!K427,Daily!K644,Daily!K861)</f>
        <v>1699</v>
      </c>
      <c r="L22" s="33">
        <f>SUM(Daily!L24,Daily!L210,Daily!L427,Daily!L644,Daily!L861)</f>
        <v>17261</v>
      </c>
      <c r="M22" s="33">
        <f>SUM(Daily!M24,Daily!M210,Daily!M427,Daily!M644,Daily!M861)</f>
        <v>5727</v>
      </c>
      <c r="N22" s="33">
        <f>SUM(Daily!N24,Daily!N210,Daily!N427,Daily!N644,Daily!N861)</f>
        <v>22284</v>
      </c>
      <c r="O22" s="33">
        <f>SUM(Daily!O24,Daily!O210,Daily!O427,Daily!O644,Daily!O861)</f>
        <v>14200</v>
      </c>
      <c r="P22" s="33">
        <f>SUM(Daily!P24,Daily!P210,Daily!P427,Daily!P644,Daily!P861)</f>
        <v>11833</v>
      </c>
      <c r="Q22" s="33">
        <f>SUM(Daily!Q24,Daily!Q210,Daily!Q427,Daily!Q644,Daily!Q861)</f>
        <v>10426</v>
      </c>
      <c r="R22" s="33">
        <f>SUM(Daily!R24,Daily!R210,Daily!R427,Daily!R644,Daily!R861)</f>
        <v>12126</v>
      </c>
      <c r="S22" s="33">
        <f>SUM(Daily!S24,Daily!S210,Daily!S427,Daily!S644,Daily!S861)</f>
        <v>15892</v>
      </c>
      <c r="T22" s="33">
        <f>SUM(Daily!T24,Daily!T210,Daily!T427,Daily!T644,Daily!T861)</f>
        <v>7546</v>
      </c>
      <c r="U22" s="33">
        <f>SUM(Daily!U24,Daily!U210,Daily!U427,Daily!U644,Daily!U861)</f>
        <v>1717</v>
      </c>
      <c r="V22" s="33">
        <f>SUM(Daily!V24,Daily!V210,Daily!V427,Daily!V644,Daily!V861)</f>
        <v>19217</v>
      </c>
      <c r="W22" s="33">
        <f>SUM(Daily!W24,Daily!W210,Daily!W427,Daily!W644,Daily!W861)</f>
        <v>12298</v>
      </c>
      <c r="X22" s="33">
        <f>SUM(Daily!X24,Daily!X210,Daily!X427,Daily!X644,Daily!X861)</f>
        <v>13852</v>
      </c>
      <c r="Y22" s="33">
        <f>SUM(Daily!Y24,Daily!Y210,Daily!Y427,Daily!Y644,Daily!Y861)</f>
        <v>4531</v>
      </c>
      <c r="Z22" s="33">
        <f>SUM(Daily!Z24,Daily!Z210,Daily!Z427,Daily!Z644,Daily!Z861)</f>
        <v>19235</v>
      </c>
      <c r="AA22" s="33">
        <f>SUM(Daily!AA24,Daily!AA210,Daily!AA427,Daily!AA644,Daily!AA861)</f>
        <v>29253</v>
      </c>
      <c r="AB22" s="108">
        <f t="shared" si="0"/>
        <v>166591</v>
      </c>
      <c r="AC22" s="19">
        <f t="shared" si="0"/>
        <v>166687</v>
      </c>
    </row>
    <row r="23" spans="1:29" ht="14.4" thickTop="1" thickBot="1" x14ac:dyDescent="0.3">
      <c r="A23" s="91" t="s">
        <v>32</v>
      </c>
      <c r="B23" s="33">
        <f>SUM(Daily!B25,Daily!B211,Daily!B428,Daily!B645,Daily!B862)</f>
        <v>12004</v>
      </c>
      <c r="C23" s="33">
        <f>SUM(Daily!C25,Daily!C211,Daily!C428,Daily!C645,Daily!C862)</f>
        <v>20093</v>
      </c>
      <c r="D23" s="33">
        <f>SUM(Daily!D25,Daily!D211,Daily!D428,Daily!D645,Daily!D862)</f>
        <v>5551</v>
      </c>
      <c r="E23" s="33">
        <f>SUM(Daily!E25,Daily!E211,Daily!E428,Daily!E645,Daily!E862)</f>
        <v>8495</v>
      </c>
      <c r="F23" s="33">
        <f>SUM(Daily!F25,Daily!F211,Daily!F428,Daily!F645,Daily!F862)</f>
        <v>4711</v>
      </c>
      <c r="G23" s="33">
        <f>SUM(Daily!G25,Daily!G211,Daily!G428,Daily!G645,Daily!G862)</f>
        <v>12355</v>
      </c>
      <c r="H23" s="33">
        <f>SUM(Daily!H25,Daily!H211,Daily!H428,Daily!H645,Daily!H862)</f>
        <v>13601</v>
      </c>
      <c r="I23" s="33">
        <f>SUM(Daily!I25,Daily!I211,Daily!I428,Daily!I645,Daily!I862)</f>
        <v>25757</v>
      </c>
      <c r="J23" s="33">
        <f>SUM(Daily!J25,Daily!J211,Daily!J428,Daily!J645,Daily!J862)</f>
        <v>3184</v>
      </c>
      <c r="K23" s="33">
        <f>SUM(Daily!K25,Daily!K211,Daily!K428,Daily!K645,Daily!K862)</f>
        <v>1343</v>
      </c>
      <c r="L23" s="33">
        <f>SUM(Daily!L25,Daily!L211,Daily!L428,Daily!L645,Daily!L862)</f>
        <v>13446</v>
      </c>
      <c r="M23" s="33">
        <f>SUM(Daily!M25,Daily!M211,Daily!M428,Daily!M645,Daily!M862)</f>
        <v>5829</v>
      </c>
      <c r="N23" s="33">
        <f>SUM(Daily!N25,Daily!N211,Daily!N428,Daily!N645,Daily!N862)</f>
        <v>18713</v>
      </c>
      <c r="O23" s="33">
        <f>SUM(Daily!O25,Daily!O211,Daily!O428,Daily!O645,Daily!O862)</f>
        <v>13771</v>
      </c>
      <c r="P23" s="33">
        <f>SUM(Daily!P25,Daily!P211,Daily!P428,Daily!P645,Daily!P862)</f>
        <v>8424</v>
      </c>
      <c r="Q23" s="33">
        <f>SUM(Daily!Q25,Daily!Q211,Daily!Q428,Daily!Q645,Daily!Q862)</f>
        <v>9662</v>
      </c>
      <c r="R23" s="33">
        <f>SUM(Daily!R25,Daily!R211,Daily!R428,Daily!R645,Daily!R862)</f>
        <v>10124</v>
      </c>
      <c r="S23" s="33">
        <f>SUM(Daily!S25,Daily!S211,Daily!S428,Daily!S645,Daily!S862)</f>
        <v>13910</v>
      </c>
      <c r="T23" s="33">
        <f>SUM(Daily!T25,Daily!T211,Daily!T428,Daily!T645,Daily!T862)</f>
        <v>5256</v>
      </c>
      <c r="U23" s="33">
        <f>SUM(Daily!U25,Daily!U211,Daily!U428,Daily!U645,Daily!U862)</f>
        <v>1350</v>
      </c>
      <c r="V23" s="33">
        <f>SUM(Daily!V25,Daily!V211,Daily!V428,Daily!V645,Daily!V862)</f>
        <v>17323</v>
      </c>
      <c r="W23" s="33">
        <f>SUM(Daily!W25,Daily!W211,Daily!W428,Daily!W645,Daily!W862)</f>
        <v>10973</v>
      </c>
      <c r="X23" s="33">
        <f>SUM(Daily!X25,Daily!X211,Daily!X428,Daily!X645,Daily!X862)</f>
        <v>9807</v>
      </c>
      <c r="Y23" s="33">
        <f>SUM(Daily!Y25,Daily!Y211,Daily!Y428,Daily!Y645,Daily!Y862)</f>
        <v>3804</v>
      </c>
      <c r="Z23" s="33">
        <f>SUM(Daily!Z25,Daily!Z211,Daily!Z428,Daily!Z645,Daily!Z862)</f>
        <v>17259</v>
      </c>
      <c r="AA23" s="33">
        <f>SUM(Daily!AA25,Daily!AA211,Daily!AA428,Daily!AA645,Daily!AA862)</f>
        <v>23528</v>
      </c>
      <c r="AB23" s="108">
        <f t="shared" si="0"/>
        <v>139403</v>
      </c>
      <c r="AC23" s="19">
        <f t="shared" si="0"/>
        <v>150870</v>
      </c>
    </row>
    <row r="24" spans="1:29" ht="14.4" thickTop="1" thickBot="1" x14ac:dyDescent="0.3">
      <c r="A24" s="90" t="s">
        <v>33</v>
      </c>
      <c r="B24" s="33">
        <f>SUM(Daily!B26,Daily!B212,Daily!B429,Daily!B646,Daily!B863)</f>
        <v>12657</v>
      </c>
      <c r="C24" s="33">
        <f>SUM(Daily!C26,Daily!C212,Daily!C429,Daily!C646,Daily!C863)</f>
        <v>15587</v>
      </c>
      <c r="D24" s="33">
        <f>SUM(Daily!D26,Daily!D212,Daily!D429,Daily!D646,Daily!D863)</f>
        <v>4970</v>
      </c>
      <c r="E24" s="33">
        <f>SUM(Daily!E26,Daily!E212,Daily!E429,Daily!E646,Daily!E863)</f>
        <v>7429</v>
      </c>
      <c r="F24" s="33">
        <f>SUM(Daily!F26,Daily!F212,Daily!F429,Daily!F646,Daily!F863)</f>
        <v>4720</v>
      </c>
      <c r="G24" s="33">
        <f>SUM(Daily!G26,Daily!G212,Daily!G429,Daily!G646,Daily!G863)</f>
        <v>9676</v>
      </c>
      <c r="H24" s="33">
        <f>SUM(Daily!H26,Daily!H212,Daily!H429,Daily!H646,Daily!H863)</f>
        <v>12755</v>
      </c>
      <c r="I24" s="33">
        <f>SUM(Daily!I26,Daily!I212,Daily!I429,Daily!I646,Daily!I863)</f>
        <v>19278</v>
      </c>
      <c r="J24" s="33">
        <f>SUM(Daily!J26,Daily!J212,Daily!J429,Daily!J646,Daily!J863)</f>
        <v>2943</v>
      </c>
      <c r="K24" s="33">
        <f>SUM(Daily!K26,Daily!K212,Daily!K429,Daily!K646,Daily!K863)</f>
        <v>977</v>
      </c>
      <c r="L24" s="33">
        <f>SUM(Daily!L26,Daily!L212,Daily!L429,Daily!L646,Daily!L863)</f>
        <v>10841</v>
      </c>
      <c r="M24" s="33">
        <f>SUM(Daily!M26,Daily!M212,Daily!M429,Daily!M646,Daily!M863)</f>
        <v>6252</v>
      </c>
      <c r="N24" s="33">
        <f>SUM(Daily!N26,Daily!N212,Daily!N429,Daily!N646,Daily!N863)</f>
        <v>15380</v>
      </c>
      <c r="O24" s="33">
        <f>SUM(Daily!O26,Daily!O212,Daily!O429,Daily!O646,Daily!O863)</f>
        <v>12971</v>
      </c>
      <c r="P24" s="33">
        <f>SUM(Daily!P26,Daily!P212,Daily!P429,Daily!P646,Daily!P863)</f>
        <v>6669</v>
      </c>
      <c r="Q24" s="33">
        <f>SUM(Daily!Q26,Daily!Q212,Daily!Q429,Daily!Q646,Daily!Q863)</f>
        <v>8908</v>
      </c>
      <c r="R24" s="33">
        <f>SUM(Daily!R26,Daily!R212,Daily!R429,Daily!R646,Daily!R863)</f>
        <v>8480</v>
      </c>
      <c r="S24" s="33">
        <f>SUM(Daily!S26,Daily!S212,Daily!S429,Daily!S646,Daily!S863)</f>
        <v>11429</v>
      </c>
      <c r="T24" s="33">
        <f>SUM(Daily!T26,Daily!T212,Daily!T429,Daily!T646,Daily!T863)</f>
        <v>3115</v>
      </c>
      <c r="U24" s="33">
        <f>SUM(Daily!U26,Daily!U212,Daily!U429,Daily!U646,Daily!U863)</f>
        <v>1709</v>
      </c>
      <c r="V24" s="33">
        <f>SUM(Daily!V26,Daily!V212,Daily!V429,Daily!V646,Daily!V863)</f>
        <v>15412</v>
      </c>
      <c r="W24" s="33">
        <f>SUM(Daily!W26,Daily!W212,Daily!W429,Daily!W646,Daily!W863)</f>
        <v>10180</v>
      </c>
      <c r="X24" s="33">
        <f>SUM(Daily!X26,Daily!X212,Daily!X429,Daily!X646,Daily!X863)</f>
        <v>6877</v>
      </c>
      <c r="Y24" s="33">
        <f>SUM(Daily!Y26,Daily!Y212,Daily!Y429,Daily!Y646,Daily!Y863)</f>
        <v>4066</v>
      </c>
      <c r="Z24" s="33">
        <f>SUM(Daily!Z26,Daily!Z212,Daily!Z429,Daily!Z646,Daily!Z863)</f>
        <v>15287</v>
      </c>
      <c r="AA24" s="33">
        <f>SUM(Daily!AA26,Daily!AA212,Daily!AA429,Daily!AA646,Daily!AA863)</f>
        <v>18908</v>
      </c>
      <c r="AB24" s="108">
        <f t="shared" si="0"/>
        <v>120106</v>
      </c>
      <c r="AC24" s="19">
        <f t="shared" si="0"/>
        <v>127370</v>
      </c>
    </row>
    <row r="25" spans="1:29" ht="14.4" thickTop="1" thickBot="1" x14ac:dyDescent="0.3">
      <c r="A25" s="91" t="s">
        <v>34</v>
      </c>
      <c r="B25" s="33">
        <f>SUM(Daily!B27,Daily!B213,Daily!B430,Daily!B647,Daily!B864)</f>
        <v>5768</v>
      </c>
      <c r="C25" s="33">
        <f>SUM(Daily!C27,Daily!C213,Daily!C430,Daily!C647,Daily!C864)</f>
        <v>11140</v>
      </c>
      <c r="D25" s="33">
        <f>SUM(Daily!D27,Daily!D213,Daily!D430,Daily!D647,Daily!D864)</f>
        <v>2714</v>
      </c>
      <c r="E25" s="33">
        <f>SUM(Daily!E27,Daily!E213,Daily!E430,Daily!E647,Daily!E864)</f>
        <v>5877</v>
      </c>
      <c r="F25" s="33">
        <f>SUM(Daily!F27,Daily!F213,Daily!F430,Daily!F647,Daily!F864)</f>
        <v>2314</v>
      </c>
      <c r="G25" s="33">
        <f>SUM(Daily!G27,Daily!G213,Daily!G430,Daily!G647,Daily!G864)</f>
        <v>8026</v>
      </c>
      <c r="H25" s="33">
        <f>SUM(Daily!H27,Daily!H213,Daily!H430,Daily!H647,Daily!H864)</f>
        <v>7641</v>
      </c>
      <c r="I25" s="33">
        <f>SUM(Daily!I27,Daily!I213,Daily!I430,Daily!I647,Daily!I864)</f>
        <v>14889</v>
      </c>
      <c r="J25" s="33">
        <f>SUM(Daily!J27,Daily!J213,Daily!J430,Daily!J647,Daily!J864)</f>
        <v>2499</v>
      </c>
      <c r="K25" s="33">
        <f>SUM(Daily!K27,Daily!K213,Daily!K430,Daily!K647,Daily!K864)</f>
        <v>631</v>
      </c>
      <c r="L25" s="33">
        <f>SUM(Daily!L27,Daily!L213,Daily!L430,Daily!L647,Daily!L864)</f>
        <v>8040</v>
      </c>
      <c r="M25" s="33">
        <f>SUM(Daily!M27,Daily!M213,Daily!M430,Daily!M647,Daily!M864)</f>
        <v>4893</v>
      </c>
      <c r="N25" s="33">
        <f>SUM(Daily!N27,Daily!N213,Daily!N430,Daily!N647,Daily!N864)</f>
        <v>12054</v>
      </c>
      <c r="O25" s="33">
        <f>SUM(Daily!O27,Daily!O213,Daily!O430,Daily!O647,Daily!O864)</f>
        <v>11300</v>
      </c>
      <c r="P25" s="33">
        <f>SUM(Daily!P27,Daily!P213,Daily!P430,Daily!P647,Daily!P864)</f>
        <v>4622</v>
      </c>
      <c r="Q25" s="33">
        <f>SUM(Daily!Q27,Daily!Q213,Daily!Q430,Daily!Q647,Daily!Q864)</f>
        <v>7963</v>
      </c>
      <c r="R25" s="33">
        <f>SUM(Daily!R27,Daily!R213,Daily!R430,Daily!R647,Daily!R864)</f>
        <v>6299</v>
      </c>
      <c r="S25" s="33">
        <f>SUM(Daily!S27,Daily!S213,Daily!S430,Daily!S647,Daily!S864)</f>
        <v>9362</v>
      </c>
      <c r="T25" s="33">
        <f>SUM(Daily!T27,Daily!T213,Daily!T430,Daily!T647,Daily!T864)</f>
        <v>2050</v>
      </c>
      <c r="U25" s="33">
        <f>SUM(Daily!U27,Daily!U213,Daily!U430,Daily!U647,Daily!U864)</f>
        <v>1450</v>
      </c>
      <c r="V25" s="33">
        <f>SUM(Daily!V27,Daily!V213,Daily!V430,Daily!V647,Daily!V864)</f>
        <v>14085</v>
      </c>
      <c r="W25" s="33">
        <f>SUM(Daily!W27,Daily!W213,Daily!W430,Daily!W647,Daily!W864)</f>
        <v>7999</v>
      </c>
      <c r="X25" s="33">
        <f>SUM(Daily!X27,Daily!X213,Daily!X430,Daily!X647,Daily!X864)</f>
        <v>4908</v>
      </c>
      <c r="Y25" s="33">
        <f>SUM(Daily!Y27,Daily!Y213,Daily!Y430,Daily!Y647,Daily!Y864)</f>
        <v>3406</v>
      </c>
      <c r="Z25" s="33">
        <f>SUM(Daily!Z27,Daily!Z213,Daily!Z430,Daily!Z647,Daily!Z864)</f>
        <v>12281</v>
      </c>
      <c r="AA25" s="33">
        <f>SUM(Daily!AA27,Daily!AA213,Daily!AA430,Daily!AA647,Daily!AA864)</f>
        <v>15673</v>
      </c>
      <c r="AB25" s="108">
        <f>B25+D25+F25+H25+J25+L25+N25+P25+R25+T25+V25+X25+Z25</f>
        <v>85275</v>
      </c>
      <c r="AC25" s="19">
        <f t="shared" si="0"/>
        <v>102609</v>
      </c>
    </row>
    <row r="26" spans="1:29" ht="14.4" thickTop="1" thickBot="1" x14ac:dyDescent="0.3">
      <c r="A26" s="90" t="s">
        <v>35</v>
      </c>
      <c r="B26" s="33">
        <f>SUM(Daily!B28,Daily!B214,Daily!B431,Daily!B648,Daily!B865)</f>
        <v>254</v>
      </c>
      <c r="C26" s="33">
        <f>SUM(Daily!C28,Daily!C214,Daily!C431,Daily!C648,Daily!C865)</f>
        <v>6314</v>
      </c>
      <c r="D26" s="33">
        <f>SUM(Daily!D28,Daily!D214,Daily!D431,Daily!D648,Daily!D865)</f>
        <v>154</v>
      </c>
      <c r="E26" s="33">
        <f>SUM(Daily!E28,Daily!E214,Daily!E431,Daily!E648,Daily!E865)</f>
        <v>3846</v>
      </c>
      <c r="F26" s="33">
        <f>SUM(Daily!F28,Daily!F214,Daily!F431,Daily!F648,Daily!F865)</f>
        <v>109</v>
      </c>
      <c r="G26" s="33">
        <f>SUM(Daily!G28,Daily!G214,Daily!G431,Daily!G648,Daily!G865)</f>
        <v>4609</v>
      </c>
      <c r="H26" s="33">
        <f>SUM(Daily!H28,Daily!H214,Daily!H431,Daily!H648,Daily!H865)</f>
        <v>732</v>
      </c>
      <c r="I26" s="33">
        <f>SUM(Daily!I28,Daily!I214,Daily!I431,Daily!I648,Daily!I865)</f>
        <v>6404</v>
      </c>
      <c r="J26" s="33">
        <f>SUM(Daily!J28,Daily!J214,Daily!J431,Daily!J648,Daily!J865)</f>
        <v>490</v>
      </c>
      <c r="K26" s="33">
        <f>SUM(Daily!K28,Daily!K214,Daily!K431,Daily!K648,Daily!K865)</f>
        <v>253</v>
      </c>
      <c r="L26" s="33">
        <f>SUM(Daily!L28,Daily!L214,Daily!L431,Daily!L648,Daily!L865)</f>
        <v>3189</v>
      </c>
      <c r="M26" s="33">
        <f>SUM(Daily!M28,Daily!M214,Daily!M431,Daily!M648,Daily!M865)</f>
        <v>1080</v>
      </c>
      <c r="N26" s="33">
        <f>SUM(Daily!N28,Daily!N214,Daily!N431,Daily!N648,Daily!N865)</f>
        <v>3633</v>
      </c>
      <c r="O26" s="33">
        <f>SUM(Daily!O28,Daily!O214,Daily!O431,Daily!O648,Daily!O865)</f>
        <v>2339</v>
      </c>
      <c r="P26" s="33">
        <f>SUM(Daily!P28,Daily!P214,Daily!P431,Daily!P648,Daily!P865)</f>
        <v>1065</v>
      </c>
      <c r="Q26" s="33">
        <f>SUM(Daily!Q28,Daily!Q214,Daily!Q431,Daily!Q648,Daily!Q865)</f>
        <v>1766</v>
      </c>
      <c r="R26" s="33">
        <f>SUM(Daily!R28,Daily!R214,Daily!R431,Daily!R648,Daily!R865)</f>
        <v>1407</v>
      </c>
      <c r="S26" s="33">
        <f>SUM(Daily!S28,Daily!S214,Daily!S431,Daily!S648,Daily!S865)</f>
        <v>1653</v>
      </c>
      <c r="T26" s="33">
        <f>SUM(Daily!T28,Daily!T214,Daily!T431,Daily!T648,Daily!T865)</f>
        <v>409</v>
      </c>
      <c r="U26" s="33">
        <f>SUM(Daily!U28,Daily!U214,Daily!U431,Daily!U648,Daily!U865)</f>
        <v>143</v>
      </c>
      <c r="V26" s="33">
        <f>SUM(Daily!V28,Daily!V214,Daily!V431,Daily!V648,Daily!V865)</f>
        <v>3328</v>
      </c>
      <c r="W26" s="33">
        <f>SUM(Daily!W28,Daily!W214,Daily!W431,Daily!W648,Daily!W865)</f>
        <v>647</v>
      </c>
      <c r="X26" s="33">
        <f>SUM(Daily!X28,Daily!X214,Daily!X431,Daily!X648,Daily!X865)</f>
        <v>565</v>
      </c>
      <c r="Y26" s="33">
        <f>SUM(Daily!Y28,Daily!Y214,Daily!Y431,Daily!Y648,Daily!Y865)</f>
        <v>333</v>
      </c>
      <c r="Z26" s="33">
        <f>SUM(Daily!Z28,Daily!Z214,Daily!Z431,Daily!Z648,Daily!Z865)</f>
        <v>1038</v>
      </c>
      <c r="AA26" s="33">
        <f>SUM(Daily!AA28,Daily!AA214,Daily!AA431,Daily!AA648,Daily!AA865)</f>
        <v>1853</v>
      </c>
      <c r="AB26" s="108">
        <f>B26+D26+F26+H26+J26+L26+N26+P26+R26+T26+V26+X26+Z26</f>
        <v>16373</v>
      </c>
      <c r="AC26" s="19">
        <f t="shared" si="0"/>
        <v>31240</v>
      </c>
    </row>
    <row r="27" spans="1:29" ht="14.4" thickTop="1" thickBot="1" x14ac:dyDescent="0.3">
      <c r="A27" s="91" t="s">
        <v>36</v>
      </c>
      <c r="B27" s="33">
        <f>SUM(Daily!B29,Daily!B215,Daily!B432,Daily!B649,Daily!B866)</f>
        <v>0</v>
      </c>
      <c r="C27" s="33">
        <f>SUM(Daily!C29,Daily!C215,Daily!C432,Daily!C649,Daily!C866)</f>
        <v>277</v>
      </c>
      <c r="D27" s="33">
        <f>SUM(Daily!D29,Daily!D215,Daily!D432,Daily!D649,Daily!D866)</f>
        <v>2</v>
      </c>
      <c r="E27" s="33">
        <f>SUM(Daily!E29,Daily!E215,Daily!E432,Daily!E649,Daily!E866)</f>
        <v>176</v>
      </c>
      <c r="F27" s="33">
        <f>SUM(Daily!F29,Daily!F215,Daily!F432,Daily!F649,Daily!F866)</f>
        <v>0</v>
      </c>
      <c r="G27" s="33">
        <f>SUM(Daily!G29,Daily!G215,Daily!G432,Daily!G649,Daily!G866)</f>
        <v>100</v>
      </c>
      <c r="H27" s="33">
        <f>SUM(Daily!H29,Daily!H215,Daily!H432,Daily!H649,Daily!H866)</f>
        <v>5</v>
      </c>
      <c r="I27" s="33">
        <f>SUM(Daily!I29,Daily!I215,Daily!I432,Daily!I649,Daily!I866)</f>
        <v>208</v>
      </c>
      <c r="J27" s="33">
        <f>SUM(Daily!J29,Daily!J215,Daily!J432,Daily!J649,Daily!J866)</f>
        <v>5</v>
      </c>
      <c r="K27" s="33">
        <f>SUM(Daily!K29,Daily!K215,Daily!K432,Daily!K649,Daily!K866)</f>
        <v>8</v>
      </c>
      <c r="L27" s="33">
        <f>SUM(Daily!L29,Daily!L215,Daily!L432,Daily!L649,Daily!L866)</f>
        <v>133</v>
      </c>
      <c r="M27" s="33">
        <f>SUM(Daily!M29,Daily!M215,Daily!M432,Daily!M649,Daily!M866)</f>
        <v>23</v>
      </c>
      <c r="N27" s="33">
        <f>SUM(Daily!N29,Daily!N215,Daily!N432,Daily!N649,Daily!N866)</f>
        <v>42</v>
      </c>
      <c r="O27" s="33">
        <f>SUM(Daily!O29,Daily!O215,Daily!O432,Daily!O649,Daily!O866)</f>
        <v>59</v>
      </c>
      <c r="P27" s="33">
        <f>SUM(Daily!P29,Daily!P215,Daily!P432,Daily!P649,Daily!P866)</f>
        <v>11</v>
      </c>
      <c r="Q27" s="33">
        <f>SUM(Daily!Q29,Daily!Q215,Daily!Q432,Daily!Q649,Daily!Q866)</f>
        <v>49</v>
      </c>
      <c r="R27" s="33">
        <f>SUM(Daily!R29,Daily!R215,Daily!R432,Daily!R649,Daily!R866)</f>
        <v>54</v>
      </c>
      <c r="S27" s="33">
        <f>SUM(Daily!S29,Daily!S215,Daily!S432,Daily!S649,Daily!S866)</f>
        <v>27</v>
      </c>
      <c r="T27" s="33">
        <f>SUM(Daily!T29,Daily!T215,Daily!T432,Daily!T649,Daily!T866)</f>
        <v>2</v>
      </c>
      <c r="U27" s="33">
        <f>SUM(Daily!U29,Daily!U215,Daily!U432,Daily!U649,Daily!U866)</f>
        <v>1</v>
      </c>
      <c r="V27" s="33">
        <f>SUM(Daily!V29,Daily!V215,Daily!V432,Daily!V649,Daily!V866)</f>
        <v>40</v>
      </c>
      <c r="W27" s="33">
        <f>SUM(Daily!W29,Daily!W215,Daily!W432,Daily!W649,Daily!W866)</f>
        <v>3</v>
      </c>
      <c r="X27" s="33">
        <f>SUM(Daily!X29,Daily!X215,Daily!X432,Daily!X649,Daily!X866)</f>
        <v>9</v>
      </c>
      <c r="Y27" s="33">
        <f>SUM(Daily!Y29,Daily!Y215,Daily!Y432,Daily!Y649,Daily!Y866)</f>
        <v>1</v>
      </c>
      <c r="Z27" s="33">
        <f>SUM(Daily!Z29,Daily!Z215,Daily!Z432,Daily!Z649,Daily!Z866)</f>
        <v>5</v>
      </c>
      <c r="AA27" s="33">
        <f>SUM(Daily!AA29,Daily!AA215,Daily!AA432,Daily!AA649,Daily!AA866)</f>
        <v>45</v>
      </c>
      <c r="AB27" s="108">
        <f t="shared" si="0"/>
        <v>308</v>
      </c>
      <c r="AC27" s="19">
        <f t="shared" si="0"/>
        <v>977</v>
      </c>
    </row>
    <row r="28" spans="1:29" ht="14.4" thickTop="1" thickBot="1" x14ac:dyDescent="0.3">
      <c r="A28" s="90" t="s">
        <v>37</v>
      </c>
      <c r="B28" s="33">
        <f>SUM(Daily!B30,Daily!B216,Daily!B433,Daily!B650,Daily!B867)</f>
        <v>0</v>
      </c>
      <c r="C28" s="33">
        <f>SUM(Daily!C30,Daily!C216,Daily!C433,Daily!C650,Daily!C867)</f>
        <v>0</v>
      </c>
      <c r="D28" s="33">
        <f>SUM(Daily!D30,Daily!D216,Daily!D433,Daily!D650,Daily!D867)</f>
        <v>0</v>
      </c>
      <c r="E28" s="33">
        <f>SUM(Daily!E30,Daily!E216,Daily!E433,Daily!E650,Daily!E867)</f>
        <v>0</v>
      </c>
      <c r="F28" s="33">
        <f>SUM(Daily!F30,Daily!F216,Daily!F433,Daily!F650,Daily!F867)</f>
        <v>0</v>
      </c>
      <c r="G28" s="33">
        <f>SUM(Daily!G30,Daily!G216,Daily!G433,Daily!G650,Daily!G867)</f>
        <v>0</v>
      </c>
      <c r="H28" s="33">
        <f>SUM(Daily!H30,Daily!H216,Daily!H433,Daily!H650,Daily!H867)</f>
        <v>0</v>
      </c>
      <c r="I28" s="33">
        <f>SUM(Daily!I30,Daily!I216,Daily!I433,Daily!I650,Daily!I867)</f>
        <v>0</v>
      </c>
      <c r="J28" s="33">
        <f>SUM(Daily!J30,Daily!J216,Daily!J433,Daily!J650,Daily!J867)</f>
        <v>0</v>
      </c>
      <c r="K28" s="33">
        <f>SUM(Daily!K30,Daily!K216,Daily!K433,Daily!K650,Daily!K867)</f>
        <v>0</v>
      </c>
      <c r="L28" s="33">
        <f>SUM(Daily!L30,Daily!L216,Daily!L433,Daily!L650,Daily!L867)</f>
        <v>0</v>
      </c>
      <c r="M28" s="33">
        <f>SUM(Daily!M30,Daily!M216,Daily!M433,Daily!M650,Daily!M867)</f>
        <v>0</v>
      </c>
      <c r="N28" s="33">
        <f>SUM(Daily!N30,Daily!N216,Daily!N433,Daily!N650,Daily!N867)</f>
        <v>0</v>
      </c>
      <c r="O28" s="33">
        <f>SUM(Daily!O30,Daily!O216,Daily!O433,Daily!O650,Daily!O867)</f>
        <v>0</v>
      </c>
      <c r="P28" s="33">
        <f>SUM(Daily!P30,Daily!P216,Daily!P433,Daily!P650,Daily!P867)</f>
        <v>0</v>
      </c>
      <c r="Q28" s="33">
        <f>SUM(Daily!Q30,Daily!Q216,Daily!Q433,Daily!Q650,Daily!Q867)</f>
        <v>0</v>
      </c>
      <c r="R28" s="33">
        <f>SUM(Daily!R30,Daily!R216,Daily!R433,Daily!R650,Daily!R867)</f>
        <v>0</v>
      </c>
      <c r="S28" s="33">
        <f>SUM(Daily!S30,Daily!S216,Daily!S433,Daily!S650,Daily!S867)</f>
        <v>0</v>
      </c>
      <c r="T28" s="33">
        <f>SUM(Daily!T30,Daily!T216,Daily!T433,Daily!T650,Daily!T867)</f>
        <v>0</v>
      </c>
      <c r="U28" s="33">
        <f>SUM(Daily!U30,Daily!U216,Daily!U433,Daily!U650,Daily!U867)</f>
        <v>0</v>
      </c>
      <c r="V28" s="33">
        <f>SUM(Daily!V30,Daily!V216,Daily!V433,Daily!V650,Daily!V867)</f>
        <v>0</v>
      </c>
      <c r="W28" s="33">
        <f>SUM(Daily!W30,Daily!W216,Daily!W433,Daily!W650,Daily!W867)</f>
        <v>0</v>
      </c>
      <c r="X28" s="33">
        <f>SUM(Daily!X30,Daily!X216,Daily!X433,Daily!X650,Daily!X867)</f>
        <v>0</v>
      </c>
      <c r="Y28" s="33">
        <f>SUM(Daily!Y30,Daily!Y216,Daily!Y433,Daily!Y650,Daily!Y867)</f>
        <v>0</v>
      </c>
      <c r="Z28" s="33">
        <f>SUM(Daily!Z30,Daily!Z216,Daily!Z433,Daily!Z650,Daily!Z867)</f>
        <v>0</v>
      </c>
      <c r="AA28" s="33">
        <f>SUM(Daily!AA30,Daily!AA216,Daily!AA433,Daily!AA650,Daily!AA867)</f>
        <v>0</v>
      </c>
      <c r="AB28" s="108">
        <f t="shared" si="0"/>
        <v>0</v>
      </c>
      <c r="AC28" s="19">
        <f t="shared" si="0"/>
        <v>0</v>
      </c>
    </row>
    <row r="29" spans="1:29" ht="14.4" thickTop="1" thickBot="1" x14ac:dyDescent="0.3">
      <c r="A29" s="91" t="s">
        <v>38</v>
      </c>
      <c r="B29" s="33">
        <f>SUM(Daily!B31,Daily!B217,Daily!B434,Daily!B651,Daily!B868)</f>
        <v>0</v>
      </c>
      <c r="C29" s="33">
        <f>SUM(Daily!C31,Daily!C217,Daily!C434,Daily!C651,Daily!C868)</f>
        <v>0</v>
      </c>
      <c r="D29" s="33">
        <f>SUM(Daily!D31,Daily!D217,Daily!D434,Daily!D651,Daily!D868)</f>
        <v>0</v>
      </c>
      <c r="E29" s="33">
        <f>SUM(Daily!E31,Daily!E217,Daily!E434,Daily!E651,Daily!E868)</f>
        <v>0</v>
      </c>
      <c r="F29" s="33">
        <f>SUM(Daily!F31,Daily!F217,Daily!F434,Daily!F651,Daily!F868)</f>
        <v>0</v>
      </c>
      <c r="G29" s="33">
        <f>SUM(Daily!G31,Daily!G217,Daily!G434,Daily!G651,Daily!G868)</f>
        <v>0</v>
      </c>
      <c r="H29" s="33">
        <f>SUM(Daily!H31,Daily!H217,Daily!H434,Daily!H651,Daily!H868)</f>
        <v>0</v>
      </c>
      <c r="I29" s="33">
        <f>SUM(Daily!I31,Daily!I217,Daily!I434,Daily!I651,Daily!I868)</f>
        <v>0</v>
      </c>
      <c r="J29" s="33">
        <f>SUM(Daily!J31,Daily!J217,Daily!J434,Daily!J651,Daily!J868)</f>
        <v>0</v>
      </c>
      <c r="K29" s="33">
        <f>SUM(Daily!K31,Daily!K217,Daily!K434,Daily!K651,Daily!K868)</f>
        <v>0</v>
      </c>
      <c r="L29" s="33">
        <f>SUM(Daily!L31,Daily!L217,Daily!L434,Daily!L651,Daily!L868)</f>
        <v>0</v>
      </c>
      <c r="M29" s="33">
        <f>SUM(Daily!M31,Daily!M217,Daily!M434,Daily!M651,Daily!M868)</f>
        <v>0</v>
      </c>
      <c r="N29" s="33">
        <f>SUM(Daily!N31,Daily!N217,Daily!N434,Daily!N651,Daily!N868)</f>
        <v>0</v>
      </c>
      <c r="O29" s="33">
        <f>SUM(Daily!O31,Daily!O217,Daily!O434,Daily!O651,Daily!O868)</f>
        <v>0</v>
      </c>
      <c r="P29" s="33">
        <f>SUM(Daily!P31,Daily!P217,Daily!P434,Daily!P651,Daily!P868)</f>
        <v>0</v>
      </c>
      <c r="Q29" s="33">
        <f>SUM(Daily!Q31,Daily!Q217,Daily!Q434,Daily!Q651,Daily!Q868)</f>
        <v>0</v>
      </c>
      <c r="R29" s="33">
        <f>SUM(Daily!R31,Daily!R217,Daily!R434,Daily!R651,Daily!R868)</f>
        <v>0</v>
      </c>
      <c r="S29" s="33">
        <f>SUM(Daily!S31,Daily!S217,Daily!S434,Daily!S651,Daily!S868)</f>
        <v>0</v>
      </c>
      <c r="T29" s="33">
        <f>SUM(Daily!T31,Daily!T217,Daily!T434,Daily!T651,Daily!T868)</f>
        <v>0</v>
      </c>
      <c r="U29" s="33">
        <f>SUM(Daily!U31,Daily!U217,Daily!U434,Daily!U651,Daily!U868)</f>
        <v>0</v>
      </c>
      <c r="V29" s="33">
        <f>SUM(Daily!V31,Daily!V217,Daily!V434,Daily!V651,Daily!V868)</f>
        <v>0</v>
      </c>
      <c r="W29" s="33">
        <f>SUM(Daily!W31,Daily!W217,Daily!W434,Daily!W651,Daily!W868)</f>
        <v>0</v>
      </c>
      <c r="X29" s="33">
        <f>SUM(Daily!X31,Daily!X217,Daily!X434,Daily!X651,Daily!X868)</f>
        <v>0</v>
      </c>
      <c r="Y29" s="33">
        <f>SUM(Daily!Y31,Daily!Y217,Daily!Y434,Daily!Y651,Daily!Y868)</f>
        <v>0</v>
      </c>
      <c r="Z29" s="33">
        <f>SUM(Daily!Z31,Daily!Z217,Daily!Z434,Daily!Z651,Daily!Z868)</f>
        <v>0</v>
      </c>
      <c r="AA29" s="33">
        <f>SUM(Daily!AA31,Daily!AA217,Daily!AA434,Daily!AA651,Daily!AA868)</f>
        <v>0</v>
      </c>
      <c r="AB29" s="108">
        <f t="shared" si="0"/>
        <v>0</v>
      </c>
      <c r="AC29" s="19">
        <f t="shared" si="0"/>
        <v>0</v>
      </c>
    </row>
    <row r="30" spans="1:29" ht="14.4" thickTop="1" thickBot="1" x14ac:dyDescent="0.3">
      <c r="A30" s="86" t="s">
        <v>39</v>
      </c>
      <c r="B30" s="33">
        <f>SUM(Daily!B32,Daily!B218,Daily!B435,Daily!B652,Daily!B869)</f>
        <v>0</v>
      </c>
      <c r="C30" s="33">
        <f>SUM(Daily!C32,Daily!C218,Daily!C435,Daily!C652,Daily!C869)</f>
        <v>0</v>
      </c>
      <c r="D30" s="33">
        <f>SUM(Daily!D32,Daily!D218,Daily!D435,Daily!D652,Daily!D869)</f>
        <v>0</v>
      </c>
      <c r="E30" s="33">
        <f>SUM(Daily!E32,Daily!E218,Daily!E435,Daily!E652,Daily!E869)</f>
        <v>0</v>
      </c>
      <c r="F30" s="33">
        <f>SUM(Daily!F32,Daily!F218,Daily!F435,Daily!F652,Daily!F869)</f>
        <v>0</v>
      </c>
      <c r="G30" s="33">
        <f>SUM(Daily!G32,Daily!G218,Daily!G435,Daily!G652,Daily!G869)</f>
        <v>0</v>
      </c>
      <c r="H30" s="33">
        <f>SUM(Daily!H32,Daily!H218,Daily!H435,Daily!H652,Daily!H869)</f>
        <v>0</v>
      </c>
      <c r="I30" s="33">
        <f>SUM(Daily!I32,Daily!I218,Daily!I435,Daily!I652,Daily!I869)</f>
        <v>0</v>
      </c>
      <c r="J30" s="33">
        <f>SUM(Daily!J32,Daily!J218,Daily!J435,Daily!J652,Daily!J869)</f>
        <v>0</v>
      </c>
      <c r="K30" s="33">
        <f>SUM(Daily!K32,Daily!K218,Daily!K435,Daily!K652,Daily!K869)</f>
        <v>0</v>
      </c>
      <c r="L30" s="33">
        <f>SUM(Daily!L32,Daily!L218,Daily!L435,Daily!L652,Daily!L869)</f>
        <v>0</v>
      </c>
      <c r="M30" s="33">
        <f>SUM(Daily!M32,Daily!M218,Daily!M435,Daily!M652,Daily!M869)</f>
        <v>0</v>
      </c>
      <c r="N30" s="33">
        <f>SUM(Daily!N32,Daily!N218,Daily!N435,Daily!N652,Daily!N869)</f>
        <v>0</v>
      </c>
      <c r="O30" s="33">
        <f>SUM(Daily!O32,Daily!O218,Daily!O435,Daily!O652,Daily!O869)</f>
        <v>0</v>
      </c>
      <c r="P30" s="33">
        <f>SUM(Daily!P32,Daily!P218,Daily!P435,Daily!P652,Daily!P869)</f>
        <v>0</v>
      </c>
      <c r="Q30" s="33">
        <f>SUM(Daily!Q32,Daily!Q218,Daily!Q435,Daily!Q652,Daily!Q869)</f>
        <v>0</v>
      </c>
      <c r="R30" s="33">
        <f>SUM(Daily!R32,Daily!R218,Daily!R435,Daily!R652,Daily!R869)</f>
        <v>0</v>
      </c>
      <c r="S30" s="33">
        <f>SUM(Daily!S32,Daily!S218,Daily!S435,Daily!S652,Daily!S869)</f>
        <v>0</v>
      </c>
      <c r="T30" s="33">
        <f>SUM(Daily!T32,Daily!T218,Daily!T435,Daily!T652,Daily!T869)</f>
        <v>0</v>
      </c>
      <c r="U30" s="33">
        <f>SUM(Daily!U32,Daily!U218,Daily!U435,Daily!U652,Daily!U869)</f>
        <v>0</v>
      </c>
      <c r="V30" s="33">
        <f>SUM(Daily!V32,Daily!V218,Daily!V435,Daily!V652,Daily!V869)</f>
        <v>0</v>
      </c>
      <c r="W30" s="33">
        <f>SUM(Daily!W32,Daily!W218,Daily!W435,Daily!W652,Daily!W869)</f>
        <v>0</v>
      </c>
      <c r="X30" s="33">
        <f>SUM(Daily!X32,Daily!X218,Daily!X435,Daily!X652,Daily!X869)</f>
        <v>0</v>
      </c>
      <c r="Y30" s="33">
        <f>SUM(Daily!Y32,Daily!Y218,Daily!Y435,Daily!Y652,Daily!Y869)</f>
        <v>0</v>
      </c>
      <c r="Z30" s="33">
        <f>SUM(Daily!Z32,Daily!Z218,Daily!Z435,Daily!Z652,Daily!Z869)</f>
        <v>0</v>
      </c>
      <c r="AA30" s="33">
        <f>SUM(Daily!AA32,Daily!AA218,Daily!AA435,Daily!AA652,Daily!AA869)</f>
        <v>0</v>
      </c>
      <c r="AB30" s="109">
        <f t="shared" si="0"/>
        <v>0</v>
      </c>
      <c r="AC30" s="110">
        <f t="shared" si="0"/>
        <v>0</v>
      </c>
    </row>
    <row r="31" spans="1:29" ht="14.4" thickTop="1" thickBot="1" x14ac:dyDescent="0.3">
      <c r="A31" s="41" t="s">
        <v>13</v>
      </c>
      <c r="B31" s="50">
        <f>SUM(B7:B30)</f>
        <v>214775</v>
      </c>
      <c r="C31" s="46">
        <f t="shared" ref="C31:AC31" si="1">SUM(C7:C30)</f>
        <v>201367</v>
      </c>
      <c r="D31" s="45">
        <f t="shared" si="1"/>
        <v>116520</v>
      </c>
      <c r="E31" s="51">
        <f t="shared" si="1"/>
        <v>102599</v>
      </c>
      <c r="F31" s="50">
        <f t="shared" si="1"/>
        <v>129606</v>
      </c>
      <c r="G31" s="46">
        <f t="shared" si="1"/>
        <v>123698</v>
      </c>
      <c r="H31" s="45">
        <f t="shared" si="1"/>
        <v>236640</v>
      </c>
      <c r="I31" s="51">
        <f t="shared" si="1"/>
        <v>264160</v>
      </c>
      <c r="J31" s="50">
        <f t="shared" si="1"/>
        <v>43010</v>
      </c>
      <c r="K31" s="46">
        <f t="shared" si="1"/>
        <v>45004</v>
      </c>
      <c r="L31" s="45">
        <f t="shared" si="1"/>
        <v>140351</v>
      </c>
      <c r="M31" s="51">
        <f t="shared" si="1"/>
        <v>157555</v>
      </c>
      <c r="N31" s="50">
        <f t="shared" si="1"/>
        <v>237611</v>
      </c>
      <c r="O31" s="46">
        <f t="shared" si="1"/>
        <v>239015</v>
      </c>
      <c r="P31" s="45">
        <f t="shared" si="1"/>
        <v>136795</v>
      </c>
      <c r="Q31" s="51">
        <f t="shared" si="1"/>
        <v>129420</v>
      </c>
      <c r="R31" s="50">
        <f t="shared" si="1"/>
        <v>173343</v>
      </c>
      <c r="S31" s="46">
        <f t="shared" si="1"/>
        <v>168294</v>
      </c>
      <c r="T31" s="45">
        <f t="shared" si="1"/>
        <v>52238</v>
      </c>
      <c r="U31" s="51">
        <f t="shared" si="1"/>
        <v>52812</v>
      </c>
      <c r="V31" s="50">
        <f t="shared" si="1"/>
        <v>168807</v>
      </c>
      <c r="W31" s="46">
        <f t="shared" si="1"/>
        <v>205943</v>
      </c>
      <c r="X31" s="45">
        <f t="shared" si="1"/>
        <v>139558</v>
      </c>
      <c r="Y31" s="51">
        <f t="shared" si="1"/>
        <v>81625</v>
      </c>
      <c r="Z31" s="50">
        <f t="shared" si="1"/>
        <v>291459</v>
      </c>
      <c r="AA31" s="46">
        <f t="shared" si="1"/>
        <v>303786</v>
      </c>
      <c r="AB31" s="45">
        <f t="shared" si="1"/>
        <v>2080713</v>
      </c>
      <c r="AC31" s="46">
        <f t="shared" si="1"/>
        <v>2075278</v>
      </c>
    </row>
    <row r="32" spans="1:29" ht="15.6" thickTop="1" x14ac:dyDescent="0.25">
      <c r="AB32" s="175" t="str">
        <f>IF(AB31='Daily Total'!D48,"Correct","Wrong")</f>
        <v>Wrong</v>
      </c>
      <c r="AC32" s="175" t="str">
        <f>IF(AC31='Daily Total'!E48,"Correct","Wrong")</f>
        <v>Wrong</v>
      </c>
    </row>
    <row r="35" spans="1:29" x14ac:dyDescent="0.25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8" thickBot="1" x14ac:dyDescent="0.3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4" thickTop="1" thickBot="1" x14ac:dyDescent="0.3">
      <c r="A37" s="301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35">
      <c r="A38" s="30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8" thickTop="1" x14ac:dyDescent="0.25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5">
      <c r="A40" s="90" t="s">
        <v>17</v>
      </c>
      <c r="B40" s="3">
        <f t="shared" ref="B40:AA49" si="3">+B8/$B$65</f>
        <v>310.11111111111109</v>
      </c>
      <c r="C40" s="30">
        <f t="shared" si="3"/>
        <v>0</v>
      </c>
      <c r="D40" s="3">
        <f t="shared" si="3"/>
        <v>243.22222222222223</v>
      </c>
      <c r="E40" s="30">
        <f t="shared" si="3"/>
        <v>0.33333333333333331</v>
      </c>
      <c r="F40" s="3">
        <f t="shared" si="3"/>
        <v>320.11111111111109</v>
      </c>
      <c r="G40" s="30">
        <f t="shared" si="3"/>
        <v>5</v>
      </c>
      <c r="H40" s="3">
        <f t="shared" si="3"/>
        <v>335.66666666666669</v>
      </c>
      <c r="I40" s="30">
        <f t="shared" si="3"/>
        <v>19.555555555555557</v>
      </c>
      <c r="J40" s="3">
        <f t="shared" si="3"/>
        <v>12.111111111111111</v>
      </c>
      <c r="K40" s="30">
        <f t="shared" si="3"/>
        <v>15.111111111111111</v>
      </c>
      <c r="L40" s="3">
        <f t="shared" si="3"/>
        <v>31.666666666666668</v>
      </c>
      <c r="M40" s="30">
        <f t="shared" si="3"/>
        <v>68</v>
      </c>
      <c r="N40" s="3">
        <f t="shared" si="3"/>
        <v>138.55555555555554</v>
      </c>
      <c r="O40" s="30">
        <f t="shared" si="3"/>
        <v>118.33333333333333</v>
      </c>
      <c r="P40" s="3">
        <f t="shared" si="3"/>
        <v>55.333333333333336</v>
      </c>
      <c r="Q40" s="30">
        <f t="shared" si="3"/>
        <v>52.333333333333336</v>
      </c>
      <c r="R40" s="3">
        <f t="shared" si="3"/>
        <v>33.666666666666664</v>
      </c>
      <c r="S40" s="30">
        <f t="shared" si="3"/>
        <v>73.555555555555557</v>
      </c>
      <c r="T40" s="3">
        <f t="shared" si="3"/>
        <v>0.66666666666666663</v>
      </c>
      <c r="U40" s="30">
        <f t="shared" si="3"/>
        <v>29.555555555555557</v>
      </c>
      <c r="V40" s="3">
        <f t="shared" si="3"/>
        <v>13.444444444444445</v>
      </c>
      <c r="W40" s="30">
        <f t="shared" si="3"/>
        <v>74.333333333333329</v>
      </c>
      <c r="X40" s="3">
        <f t="shared" si="3"/>
        <v>3.4444444444444446</v>
      </c>
      <c r="Y40" s="30">
        <f t="shared" si="3"/>
        <v>36.666666666666664</v>
      </c>
      <c r="Z40" s="3">
        <f t="shared" si="3"/>
        <v>2.5555555555555554</v>
      </c>
      <c r="AA40" s="30">
        <f t="shared" si="3"/>
        <v>64.555555555555557</v>
      </c>
      <c r="AB40" s="108">
        <f t="shared" ref="AB40:AB56" si="4">B40+D40+F40+H40+J40+L40+N40+P40+R40+T40+V40+X40+Z40</f>
        <v>1500.5555555555554</v>
      </c>
      <c r="AC40" s="19">
        <f t="shared" ref="AC40:AC62" si="5">C40+E40+G40+I40+K40+M40+O40+Q40+S40+U40+W40+Y40+AA40</f>
        <v>557.33333333333326</v>
      </c>
    </row>
    <row r="41" spans="1:29" x14ac:dyDescent="0.25">
      <c r="A41" s="91" t="s">
        <v>18</v>
      </c>
      <c r="B41" s="3">
        <f t="shared" si="3"/>
        <v>1303</v>
      </c>
      <c r="C41" s="30">
        <f t="shared" si="3"/>
        <v>341.33333333333331</v>
      </c>
      <c r="D41" s="3">
        <f t="shared" si="3"/>
        <v>823.88888888888891</v>
      </c>
      <c r="E41" s="30">
        <f t="shared" si="3"/>
        <v>241.77777777777777</v>
      </c>
      <c r="F41" s="3">
        <f t="shared" si="3"/>
        <v>1082.3333333333333</v>
      </c>
      <c r="G41" s="30">
        <f t="shared" si="3"/>
        <v>247.55555555555554</v>
      </c>
      <c r="H41" s="3">
        <f t="shared" si="3"/>
        <v>1301.6666666666667</v>
      </c>
      <c r="I41" s="30">
        <f t="shared" si="3"/>
        <v>480.22222222222223</v>
      </c>
      <c r="J41" s="3">
        <f t="shared" si="3"/>
        <v>55.333333333333336</v>
      </c>
      <c r="K41" s="30">
        <f t="shared" si="3"/>
        <v>176.55555555555554</v>
      </c>
      <c r="L41" s="3">
        <f t="shared" si="3"/>
        <v>271.55555555555554</v>
      </c>
      <c r="M41" s="30">
        <f t="shared" si="3"/>
        <v>844.11111111111109</v>
      </c>
      <c r="N41" s="3">
        <f t="shared" si="3"/>
        <v>930.55555555555554</v>
      </c>
      <c r="O41" s="30">
        <f t="shared" si="3"/>
        <v>1104.1111111111111</v>
      </c>
      <c r="P41" s="3">
        <f t="shared" si="3"/>
        <v>522.88888888888891</v>
      </c>
      <c r="Q41" s="30">
        <f t="shared" si="3"/>
        <v>547.66666666666663</v>
      </c>
      <c r="R41" s="3">
        <f t="shared" si="3"/>
        <v>808.77777777777783</v>
      </c>
      <c r="S41" s="30">
        <f t="shared" si="3"/>
        <v>585.55555555555554</v>
      </c>
      <c r="T41" s="3">
        <f t="shared" si="3"/>
        <v>70.888888888888886</v>
      </c>
      <c r="U41" s="30">
        <f t="shared" si="3"/>
        <v>373.33333333333331</v>
      </c>
      <c r="V41" s="3">
        <f t="shared" si="3"/>
        <v>371.44444444444446</v>
      </c>
      <c r="W41" s="30">
        <f t="shared" si="3"/>
        <v>848.44444444444446</v>
      </c>
      <c r="X41" s="3">
        <f t="shared" si="3"/>
        <v>538.11111111111109</v>
      </c>
      <c r="Y41" s="30">
        <f t="shared" si="3"/>
        <v>467.33333333333331</v>
      </c>
      <c r="Z41" s="3">
        <f t="shared" si="3"/>
        <v>1510.2222222222222</v>
      </c>
      <c r="AA41" s="30">
        <f t="shared" si="3"/>
        <v>865.11111111111109</v>
      </c>
      <c r="AB41" s="108">
        <f t="shared" si="4"/>
        <v>9590.6666666666661</v>
      </c>
      <c r="AC41" s="19">
        <f t="shared" si="5"/>
        <v>7123.1111111111104</v>
      </c>
    </row>
    <row r="42" spans="1:29" x14ac:dyDescent="0.25">
      <c r="A42" s="90" t="s">
        <v>19</v>
      </c>
      <c r="B42" s="3">
        <f t="shared" si="3"/>
        <v>2339.6666666666665</v>
      </c>
      <c r="C42" s="30">
        <f t="shared" si="3"/>
        <v>898.44444444444446</v>
      </c>
      <c r="D42" s="3">
        <f t="shared" si="3"/>
        <v>1059.8888888888889</v>
      </c>
      <c r="E42" s="30">
        <f t="shared" si="3"/>
        <v>677.66666666666663</v>
      </c>
      <c r="F42" s="3">
        <f t="shared" si="3"/>
        <v>1542.5555555555557</v>
      </c>
      <c r="G42" s="30">
        <f t="shared" si="3"/>
        <v>684.88888888888891</v>
      </c>
      <c r="H42" s="3">
        <f t="shared" si="3"/>
        <v>2034.3333333333333</v>
      </c>
      <c r="I42" s="30">
        <f t="shared" si="3"/>
        <v>1221.6666666666667</v>
      </c>
      <c r="J42" s="3">
        <f t="shared" si="3"/>
        <v>134.66666666666666</v>
      </c>
      <c r="K42" s="30">
        <f t="shared" si="3"/>
        <v>431.55555555555554</v>
      </c>
      <c r="L42" s="3">
        <f t="shared" si="3"/>
        <v>650.77777777777783</v>
      </c>
      <c r="M42" s="30">
        <f t="shared" si="3"/>
        <v>1523.2222222222222</v>
      </c>
      <c r="N42" s="3">
        <f t="shared" si="3"/>
        <v>1636.6666666666667</v>
      </c>
      <c r="O42" s="30">
        <f t="shared" si="3"/>
        <v>1953.2222222222222</v>
      </c>
      <c r="P42" s="3">
        <f t="shared" si="3"/>
        <v>1097.2222222222222</v>
      </c>
      <c r="Q42" s="30">
        <f t="shared" si="3"/>
        <v>1008.8888888888889</v>
      </c>
      <c r="R42" s="3">
        <f t="shared" si="3"/>
        <v>1430.1111111111111</v>
      </c>
      <c r="S42" s="30">
        <f t="shared" si="3"/>
        <v>1062.5555555555557</v>
      </c>
      <c r="T42" s="3">
        <f t="shared" si="3"/>
        <v>203.33333333333334</v>
      </c>
      <c r="U42" s="30">
        <f t="shared" si="3"/>
        <v>747.77777777777783</v>
      </c>
      <c r="V42" s="3">
        <f t="shared" si="3"/>
        <v>819.77777777777783</v>
      </c>
      <c r="W42" s="30">
        <f t="shared" si="3"/>
        <v>1669.5555555555557</v>
      </c>
      <c r="X42" s="3">
        <f t="shared" si="3"/>
        <v>1021.1111111111111</v>
      </c>
      <c r="Y42" s="30">
        <f t="shared" si="3"/>
        <v>861.44444444444446</v>
      </c>
      <c r="Z42" s="3">
        <f t="shared" si="3"/>
        <v>2209.2222222222222</v>
      </c>
      <c r="AA42" s="30">
        <f t="shared" si="3"/>
        <v>1666.8888888888889</v>
      </c>
      <c r="AB42" s="108">
        <f t="shared" si="4"/>
        <v>16179.333333333334</v>
      </c>
      <c r="AC42" s="19">
        <f t="shared" si="5"/>
        <v>14407.777777777779</v>
      </c>
    </row>
    <row r="43" spans="1:29" x14ac:dyDescent="0.25">
      <c r="A43" s="91" t="s">
        <v>20</v>
      </c>
      <c r="B43" s="3">
        <f t="shared" si="3"/>
        <v>2626.3333333333335</v>
      </c>
      <c r="C43" s="30">
        <f t="shared" si="3"/>
        <v>1047.2222222222222</v>
      </c>
      <c r="D43" s="3">
        <f t="shared" si="3"/>
        <v>1220.3333333333333</v>
      </c>
      <c r="E43" s="30">
        <f t="shared" si="3"/>
        <v>928.66666666666663</v>
      </c>
      <c r="F43" s="3">
        <f t="shared" si="3"/>
        <v>1523.3333333333333</v>
      </c>
      <c r="G43" s="30">
        <f t="shared" si="3"/>
        <v>792.11111111111109</v>
      </c>
      <c r="H43" s="3">
        <f t="shared" si="3"/>
        <v>2125.2222222222222</v>
      </c>
      <c r="I43" s="30">
        <f t="shared" si="3"/>
        <v>1484.8888888888889</v>
      </c>
      <c r="J43" s="3">
        <f t="shared" si="3"/>
        <v>181.55555555555554</v>
      </c>
      <c r="K43" s="30">
        <f t="shared" si="3"/>
        <v>682.33333333333337</v>
      </c>
      <c r="L43" s="3">
        <f t="shared" si="3"/>
        <v>704.66666666666663</v>
      </c>
      <c r="M43" s="30">
        <f t="shared" si="3"/>
        <v>2299.5555555555557</v>
      </c>
      <c r="N43" s="3">
        <f t="shared" si="3"/>
        <v>1872.6666666666667</v>
      </c>
      <c r="O43" s="30">
        <f t="shared" si="3"/>
        <v>2588.1111111111113</v>
      </c>
      <c r="P43" s="3">
        <f t="shared" si="3"/>
        <v>1385.8888888888889</v>
      </c>
      <c r="Q43" s="30">
        <f t="shared" si="3"/>
        <v>1265.8888888888889</v>
      </c>
      <c r="R43" s="3">
        <f t="shared" si="3"/>
        <v>1842.6666666666667</v>
      </c>
      <c r="S43" s="30">
        <f t="shared" si="3"/>
        <v>1311.3333333333333</v>
      </c>
      <c r="T43" s="3">
        <f t="shared" si="3"/>
        <v>270.88888888888891</v>
      </c>
      <c r="U43" s="30">
        <f t="shared" si="3"/>
        <v>1079.3333333333333</v>
      </c>
      <c r="V43" s="3">
        <f t="shared" si="3"/>
        <v>907.11111111111109</v>
      </c>
      <c r="W43" s="30">
        <f t="shared" si="3"/>
        <v>2091.4444444444443</v>
      </c>
      <c r="X43" s="3">
        <f t="shared" si="3"/>
        <v>1168.5555555555557</v>
      </c>
      <c r="Y43" s="30">
        <f t="shared" si="3"/>
        <v>1155.1111111111111</v>
      </c>
      <c r="Z43" s="3">
        <f t="shared" si="3"/>
        <v>2852.6666666666665</v>
      </c>
      <c r="AA43" s="30">
        <f t="shared" si="3"/>
        <v>1970.5555555555557</v>
      </c>
      <c r="AB43" s="108">
        <f t="shared" si="4"/>
        <v>18681.888888888891</v>
      </c>
      <c r="AC43" s="19">
        <f t="shared" si="5"/>
        <v>18696.555555555555</v>
      </c>
    </row>
    <row r="44" spans="1:29" x14ac:dyDescent="0.25">
      <c r="A44" s="90" t="s">
        <v>21</v>
      </c>
      <c r="B44" s="3">
        <f t="shared" si="3"/>
        <v>2028.8888888888889</v>
      </c>
      <c r="C44" s="30">
        <f t="shared" si="3"/>
        <v>875.55555555555554</v>
      </c>
      <c r="D44" s="3">
        <f t="shared" si="3"/>
        <v>1006.8888888888889</v>
      </c>
      <c r="E44" s="30">
        <f t="shared" si="3"/>
        <v>777.44444444444446</v>
      </c>
      <c r="F44" s="3">
        <f t="shared" si="3"/>
        <v>1134.1111111111111</v>
      </c>
      <c r="G44" s="30">
        <f t="shared" si="3"/>
        <v>668.22222222222217</v>
      </c>
      <c r="H44" s="3">
        <f t="shared" si="3"/>
        <v>1876.3333333333333</v>
      </c>
      <c r="I44" s="30">
        <f t="shared" si="3"/>
        <v>1381.6666666666667</v>
      </c>
      <c r="J44" s="3">
        <f t="shared" si="3"/>
        <v>165.66666666666666</v>
      </c>
      <c r="K44" s="30">
        <f t="shared" si="3"/>
        <v>576.55555555555554</v>
      </c>
      <c r="L44" s="3">
        <f t="shared" si="3"/>
        <v>576.11111111111109</v>
      </c>
      <c r="M44" s="30">
        <f t="shared" si="3"/>
        <v>2114.8888888888887</v>
      </c>
      <c r="N44" s="3">
        <f t="shared" si="3"/>
        <v>1407</v>
      </c>
      <c r="O44" s="30">
        <f t="shared" si="3"/>
        <v>2305.6666666666665</v>
      </c>
      <c r="P44" s="3">
        <f t="shared" si="3"/>
        <v>1126.3333333333333</v>
      </c>
      <c r="Q44" s="30">
        <f t="shared" si="3"/>
        <v>1147.6666666666667</v>
      </c>
      <c r="R44" s="3">
        <f t="shared" si="3"/>
        <v>1540.3333333333333</v>
      </c>
      <c r="S44" s="30">
        <f t="shared" si="3"/>
        <v>1072.1111111111111</v>
      </c>
      <c r="T44" s="3">
        <f t="shared" si="3"/>
        <v>193.33333333333334</v>
      </c>
      <c r="U44" s="30">
        <f t="shared" si="3"/>
        <v>792.22222222222217</v>
      </c>
      <c r="V44" s="3">
        <f t="shared" si="3"/>
        <v>694.33333333333337</v>
      </c>
      <c r="W44" s="30">
        <f t="shared" si="3"/>
        <v>1856.8888888888889</v>
      </c>
      <c r="X44" s="3">
        <f t="shared" si="3"/>
        <v>1023.1111111111111</v>
      </c>
      <c r="Y44" s="30">
        <f t="shared" si="3"/>
        <v>1057.6666666666667</v>
      </c>
      <c r="Z44" s="3">
        <f t="shared" si="3"/>
        <v>2405.6666666666665</v>
      </c>
      <c r="AA44" s="30">
        <f t="shared" si="3"/>
        <v>1851.8888888888889</v>
      </c>
      <c r="AB44" s="108">
        <f t="shared" si="4"/>
        <v>15178.111111111113</v>
      </c>
      <c r="AC44" s="19">
        <f t="shared" si="5"/>
        <v>16478.444444444445</v>
      </c>
    </row>
    <row r="45" spans="1:29" x14ac:dyDescent="0.25">
      <c r="A45" s="91" t="s">
        <v>22</v>
      </c>
      <c r="B45" s="3">
        <f t="shared" si="3"/>
        <v>1531.4444444444443</v>
      </c>
      <c r="C45" s="30">
        <f t="shared" si="3"/>
        <v>760.33333333333337</v>
      </c>
      <c r="D45" s="3">
        <f t="shared" si="3"/>
        <v>812.44444444444446</v>
      </c>
      <c r="E45" s="30">
        <f t="shared" si="3"/>
        <v>561.22222222222217</v>
      </c>
      <c r="F45" s="3">
        <f t="shared" si="3"/>
        <v>910.77777777777783</v>
      </c>
      <c r="G45" s="30">
        <f t="shared" si="3"/>
        <v>505.88888888888891</v>
      </c>
      <c r="H45" s="3">
        <f t="shared" si="3"/>
        <v>1590.1111111111111</v>
      </c>
      <c r="I45" s="30">
        <f t="shared" si="3"/>
        <v>1226</v>
      </c>
      <c r="J45" s="3">
        <f t="shared" si="3"/>
        <v>170.11111111111111</v>
      </c>
      <c r="K45" s="30">
        <f t="shared" si="3"/>
        <v>447.44444444444446</v>
      </c>
      <c r="L45" s="3">
        <f t="shared" si="3"/>
        <v>505.77777777777777</v>
      </c>
      <c r="M45" s="30">
        <f t="shared" si="3"/>
        <v>1343.1111111111111</v>
      </c>
      <c r="N45" s="3">
        <f t="shared" si="3"/>
        <v>1200.8888888888889</v>
      </c>
      <c r="O45" s="30">
        <f t="shared" si="3"/>
        <v>1853.6666666666667</v>
      </c>
      <c r="P45" s="3">
        <f t="shared" si="3"/>
        <v>742.66666666666663</v>
      </c>
      <c r="Q45" s="30">
        <f t="shared" si="3"/>
        <v>775.55555555555554</v>
      </c>
      <c r="R45" s="3">
        <f t="shared" si="3"/>
        <v>1186.5555555555557</v>
      </c>
      <c r="S45" s="30">
        <f t="shared" si="3"/>
        <v>901.66666666666663</v>
      </c>
      <c r="T45" s="3">
        <f t="shared" si="3"/>
        <v>156.33333333333334</v>
      </c>
      <c r="U45" s="30">
        <f t="shared" si="3"/>
        <v>417</v>
      </c>
      <c r="V45" s="3">
        <f t="shared" si="3"/>
        <v>588.88888888888891</v>
      </c>
      <c r="W45" s="30">
        <f t="shared" si="3"/>
        <v>1479.6666666666667</v>
      </c>
      <c r="X45" s="3">
        <f t="shared" si="3"/>
        <v>808</v>
      </c>
      <c r="Y45" s="30">
        <f t="shared" si="3"/>
        <v>617</v>
      </c>
      <c r="Z45" s="3">
        <f t="shared" si="3"/>
        <v>1961.4444444444443</v>
      </c>
      <c r="AA45" s="30">
        <f t="shared" si="3"/>
        <v>1626.3333333333333</v>
      </c>
      <c r="AB45" s="108">
        <f t="shared" si="4"/>
        <v>12165.444444444445</v>
      </c>
      <c r="AC45" s="19">
        <f t="shared" si="5"/>
        <v>12514.888888888889</v>
      </c>
    </row>
    <row r="46" spans="1:29" x14ac:dyDescent="0.25">
      <c r="A46" s="90" t="s">
        <v>23</v>
      </c>
      <c r="B46" s="3">
        <f t="shared" si="3"/>
        <v>1261.4444444444443</v>
      </c>
      <c r="C46" s="30">
        <f t="shared" si="3"/>
        <v>878.11111111111109</v>
      </c>
      <c r="D46" s="3">
        <f t="shared" si="3"/>
        <v>717.77777777777783</v>
      </c>
      <c r="E46" s="30">
        <f t="shared" si="3"/>
        <v>443.55555555555554</v>
      </c>
      <c r="F46" s="3">
        <f t="shared" si="3"/>
        <v>837.11111111111109</v>
      </c>
      <c r="G46" s="30">
        <f t="shared" si="3"/>
        <v>441.33333333333331</v>
      </c>
      <c r="H46" s="3">
        <f t="shared" si="3"/>
        <v>1472.8888888888889</v>
      </c>
      <c r="I46" s="30">
        <f t="shared" si="3"/>
        <v>1183.2222222222222</v>
      </c>
      <c r="J46" s="3">
        <f t="shared" si="3"/>
        <v>192.11111111111111</v>
      </c>
      <c r="K46" s="30">
        <f t="shared" si="3"/>
        <v>446.11111111111109</v>
      </c>
      <c r="L46" s="3">
        <f t="shared" si="3"/>
        <v>438</v>
      </c>
      <c r="M46" s="30">
        <f t="shared" si="3"/>
        <v>1126</v>
      </c>
      <c r="N46" s="3">
        <f t="shared" si="3"/>
        <v>1074.7777777777778</v>
      </c>
      <c r="O46" s="30">
        <f t="shared" si="3"/>
        <v>1498.6666666666667</v>
      </c>
      <c r="P46" s="3">
        <f t="shared" si="3"/>
        <v>674.77777777777783</v>
      </c>
      <c r="Q46" s="30">
        <f t="shared" si="3"/>
        <v>610.22222222222217</v>
      </c>
      <c r="R46" s="3">
        <f t="shared" si="3"/>
        <v>1099.3333333333333</v>
      </c>
      <c r="S46" s="30">
        <f t="shared" si="3"/>
        <v>747.44444444444446</v>
      </c>
      <c r="T46" s="3">
        <f t="shared" si="3"/>
        <v>169.77777777777777</v>
      </c>
      <c r="U46" s="30">
        <f t="shared" si="3"/>
        <v>264.77777777777777</v>
      </c>
      <c r="V46" s="3">
        <f t="shared" si="3"/>
        <v>500</v>
      </c>
      <c r="W46" s="30">
        <f t="shared" si="3"/>
        <v>1668</v>
      </c>
      <c r="X46" s="3">
        <f t="shared" si="3"/>
        <v>757.33333333333337</v>
      </c>
      <c r="Y46" s="30">
        <f t="shared" si="3"/>
        <v>448.11111111111109</v>
      </c>
      <c r="Z46" s="3">
        <f t="shared" si="3"/>
        <v>1762.7777777777778</v>
      </c>
      <c r="AA46" s="30">
        <f t="shared" si="3"/>
        <v>1605.2222222222222</v>
      </c>
      <c r="AB46" s="108">
        <f t="shared" si="4"/>
        <v>10958.111111111111</v>
      </c>
      <c r="AC46" s="19">
        <f t="shared" si="5"/>
        <v>11360.777777777779</v>
      </c>
    </row>
    <row r="47" spans="1:29" x14ac:dyDescent="0.25">
      <c r="A47" s="91" t="s">
        <v>24</v>
      </c>
      <c r="B47" s="3">
        <f t="shared" si="3"/>
        <v>1201.2222222222222</v>
      </c>
      <c r="C47" s="30">
        <f t="shared" si="3"/>
        <v>865.33333333333337</v>
      </c>
      <c r="D47" s="3">
        <f t="shared" si="3"/>
        <v>658.55555555555554</v>
      </c>
      <c r="E47" s="30">
        <f t="shared" si="3"/>
        <v>392.33333333333331</v>
      </c>
      <c r="F47" s="3">
        <f t="shared" si="3"/>
        <v>780.66666666666663</v>
      </c>
      <c r="G47" s="30">
        <f t="shared" si="3"/>
        <v>388.77777777777777</v>
      </c>
      <c r="H47" s="3">
        <f t="shared" si="3"/>
        <v>1371</v>
      </c>
      <c r="I47" s="30">
        <f t="shared" si="3"/>
        <v>1158.5555555555557</v>
      </c>
      <c r="J47" s="3">
        <f t="shared" si="3"/>
        <v>173.66666666666666</v>
      </c>
      <c r="K47" s="30">
        <f t="shared" si="3"/>
        <v>339.88888888888891</v>
      </c>
      <c r="L47" s="3">
        <f t="shared" si="3"/>
        <v>405.22222222222223</v>
      </c>
      <c r="M47" s="30">
        <f t="shared" si="3"/>
        <v>974.22222222222217</v>
      </c>
      <c r="N47" s="3">
        <f t="shared" si="3"/>
        <v>957.77777777777783</v>
      </c>
      <c r="O47" s="30">
        <f t="shared" si="3"/>
        <v>1340.4444444444443</v>
      </c>
      <c r="P47" s="3">
        <f t="shared" si="3"/>
        <v>651.77777777777783</v>
      </c>
      <c r="Q47" s="30">
        <f t="shared" si="3"/>
        <v>514</v>
      </c>
      <c r="R47" s="3">
        <f t="shared" si="3"/>
        <v>967.22222222222217</v>
      </c>
      <c r="S47" s="30">
        <f t="shared" si="3"/>
        <v>745.44444444444446</v>
      </c>
      <c r="T47" s="3">
        <f t="shared" si="3"/>
        <v>176.22222222222223</v>
      </c>
      <c r="U47" s="30">
        <f t="shared" si="3"/>
        <v>242.77777777777777</v>
      </c>
      <c r="V47" s="3">
        <f t="shared" si="3"/>
        <v>501.88888888888891</v>
      </c>
      <c r="W47" s="30">
        <f t="shared" si="3"/>
        <v>1334</v>
      </c>
      <c r="X47" s="3">
        <f t="shared" si="3"/>
        <v>680.22222222222217</v>
      </c>
      <c r="Y47" s="30">
        <f t="shared" si="3"/>
        <v>375.55555555555554</v>
      </c>
      <c r="Z47" s="3">
        <f t="shared" si="3"/>
        <v>1682.8888888888889</v>
      </c>
      <c r="AA47" s="30">
        <f t="shared" si="3"/>
        <v>1595.8888888888889</v>
      </c>
      <c r="AB47" s="108">
        <f t="shared" si="4"/>
        <v>10208.333333333334</v>
      </c>
      <c r="AC47" s="19">
        <f t="shared" si="5"/>
        <v>10267.222222222221</v>
      </c>
    </row>
    <row r="48" spans="1:29" x14ac:dyDescent="0.25">
      <c r="A48" s="90" t="s">
        <v>25</v>
      </c>
      <c r="B48" s="3">
        <f t="shared" si="3"/>
        <v>1156.3333333333333</v>
      </c>
      <c r="C48" s="30">
        <f t="shared" si="3"/>
        <v>888.33333333333337</v>
      </c>
      <c r="D48" s="3">
        <f t="shared" si="3"/>
        <v>626.88888888888891</v>
      </c>
      <c r="E48" s="30">
        <f t="shared" si="3"/>
        <v>408</v>
      </c>
      <c r="F48" s="3">
        <f t="shared" si="3"/>
        <v>749.11111111111109</v>
      </c>
      <c r="G48" s="30">
        <f t="shared" si="3"/>
        <v>436.88888888888891</v>
      </c>
      <c r="H48" s="3">
        <f t="shared" si="3"/>
        <v>1387.2222222222222</v>
      </c>
      <c r="I48" s="30">
        <f t="shared" si="3"/>
        <v>1243.2222222222222</v>
      </c>
      <c r="J48" s="3">
        <f t="shared" si="3"/>
        <v>199</v>
      </c>
      <c r="K48" s="30">
        <f t="shared" si="3"/>
        <v>272.66666666666669</v>
      </c>
      <c r="L48" s="3">
        <f t="shared" si="3"/>
        <v>488</v>
      </c>
      <c r="M48" s="30">
        <f t="shared" si="3"/>
        <v>928.55555555555554</v>
      </c>
      <c r="N48" s="3">
        <f t="shared" si="3"/>
        <v>1053</v>
      </c>
      <c r="O48" s="30">
        <f t="shared" si="3"/>
        <v>1319.2222222222222</v>
      </c>
      <c r="P48" s="3">
        <f t="shared" si="3"/>
        <v>711.44444444444446</v>
      </c>
      <c r="Q48" s="30">
        <f t="shared" si="3"/>
        <v>553.44444444444446</v>
      </c>
      <c r="R48" s="3">
        <f t="shared" si="3"/>
        <v>987.55555555555554</v>
      </c>
      <c r="S48" s="30">
        <f t="shared" si="3"/>
        <v>747</v>
      </c>
      <c r="T48" s="3">
        <f t="shared" si="3"/>
        <v>174.11111111111111</v>
      </c>
      <c r="U48" s="30">
        <f t="shared" si="3"/>
        <v>224</v>
      </c>
      <c r="V48" s="3">
        <f t="shared" si="3"/>
        <v>565.88888888888891</v>
      </c>
      <c r="W48" s="30">
        <f t="shared" si="3"/>
        <v>1379.3333333333333</v>
      </c>
      <c r="X48" s="3">
        <f t="shared" si="3"/>
        <v>688.33333333333337</v>
      </c>
      <c r="Y48" s="30">
        <f t="shared" si="3"/>
        <v>363.22222222222223</v>
      </c>
      <c r="Z48" s="3">
        <f t="shared" si="3"/>
        <v>1660</v>
      </c>
      <c r="AA48" s="30">
        <f t="shared" si="3"/>
        <v>1664.1111111111111</v>
      </c>
      <c r="AB48" s="108">
        <f t="shared" si="4"/>
        <v>10446.888888888889</v>
      </c>
      <c r="AC48" s="19">
        <f t="shared" si="5"/>
        <v>10428</v>
      </c>
    </row>
    <row r="49" spans="1:29" x14ac:dyDescent="0.25">
      <c r="A49" s="91" t="s">
        <v>26</v>
      </c>
      <c r="B49" s="3">
        <f t="shared" si="3"/>
        <v>1100.5555555555557</v>
      </c>
      <c r="C49" s="30">
        <f t="shared" si="3"/>
        <v>919.44444444444446</v>
      </c>
      <c r="D49" s="3">
        <f t="shared" si="3"/>
        <v>586.77777777777783</v>
      </c>
      <c r="E49" s="30">
        <f t="shared" si="3"/>
        <v>423.55555555555554</v>
      </c>
      <c r="F49" s="3">
        <f t="shared" si="3"/>
        <v>676.22222222222217</v>
      </c>
      <c r="G49" s="30">
        <f t="shared" si="3"/>
        <v>438.55555555555554</v>
      </c>
      <c r="H49" s="3">
        <f t="shared" si="3"/>
        <v>1409.2222222222222</v>
      </c>
      <c r="I49" s="30">
        <f t="shared" si="3"/>
        <v>1208.1111111111111</v>
      </c>
      <c r="J49" s="3">
        <f t="shared" si="3"/>
        <v>207.77777777777777</v>
      </c>
      <c r="K49" s="30">
        <f t="shared" si="3"/>
        <v>241.11111111111111</v>
      </c>
      <c r="L49" s="3">
        <f t="shared" si="3"/>
        <v>520</v>
      </c>
      <c r="M49" s="30">
        <f t="shared" si="3"/>
        <v>881.44444444444446</v>
      </c>
      <c r="N49" s="3">
        <f t="shared" si="3"/>
        <v>1053</v>
      </c>
      <c r="O49" s="30">
        <f t="shared" si="3"/>
        <v>1214.6666666666667</v>
      </c>
      <c r="P49" s="3">
        <f t="shared" si="3"/>
        <v>646.33333333333337</v>
      </c>
      <c r="Q49" s="30">
        <f t="shared" si="3"/>
        <v>602.44444444444446</v>
      </c>
      <c r="R49" s="3">
        <f t="shared" si="3"/>
        <v>918.22222222222217</v>
      </c>
      <c r="S49" s="30">
        <f t="shared" si="3"/>
        <v>767.22222222222217</v>
      </c>
      <c r="T49" s="3">
        <f t="shared" si="3"/>
        <v>171.55555555555554</v>
      </c>
      <c r="U49" s="30">
        <f t="shared" si="3"/>
        <v>237.22222222222223</v>
      </c>
      <c r="V49" s="3">
        <f t="shared" si="3"/>
        <v>615.88888888888891</v>
      </c>
      <c r="W49" s="30">
        <f t="shared" ref="W49:AA49" si="6">+W17/$B$65</f>
        <v>1231.4444444444443</v>
      </c>
      <c r="X49" s="3">
        <f t="shared" si="6"/>
        <v>704.22222222222217</v>
      </c>
      <c r="Y49" s="30">
        <f t="shared" si="6"/>
        <v>343.22222222222223</v>
      </c>
      <c r="Z49" s="3">
        <f t="shared" si="6"/>
        <v>1689.2222222222222</v>
      </c>
      <c r="AA49" s="30">
        <f t="shared" si="6"/>
        <v>1660.1111111111111</v>
      </c>
      <c r="AB49" s="108">
        <f t="shared" si="4"/>
        <v>10299</v>
      </c>
      <c r="AC49" s="19">
        <f t="shared" si="5"/>
        <v>10168.555555555557</v>
      </c>
    </row>
    <row r="50" spans="1:29" x14ac:dyDescent="0.25">
      <c r="A50" s="90" t="s">
        <v>27</v>
      </c>
      <c r="B50" s="3">
        <f t="shared" ref="B50:AA59" si="7">+B18/$B$65</f>
        <v>1010.3333333333334</v>
      </c>
      <c r="C50" s="30">
        <f t="shared" si="7"/>
        <v>1010.3333333333334</v>
      </c>
      <c r="D50" s="3">
        <f t="shared" si="7"/>
        <v>521.33333333333337</v>
      </c>
      <c r="E50" s="30">
        <f t="shared" si="7"/>
        <v>467.88888888888891</v>
      </c>
      <c r="F50" s="3">
        <f t="shared" si="7"/>
        <v>635.88888888888891</v>
      </c>
      <c r="G50" s="30">
        <f t="shared" si="7"/>
        <v>522.22222222222217</v>
      </c>
      <c r="H50" s="3">
        <f t="shared" si="7"/>
        <v>1314.6666666666667</v>
      </c>
      <c r="I50" s="30">
        <f t="shared" si="7"/>
        <v>1377.3333333333333</v>
      </c>
      <c r="J50" s="3">
        <f t="shared" si="7"/>
        <v>257.44444444444446</v>
      </c>
      <c r="K50" s="30">
        <f t="shared" si="7"/>
        <v>218.11111111111111</v>
      </c>
      <c r="L50" s="3">
        <f t="shared" si="7"/>
        <v>682.55555555555554</v>
      </c>
      <c r="M50" s="30">
        <f t="shared" si="7"/>
        <v>747.22222222222217</v>
      </c>
      <c r="N50" s="3">
        <f t="shared" si="7"/>
        <v>1118.3333333333333</v>
      </c>
      <c r="O50" s="30">
        <f t="shared" si="7"/>
        <v>1131.3333333333333</v>
      </c>
      <c r="P50" s="3">
        <f t="shared" si="7"/>
        <v>741.55555555555554</v>
      </c>
      <c r="Q50" s="30">
        <f t="shared" si="7"/>
        <v>589.44444444444446</v>
      </c>
      <c r="R50" s="3">
        <f t="shared" si="7"/>
        <v>809.11111111111109</v>
      </c>
      <c r="S50" s="30">
        <f t="shared" si="7"/>
        <v>831.11111111111109</v>
      </c>
      <c r="T50" s="3">
        <f t="shared" si="7"/>
        <v>245.77777777777777</v>
      </c>
      <c r="U50" s="30">
        <f t="shared" si="7"/>
        <v>204.66666666666666</v>
      </c>
      <c r="V50" s="3">
        <f t="shared" si="7"/>
        <v>779.11111111111109</v>
      </c>
      <c r="W50" s="30">
        <f t="shared" si="7"/>
        <v>1027.1111111111111</v>
      </c>
      <c r="X50" s="3">
        <f t="shared" si="7"/>
        <v>683.33333333333337</v>
      </c>
      <c r="Y50" s="30">
        <f t="shared" si="7"/>
        <v>324.77777777777777</v>
      </c>
      <c r="Z50" s="3">
        <f t="shared" si="7"/>
        <v>1623.5555555555557</v>
      </c>
      <c r="AA50" s="30">
        <f t="shared" si="7"/>
        <v>1749.3333333333333</v>
      </c>
      <c r="AB50" s="108">
        <f t="shared" si="4"/>
        <v>10423</v>
      </c>
      <c r="AC50" s="19">
        <f t="shared" si="5"/>
        <v>10200.888888888891</v>
      </c>
    </row>
    <row r="51" spans="1:29" x14ac:dyDescent="0.25">
      <c r="A51" s="91" t="s">
        <v>28</v>
      </c>
      <c r="B51" s="3">
        <f t="shared" si="7"/>
        <v>988.77777777777783</v>
      </c>
      <c r="C51" s="30">
        <f t="shared" si="7"/>
        <v>1286</v>
      </c>
      <c r="D51" s="3">
        <f t="shared" si="7"/>
        <v>568.88888888888891</v>
      </c>
      <c r="E51" s="30">
        <f t="shared" si="7"/>
        <v>573</v>
      </c>
      <c r="F51" s="3">
        <f t="shared" si="7"/>
        <v>610.77777777777783</v>
      </c>
      <c r="G51" s="30">
        <f t="shared" si="7"/>
        <v>697.33333333333337</v>
      </c>
      <c r="H51" s="3">
        <f t="shared" si="7"/>
        <v>1313.2222222222222</v>
      </c>
      <c r="I51" s="30">
        <f t="shared" si="7"/>
        <v>1731.6666666666667</v>
      </c>
      <c r="J51" s="3">
        <f t="shared" si="7"/>
        <v>327</v>
      </c>
      <c r="K51" s="30">
        <f t="shared" si="7"/>
        <v>208.66666666666666</v>
      </c>
      <c r="L51" s="3">
        <f t="shared" si="7"/>
        <v>1062.3333333333333</v>
      </c>
      <c r="M51" s="30">
        <f t="shared" si="7"/>
        <v>664.22222222222217</v>
      </c>
      <c r="N51" s="3">
        <f t="shared" si="7"/>
        <v>1467</v>
      </c>
      <c r="O51" s="30">
        <f t="shared" si="7"/>
        <v>1126.1111111111111</v>
      </c>
      <c r="P51" s="3">
        <f t="shared" si="7"/>
        <v>832.44444444444446</v>
      </c>
      <c r="Q51" s="30">
        <f t="shared" si="7"/>
        <v>623.55555555555554</v>
      </c>
      <c r="R51" s="3">
        <f t="shared" si="7"/>
        <v>910.33333333333337</v>
      </c>
      <c r="S51" s="30">
        <f t="shared" si="7"/>
        <v>971.11111111111109</v>
      </c>
      <c r="T51" s="3">
        <f t="shared" si="7"/>
        <v>352.77777777777777</v>
      </c>
      <c r="U51" s="30">
        <f t="shared" si="7"/>
        <v>165.11111111111111</v>
      </c>
      <c r="V51" s="3">
        <f t="shared" si="7"/>
        <v>1145.6666666666667</v>
      </c>
      <c r="W51" s="30">
        <f t="shared" si="7"/>
        <v>1003.6666666666666</v>
      </c>
      <c r="X51" s="3">
        <f t="shared" si="7"/>
        <v>815.88888888888891</v>
      </c>
      <c r="Y51" s="30">
        <f t="shared" si="7"/>
        <v>333.55555555555554</v>
      </c>
      <c r="Z51" s="3">
        <f t="shared" si="7"/>
        <v>1660.2222222222222</v>
      </c>
      <c r="AA51" s="30">
        <f t="shared" si="7"/>
        <v>2051.3333333333335</v>
      </c>
      <c r="AB51" s="108">
        <f t="shared" si="4"/>
        <v>12055.333333333332</v>
      </c>
      <c r="AC51" s="19">
        <f t="shared" si="5"/>
        <v>11435.333333333334</v>
      </c>
    </row>
    <row r="52" spans="1:29" x14ac:dyDescent="0.25">
      <c r="A52" s="90" t="s">
        <v>29</v>
      </c>
      <c r="B52" s="3">
        <f t="shared" si="7"/>
        <v>1190.5555555555557</v>
      </c>
      <c r="C52" s="30">
        <f t="shared" si="7"/>
        <v>1671.1111111111111</v>
      </c>
      <c r="D52" s="3">
        <f t="shared" si="7"/>
        <v>859.66666666666663</v>
      </c>
      <c r="E52" s="30">
        <f t="shared" si="7"/>
        <v>741.44444444444446</v>
      </c>
      <c r="F52" s="3">
        <f t="shared" si="7"/>
        <v>746.88888888888891</v>
      </c>
      <c r="G52" s="30">
        <f t="shared" si="7"/>
        <v>1092.5555555555557</v>
      </c>
      <c r="H52" s="3">
        <f t="shared" si="7"/>
        <v>1468.6666666666667</v>
      </c>
      <c r="I52" s="30">
        <f t="shared" si="7"/>
        <v>2245.2222222222222</v>
      </c>
      <c r="J52" s="3">
        <f t="shared" si="7"/>
        <v>507.44444444444446</v>
      </c>
      <c r="K52" s="30">
        <f t="shared" si="7"/>
        <v>190.11111111111111</v>
      </c>
      <c r="L52" s="3">
        <f t="shared" si="7"/>
        <v>1423.8888888888889</v>
      </c>
      <c r="M52" s="30">
        <f t="shared" si="7"/>
        <v>662.66666666666663</v>
      </c>
      <c r="N52" s="3">
        <f t="shared" si="7"/>
        <v>2041.4444444444443</v>
      </c>
      <c r="O52" s="30">
        <f t="shared" si="7"/>
        <v>1334</v>
      </c>
      <c r="P52" s="3">
        <f t="shared" si="7"/>
        <v>1091.3333333333333</v>
      </c>
      <c r="Q52" s="30">
        <f t="shared" si="7"/>
        <v>758.66666666666663</v>
      </c>
      <c r="R52" s="3">
        <f t="shared" si="7"/>
        <v>1116.5555555555557</v>
      </c>
      <c r="S52" s="30">
        <f t="shared" si="7"/>
        <v>1387.1111111111111</v>
      </c>
      <c r="T52" s="3">
        <f t="shared" si="7"/>
        <v>712.44444444444446</v>
      </c>
      <c r="U52" s="30">
        <f t="shared" si="7"/>
        <v>181.44444444444446</v>
      </c>
      <c r="V52" s="3">
        <f t="shared" si="7"/>
        <v>1553.4444444444443</v>
      </c>
      <c r="W52" s="30">
        <f t="shared" si="7"/>
        <v>1180.6666666666667</v>
      </c>
      <c r="X52" s="3">
        <f t="shared" si="7"/>
        <v>1095.5555555555557</v>
      </c>
      <c r="Y52" s="30">
        <f t="shared" si="7"/>
        <v>386.33333333333331</v>
      </c>
      <c r="Z52" s="3">
        <f t="shared" si="7"/>
        <v>1972.8888888888889</v>
      </c>
      <c r="AA52" s="30">
        <f t="shared" si="7"/>
        <v>2396.5555555555557</v>
      </c>
      <c r="AB52" s="108">
        <f t="shared" si="4"/>
        <v>15780.777777777779</v>
      </c>
      <c r="AC52" s="19">
        <f t="shared" si="5"/>
        <v>14227.888888888891</v>
      </c>
    </row>
    <row r="53" spans="1:29" x14ac:dyDescent="0.25">
      <c r="A53" s="91" t="s">
        <v>30</v>
      </c>
      <c r="B53" s="3">
        <f t="shared" si="7"/>
        <v>1239.2222222222222</v>
      </c>
      <c r="C53" s="30">
        <f t="shared" si="7"/>
        <v>2576.8888888888887</v>
      </c>
      <c r="D53" s="3">
        <f t="shared" si="7"/>
        <v>987.66666666666663</v>
      </c>
      <c r="E53" s="30">
        <f t="shared" si="7"/>
        <v>954.66666666666663</v>
      </c>
      <c r="F53" s="3">
        <f t="shared" si="7"/>
        <v>842.22222222222217</v>
      </c>
      <c r="G53" s="30">
        <f t="shared" si="7"/>
        <v>1526.5555555555557</v>
      </c>
      <c r="H53" s="3">
        <f t="shared" si="7"/>
        <v>1750.4444444444443</v>
      </c>
      <c r="I53" s="30">
        <f t="shared" si="7"/>
        <v>2907.8888888888887</v>
      </c>
      <c r="J53" s="3">
        <f t="shared" si="7"/>
        <v>683.55555555555554</v>
      </c>
      <c r="K53" s="30">
        <f t="shared" si="7"/>
        <v>208.55555555555554</v>
      </c>
      <c r="L53" s="3">
        <f t="shared" si="7"/>
        <v>1955.1111111111111</v>
      </c>
      <c r="M53" s="30">
        <f t="shared" si="7"/>
        <v>684</v>
      </c>
      <c r="N53" s="3">
        <f t="shared" si="7"/>
        <v>2437.7777777777778</v>
      </c>
      <c r="O53" s="30">
        <f t="shared" si="7"/>
        <v>1598.5555555555557</v>
      </c>
      <c r="P53" s="3">
        <f t="shared" si="7"/>
        <v>1294.5555555555557</v>
      </c>
      <c r="Q53" s="30">
        <f t="shared" si="7"/>
        <v>1022</v>
      </c>
      <c r="R53" s="3">
        <f t="shared" si="7"/>
        <v>1333.2222222222222</v>
      </c>
      <c r="S53" s="30">
        <f t="shared" si="7"/>
        <v>1688</v>
      </c>
      <c r="T53" s="3">
        <f t="shared" si="7"/>
        <v>864.11111111111109</v>
      </c>
      <c r="U53" s="30">
        <f t="shared" si="7"/>
        <v>201</v>
      </c>
      <c r="V53" s="3">
        <f t="shared" si="7"/>
        <v>1987.7777777777778</v>
      </c>
      <c r="W53" s="30">
        <f t="shared" si="7"/>
        <v>1360.2222222222222</v>
      </c>
      <c r="X53" s="3">
        <f t="shared" si="7"/>
        <v>1517.2222222222222</v>
      </c>
      <c r="Y53" s="30">
        <f t="shared" si="7"/>
        <v>506</v>
      </c>
      <c r="Z53" s="3">
        <f t="shared" si="7"/>
        <v>2157.1111111111113</v>
      </c>
      <c r="AA53" s="30">
        <f t="shared" si="7"/>
        <v>3068.3333333333335</v>
      </c>
      <c r="AB53" s="108">
        <f t="shared" si="4"/>
        <v>19050</v>
      </c>
      <c r="AC53" s="19">
        <f t="shared" si="5"/>
        <v>18302.666666666664</v>
      </c>
    </row>
    <row r="54" spans="1:29" x14ac:dyDescent="0.25">
      <c r="A54" s="90" t="s">
        <v>31</v>
      </c>
      <c r="B54" s="3">
        <f t="shared" si="7"/>
        <v>1166.7777777777778</v>
      </c>
      <c r="C54" s="30">
        <f t="shared" si="7"/>
        <v>2421.1111111111113</v>
      </c>
      <c r="D54" s="3">
        <f t="shared" si="7"/>
        <v>764.55555555555554</v>
      </c>
      <c r="E54" s="30">
        <f t="shared" si="7"/>
        <v>939.11111111111109</v>
      </c>
      <c r="F54" s="3">
        <f t="shared" si="7"/>
        <v>691.44444444444446</v>
      </c>
      <c r="G54" s="30">
        <f t="shared" si="7"/>
        <v>1433.4444444444443</v>
      </c>
      <c r="H54" s="3">
        <f t="shared" si="7"/>
        <v>1683.3333333333333</v>
      </c>
      <c r="I54" s="30">
        <f t="shared" si="7"/>
        <v>3089</v>
      </c>
      <c r="J54" s="3">
        <f t="shared" si="7"/>
        <v>498</v>
      </c>
      <c r="K54" s="30">
        <f t="shared" si="7"/>
        <v>188.77777777777777</v>
      </c>
      <c r="L54" s="3">
        <f t="shared" si="7"/>
        <v>1917.8888888888889</v>
      </c>
      <c r="M54" s="30">
        <f t="shared" si="7"/>
        <v>636.33333333333337</v>
      </c>
      <c r="N54" s="3">
        <f t="shared" si="7"/>
        <v>2476</v>
      </c>
      <c r="O54" s="30">
        <f t="shared" si="7"/>
        <v>1577.7777777777778</v>
      </c>
      <c r="P54" s="3">
        <f t="shared" si="7"/>
        <v>1314.7777777777778</v>
      </c>
      <c r="Q54" s="30">
        <f t="shared" si="7"/>
        <v>1158.4444444444443</v>
      </c>
      <c r="R54" s="3">
        <f t="shared" si="7"/>
        <v>1347.3333333333333</v>
      </c>
      <c r="S54" s="30">
        <f t="shared" si="7"/>
        <v>1765.7777777777778</v>
      </c>
      <c r="T54" s="3">
        <f t="shared" si="7"/>
        <v>838.44444444444446</v>
      </c>
      <c r="U54" s="30">
        <f t="shared" si="7"/>
        <v>190.77777777777777</v>
      </c>
      <c r="V54" s="3">
        <f t="shared" si="7"/>
        <v>2135.2222222222222</v>
      </c>
      <c r="W54" s="30">
        <f t="shared" si="7"/>
        <v>1366.4444444444443</v>
      </c>
      <c r="X54" s="3">
        <f t="shared" si="7"/>
        <v>1539.1111111111111</v>
      </c>
      <c r="Y54" s="30">
        <f t="shared" si="7"/>
        <v>503.44444444444446</v>
      </c>
      <c r="Z54" s="3">
        <f t="shared" si="7"/>
        <v>2137.2222222222222</v>
      </c>
      <c r="AA54" s="30">
        <f t="shared" si="7"/>
        <v>3250.3333333333335</v>
      </c>
      <c r="AB54" s="108">
        <f t="shared" si="4"/>
        <v>18510.111111111113</v>
      </c>
      <c r="AC54" s="19">
        <f t="shared" si="5"/>
        <v>18520.777777777777</v>
      </c>
    </row>
    <row r="55" spans="1:29" x14ac:dyDescent="0.25">
      <c r="A55" s="91" t="s">
        <v>32</v>
      </c>
      <c r="B55" s="3">
        <f t="shared" si="7"/>
        <v>1333.7777777777778</v>
      </c>
      <c r="C55" s="30">
        <f t="shared" si="7"/>
        <v>2232.5555555555557</v>
      </c>
      <c r="D55" s="3">
        <f t="shared" si="7"/>
        <v>616.77777777777783</v>
      </c>
      <c r="E55" s="30">
        <f t="shared" si="7"/>
        <v>943.88888888888891</v>
      </c>
      <c r="F55" s="3">
        <f t="shared" si="7"/>
        <v>523.44444444444446</v>
      </c>
      <c r="G55" s="30">
        <f t="shared" si="7"/>
        <v>1372.7777777777778</v>
      </c>
      <c r="H55" s="3">
        <f t="shared" si="7"/>
        <v>1511.2222222222222</v>
      </c>
      <c r="I55" s="30">
        <f t="shared" si="7"/>
        <v>2861.8888888888887</v>
      </c>
      <c r="J55" s="3">
        <f t="shared" si="7"/>
        <v>353.77777777777777</v>
      </c>
      <c r="K55" s="30">
        <f t="shared" si="7"/>
        <v>149.22222222222223</v>
      </c>
      <c r="L55" s="3">
        <f t="shared" si="7"/>
        <v>1494</v>
      </c>
      <c r="M55" s="30">
        <f t="shared" si="7"/>
        <v>647.66666666666663</v>
      </c>
      <c r="N55" s="3">
        <f t="shared" si="7"/>
        <v>2079.2222222222222</v>
      </c>
      <c r="O55" s="30">
        <f t="shared" si="7"/>
        <v>1530.1111111111111</v>
      </c>
      <c r="P55" s="3">
        <f t="shared" si="7"/>
        <v>936</v>
      </c>
      <c r="Q55" s="30">
        <f t="shared" si="7"/>
        <v>1073.5555555555557</v>
      </c>
      <c r="R55" s="3">
        <f t="shared" si="7"/>
        <v>1124.8888888888889</v>
      </c>
      <c r="S55" s="30">
        <f t="shared" si="7"/>
        <v>1545.5555555555557</v>
      </c>
      <c r="T55" s="3">
        <f t="shared" si="7"/>
        <v>584</v>
      </c>
      <c r="U55" s="30">
        <f t="shared" si="7"/>
        <v>150</v>
      </c>
      <c r="V55" s="3">
        <f t="shared" si="7"/>
        <v>1924.7777777777778</v>
      </c>
      <c r="W55" s="30">
        <f t="shared" si="7"/>
        <v>1219.2222222222222</v>
      </c>
      <c r="X55" s="3">
        <f t="shared" si="7"/>
        <v>1089.6666666666667</v>
      </c>
      <c r="Y55" s="30">
        <f t="shared" si="7"/>
        <v>422.66666666666669</v>
      </c>
      <c r="Z55" s="3">
        <f t="shared" si="7"/>
        <v>1917.6666666666667</v>
      </c>
      <c r="AA55" s="30">
        <f t="shared" si="7"/>
        <v>2614.2222222222222</v>
      </c>
      <c r="AB55" s="108">
        <f t="shared" si="4"/>
        <v>15489.222222222221</v>
      </c>
      <c r="AC55" s="19">
        <f t="shared" si="5"/>
        <v>16763.333333333332</v>
      </c>
    </row>
    <row r="56" spans="1:29" x14ac:dyDescent="0.25">
      <c r="A56" s="90" t="s">
        <v>33</v>
      </c>
      <c r="B56" s="3">
        <f t="shared" si="7"/>
        <v>1406.3333333333333</v>
      </c>
      <c r="C56" s="30">
        <f t="shared" si="7"/>
        <v>1731.8888888888889</v>
      </c>
      <c r="D56" s="3">
        <f t="shared" si="7"/>
        <v>552.22222222222217</v>
      </c>
      <c r="E56" s="30">
        <f t="shared" si="7"/>
        <v>825.44444444444446</v>
      </c>
      <c r="F56" s="3">
        <f t="shared" si="7"/>
        <v>524.44444444444446</v>
      </c>
      <c r="G56" s="30">
        <f t="shared" si="7"/>
        <v>1075.1111111111111</v>
      </c>
      <c r="H56" s="3">
        <f t="shared" si="7"/>
        <v>1417.2222222222222</v>
      </c>
      <c r="I56" s="30">
        <f t="shared" si="7"/>
        <v>2142</v>
      </c>
      <c r="J56" s="3">
        <f t="shared" si="7"/>
        <v>327</v>
      </c>
      <c r="K56" s="30">
        <f t="shared" si="7"/>
        <v>108.55555555555556</v>
      </c>
      <c r="L56" s="3">
        <f t="shared" si="7"/>
        <v>1204.5555555555557</v>
      </c>
      <c r="M56" s="30">
        <f t="shared" si="7"/>
        <v>694.66666666666663</v>
      </c>
      <c r="N56" s="3">
        <f t="shared" si="7"/>
        <v>1708.8888888888889</v>
      </c>
      <c r="O56" s="30">
        <f t="shared" si="7"/>
        <v>1441.2222222222222</v>
      </c>
      <c r="P56" s="3">
        <f t="shared" si="7"/>
        <v>741</v>
      </c>
      <c r="Q56" s="30">
        <f t="shared" si="7"/>
        <v>989.77777777777783</v>
      </c>
      <c r="R56" s="3">
        <f t="shared" si="7"/>
        <v>942.22222222222217</v>
      </c>
      <c r="S56" s="30">
        <f t="shared" si="7"/>
        <v>1269.8888888888889</v>
      </c>
      <c r="T56" s="3">
        <f t="shared" si="7"/>
        <v>346.11111111111109</v>
      </c>
      <c r="U56" s="30">
        <f t="shared" si="7"/>
        <v>189.88888888888889</v>
      </c>
      <c r="V56" s="3">
        <f t="shared" si="7"/>
        <v>1712.4444444444443</v>
      </c>
      <c r="W56" s="30">
        <f t="shared" si="7"/>
        <v>1131.1111111111111</v>
      </c>
      <c r="X56" s="3">
        <f t="shared" si="7"/>
        <v>764.11111111111109</v>
      </c>
      <c r="Y56" s="30">
        <f t="shared" si="7"/>
        <v>451.77777777777777</v>
      </c>
      <c r="Z56" s="3">
        <f t="shared" si="7"/>
        <v>1698.5555555555557</v>
      </c>
      <c r="AA56" s="30">
        <f t="shared" si="7"/>
        <v>2100.8888888888887</v>
      </c>
      <c r="AB56" s="108">
        <f t="shared" si="4"/>
        <v>13345.111111111113</v>
      </c>
      <c r="AC56" s="19">
        <f t="shared" si="5"/>
        <v>14152.222222222221</v>
      </c>
    </row>
    <row r="57" spans="1:29" x14ac:dyDescent="0.25">
      <c r="A57" s="91" t="s">
        <v>34</v>
      </c>
      <c r="B57" s="3">
        <f t="shared" si="7"/>
        <v>640.88888888888891</v>
      </c>
      <c r="C57" s="30">
        <f t="shared" si="7"/>
        <v>1237.7777777777778</v>
      </c>
      <c r="D57" s="3">
        <f t="shared" si="7"/>
        <v>301.55555555555554</v>
      </c>
      <c r="E57" s="30">
        <f t="shared" si="7"/>
        <v>653</v>
      </c>
      <c r="F57" s="3">
        <f t="shared" si="7"/>
        <v>257.11111111111109</v>
      </c>
      <c r="G57" s="30">
        <f t="shared" si="7"/>
        <v>891.77777777777783</v>
      </c>
      <c r="H57" s="3">
        <f t="shared" si="7"/>
        <v>849</v>
      </c>
      <c r="I57" s="30">
        <f t="shared" si="7"/>
        <v>1654.3333333333333</v>
      </c>
      <c r="J57" s="3">
        <f t="shared" si="7"/>
        <v>277.66666666666669</v>
      </c>
      <c r="K57" s="30">
        <f t="shared" si="7"/>
        <v>70.111111111111114</v>
      </c>
      <c r="L57" s="3">
        <f t="shared" si="7"/>
        <v>893.33333333333337</v>
      </c>
      <c r="M57" s="30">
        <f t="shared" si="7"/>
        <v>543.66666666666663</v>
      </c>
      <c r="N57" s="3">
        <f t="shared" si="7"/>
        <v>1339.3333333333333</v>
      </c>
      <c r="O57" s="30">
        <f t="shared" si="7"/>
        <v>1255.5555555555557</v>
      </c>
      <c r="P57" s="3">
        <f t="shared" si="7"/>
        <v>513.55555555555554</v>
      </c>
      <c r="Q57" s="30">
        <f t="shared" si="7"/>
        <v>884.77777777777783</v>
      </c>
      <c r="R57" s="3">
        <f t="shared" si="7"/>
        <v>699.88888888888891</v>
      </c>
      <c r="S57" s="30">
        <f t="shared" si="7"/>
        <v>1040.2222222222222</v>
      </c>
      <c r="T57" s="3">
        <f t="shared" si="7"/>
        <v>227.77777777777777</v>
      </c>
      <c r="U57" s="30">
        <f t="shared" si="7"/>
        <v>161.11111111111111</v>
      </c>
      <c r="V57" s="3">
        <f t="shared" si="7"/>
        <v>1565</v>
      </c>
      <c r="W57" s="30">
        <f t="shared" si="7"/>
        <v>888.77777777777783</v>
      </c>
      <c r="X57" s="3">
        <f t="shared" si="7"/>
        <v>545.33333333333337</v>
      </c>
      <c r="Y57" s="30">
        <f t="shared" si="7"/>
        <v>378.44444444444446</v>
      </c>
      <c r="Z57" s="3">
        <f t="shared" si="7"/>
        <v>1364.5555555555557</v>
      </c>
      <c r="AA57" s="30">
        <f t="shared" si="7"/>
        <v>1741.4444444444443</v>
      </c>
      <c r="AB57" s="108">
        <f>B57+D57+F57+H57+J57+L57+N57+P57+R57+T57+V57+X57+Z57</f>
        <v>9475</v>
      </c>
      <c r="AC57" s="19">
        <f t="shared" si="5"/>
        <v>11401</v>
      </c>
    </row>
    <row r="58" spans="1:29" x14ac:dyDescent="0.25">
      <c r="A58" s="90" t="s">
        <v>35</v>
      </c>
      <c r="B58" s="3">
        <f t="shared" si="7"/>
        <v>28.222222222222221</v>
      </c>
      <c r="C58" s="30">
        <f t="shared" si="7"/>
        <v>701.55555555555554</v>
      </c>
      <c r="D58" s="3">
        <f t="shared" si="7"/>
        <v>17.111111111111111</v>
      </c>
      <c r="E58" s="30">
        <f t="shared" si="7"/>
        <v>427.33333333333331</v>
      </c>
      <c r="F58" s="3">
        <f t="shared" si="7"/>
        <v>12.111111111111111</v>
      </c>
      <c r="G58" s="30">
        <f t="shared" si="7"/>
        <v>512.11111111111109</v>
      </c>
      <c r="H58" s="3">
        <f t="shared" si="7"/>
        <v>81.333333333333329</v>
      </c>
      <c r="I58" s="30">
        <f t="shared" si="7"/>
        <v>711.55555555555554</v>
      </c>
      <c r="J58" s="3">
        <f t="shared" si="7"/>
        <v>54.444444444444443</v>
      </c>
      <c r="K58" s="30">
        <f t="shared" si="7"/>
        <v>28.111111111111111</v>
      </c>
      <c r="L58" s="3">
        <f t="shared" si="7"/>
        <v>354.33333333333331</v>
      </c>
      <c r="M58" s="30">
        <f t="shared" si="7"/>
        <v>120</v>
      </c>
      <c r="N58" s="3">
        <f t="shared" si="7"/>
        <v>403.66666666666669</v>
      </c>
      <c r="O58" s="30">
        <f t="shared" si="7"/>
        <v>259.88888888888891</v>
      </c>
      <c r="P58" s="3">
        <f t="shared" si="7"/>
        <v>118.33333333333333</v>
      </c>
      <c r="Q58" s="30">
        <f t="shared" si="7"/>
        <v>196.22222222222223</v>
      </c>
      <c r="R58" s="3">
        <f t="shared" si="7"/>
        <v>156.33333333333334</v>
      </c>
      <c r="S58" s="30">
        <f t="shared" si="7"/>
        <v>183.66666666666666</v>
      </c>
      <c r="T58" s="3">
        <f t="shared" si="7"/>
        <v>45.444444444444443</v>
      </c>
      <c r="U58" s="30">
        <f t="shared" si="7"/>
        <v>15.888888888888889</v>
      </c>
      <c r="V58" s="3">
        <f t="shared" si="7"/>
        <v>369.77777777777777</v>
      </c>
      <c r="W58" s="30">
        <f t="shared" si="7"/>
        <v>71.888888888888886</v>
      </c>
      <c r="X58" s="3">
        <f t="shared" si="7"/>
        <v>62.777777777777779</v>
      </c>
      <c r="Y58" s="30">
        <f t="shared" si="7"/>
        <v>37</v>
      </c>
      <c r="Z58" s="3">
        <f t="shared" si="7"/>
        <v>115.33333333333333</v>
      </c>
      <c r="AA58" s="30">
        <f t="shared" si="7"/>
        <v>205.88888888888889</v>
      </c>
      <c r="AB58" s="108">
        <f>B58+D58+F58+H58+J58+L58+N58+P58+R58+T58+V58+X58+Z58</f>
        <v>1819.2222222222219</v>
      </c>
      <c r="AC58" s="19">
        <f t="shared" si="5"/>
        <v>3471.1111111111104</v>
      </c>
    </row>
    <row r="59" spans="1:29" x14ac:dyDescent="0.25">
      <c r="A59" s="91" t="s">
        <v>36</v>
      </c>
      <c r="B59" s="3">
        <f t="shared" si="7"/>
        <v>0</v>
      </c>
      <c r="C59" s="30">
        <f t="shared" si="7"/>
        <v>30.777777777777779</v>
      </c>
      <c r="D59" s="3">
        <f t="shared" si="7"/>
        <v>0.22222222222222221</v>
      </c>
      <c r="E59" s="30">
        <f t="shared" si="7"/>
        <v>19.555555555555557</v>
      </c>
      <c r="F59" s="3">
        <f t="shared" si="7"/>
        <v>0</v>
      </c>
      <c r="G59" s="30">
        <f t="shared" si="7"/>
        <v>11.111111111111111</v>
      </c>
      <c r="H59" s="3">
        <f t="shared" si="7"/>
        <v>0.55555555555555558</v>
      </c>
      <c r="I59" s="30">
        <f t="shared" si="7"/>
        <v>23.111111111111111</v>
      </c>
      <c r="J59" s="3">
        <f t="shared" si="7"/>
        <v>0.55555555555555558</v>
      </c>
      <c r="K59" s="30">
        <f t="shared" si="7"/>
        <v>0.88888888888888884</v>
      </c>
      <c r="L59" s="3">
        <f t="shared" si="7"/>
        <v>14.777777777777779</v>
      </c>
      <c r="M59" s="30">
        <f t="shared" si="7"/>
        <v>2.5555555555555554</v>
      </c>
      <c r="N59" s="3">
        <f t="shared" si="7"/>
        <v>4.666666666666667</v>
      </c>
      <c r="O59" s="30">
        <f t="shared" si="7"/>
        <v>6.5555555555555554</v>
      </c>
      <c r="P59" s="3">
        <f t="shared" si="7"/>
        <v>1.2222222222222223</v>
      </c>
      <c r="Q59" s="30">
        <f t="shared" si="7"/>
        <v>5.4444444444444446</v>
      </c>
      <c r="R59" s="3">
        <f t="shared" si="7"/>
        <v>6</v>
      </c>
      <c r="S59" s="30">
        <f t="shared" si="7"/>
        <v>3</v>
      </c>
      <c r="T59" s="3">
        <f t="shared" si="7"/>
        <v>0.22222222222222221</v>
      </c>
      <c r="U59" s="30">
        <f t="shared" si="7"/>
        <v>0.1111111111111111</v>
      </c>
      <c r="V59" s="3">
        <f t="shared" si="7"/>
        <v>4.4444444444444446</v>
      </c>
      <c r="W59" s="30">
        <f t="shared" ref="W59:AA59" si="8">+W27/$B$65</f>
        <v>0.33333333333333331</v>
      </c>
      <c r="X59" s="3">
        <f t="shared" si="8"/>
        <v>1</v>
      </c>
      <c r="Y59" s="30">
        <f t="shared" si="8"/>
        <v>0.1111111111111111</v>
      </c>
      <c r="Z59" s="3">
        <f t="shared" si="8"/>
        <v>0.55555555555555558</v>
      </c>
      <c r="AA59" s="30">
        <f t="shared" si="8"/>
        <v>5</v>
      </c>
      <c r="AB59" s="108">
        <f t="shared" ref="AB59:AB62" si="9">B59+D59+F59+H59+J59+L59+N59+P59+R59+T59+V59+X59+Z59</f>
        <v>34.222222222222221</v>
      </c>
      <c r="AC59" s="19">
        <f t="shared" si="5"/>
        <v>108.55555555555556</v>
      </c>
    </row>
    <row r="60" spans="1:29" x14ac:dyDescent="0.25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5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8" thickBot="1" x14ac:dyDescent="0.3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4" thickTop="1" thickBot="1" x14ac:dyDescent="0.3">
      <c r="A63" s="9" t="s">
        <v>47</v>
      </c>
      <c r="B63" s="50">
        <f>SUM(B39:B62)</f>
        <v>23863.888888888894</v>
      </c>
      <c r="C63" s="46">
        <f t="shared" ref="C63:AA63" si="11">SUM(C39:C62)</f>
        <v>22374.111111111109</v>
      </c>
      <c r="D63" s="45">
        <f t="shared" si="11"/>
        <v>12946.666666666664</v>
      </c>
      <c r="E63" s="51">
        <f t="shared" si="11"/>
        <v>11399.888888888889</v>
      </c>
      <c r="F63" s="50">
        <f t="shared" si="11"/>
        <v>14400.66666666667</v>
      </c>
      <c r="G63" s="46">
        <f t="shared" si="11"/>
        <v>13744.222222222224</v>
      </c>
      <c r="H63" s="45">
        <f t="shared" si="11"/>
        <v>26293.333333333332</v>
      </c>
      <c r="I63" s="51">
        <f t="shared" si="11"/>
        <v>29351.111111111106</v>
      </c>
      <c r="J63" s="50">
        <f t="shared" si="11"/>
        <v>4778.8888888888887</v>
      </c>
      <c r="K63" s="46">
        <f t="shared" si="11"/>
        <v>5000.4444444444453</v>
      </c>
      <c r="L63" s="45">
        <f t="shared" si="11"/>
        <v>15594.555555555555</v>
      </c>
      <c r="M63" s="51">
        <f t="shared" si="11"/>
        <v>17506.111111111113</v>
      </c>
      <c r="N63" s="50">
        <f t="shared" si="11"/>
        <v>26401.222222222226</v>
      </c>
      <c r="O63" s="46">
        <f t="shared" si="11"/>
        <v>26557.222222222215</v>
      </c>
      <c r="P63" s="45">
        <f t="shared" si="11"/>
        <v>15199.444444444443</v>
      </c>
      <c r="Q63" s="51">
        <f t="shared" si="11"/>
        <v>14380</v>
      </c>
      <c r="R63" s="50">
        <f t="shared" si="11"/>
        <v>19260.333333333336</v>
      </c>
      <c r="S63" s="46">
        <f t="shared" si="11"/>
        <v>18699.333333333336</v>
      </c>
      <c r="T63" s="45">
        <f t="shared" si="11"/>
        <v>5804.2222222222226</v>
      </c>
      <c r="U63" s="51">
        <f t="shared" si="11"/>
        <v>5868</v>
      </c>
      <c r="V63" s="50">
        <f t="shared" si="11"/>
        <v>18756.333333333332</v>
      </c>
      <c r="W63" s="46">
        <f t="shared" si="11"/>
        <v>22882.555555555555</v>
      </c>
      <c r="X63" s="45">
        <f t="shared" si="11"/>
        <v>15506.444444444445</v>
      </c>
      <c r="Y63" s="51">
        <f t="shared" si="11"/>
        <v>9069.4444444444453</v>
      </c>
      <c r="Z63" s="50">
        <f t="shared" si="11"/>
        <v>32384.333333333332</v>
      </c>
      <c r="AA63" s="46">
        <f t="shared" si="11"/>
        <v>33754</v>
      </c>
      <c r="AB63" s="45">
        <f>SUM(AB39:AB62)</f>
        <v>231190.33333333334</v>
      </c>
      <c r="AC63" s="46">
        <f>SUM(AC39:AC62)</f>
        <v>230586.4444444445</v>
      </c>
    </row>
    <row r="64" spans="1:29" ht="15.6" thickTop="1" x14ac:dyDescent="0.25">
      <c r="AB64" s="175" t="str">
        <f>IF(AB63='Daily Total'!D49,"Correct","Wrong")</f>
        <v>Wrong</v>
      </c>
      <c r="AC64" s="175" t="str">
        <f>IF(AC63='Daily Total'!E49,"Correct","Wrong")</f>
        <v>Wrong</v>
      </c>
    </row>
    <row r="65" spans="1:31" x14ac:dyDescent="0.25">
      <c r="A65" t="s">
        <v>82</v>
      </c>
      <c r="B65">
        <f>COUNTIF('Daily Total'!$G$7:$G$37,3)</f>
        <v>9</v>
      </c>
    </row>
    <row r="67" spans="1:31" s="8" customFormat="1" x14ac:dyDescent="0.25">
      <c r="A67" s="43" t="s">
        <v>53</v>
      </c>
      <c r="B67" s="18"/>
      <c r="C67" s="18"/>
      <c r="AB67" s="43"/>
      <c r="AC67" s="43"/>
    </row>
    <row r="68" spans="1:31" s="8" customFormat="1" ht="13.8" thickBot="1" x14ac:dyDescent="0.3">
      <c r="A68" s="43"/>
      <c r="B68" s="18"/>
      <c r="C68" s="18"/>
      <c r="AB68" s="43"/>
      <c r="AC68" s="43"/>
    </row>
    <row r="69" spans="1:31" s="8" customFormat="1" ht="14.4" thickTop="1" thickBot="1" x14ac:dyDescent="0.3">
      <c r="A69" s="301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66" customFormat="1" ht="15" thickTop="1" thickBot="1" x14ac:dyDescent="0.35">
      <c r="A70" s="30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8" thickTop="1" x14ac:dyDescent="0.25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5">
      <c r="A72" s="86" t="s">
        <v>17</v>
      </c>
      <c r="B72" s="81">
        <f>B8/B31</f>
        <v>1.299499476196019E-2</v>
      </c>
      <c r="C72" s="82">
        <f t="shared" ref="C72:AC72" si="13">C8/C31</f>
        <v>0</v>
      </c>
      <c r="D72" s="81">
        <f t="shared" si="13"/>
        <v>1.8786474424991418E-2</v>
      </c>
      <c r="E72" s="82">
        <f t="shared" si="13"/>
        <v>2.9240051072622539E-5</v>
      </c>
      <c r="F72" s="81">
        <f t="shared" si="13"/>
        <v>2.2228909155440336E-2</v>
      </c>
      <c r="G72" s="82">
        <f t="shared" si="13"/>
        <v>3.6378922860515124E-4</v>
      </c>
      <c r="H72" s="81">
        <f t="shared" si="13"/>
        <v>1.2766227180527383E-2</v>
      </c>
      <c r="I72" s="82">
        <f t="shared" si="13"/>
        <v>6.6626287098728039E-4</v>
      </c>
      <c r="J72" s="81">
        <f t="shared" si="13"/>
        <v>2.5342943501511276E-3</v>
      </c>
      <c r="K72" s="82">
        <f t="shared" si="13"/>
        <v>3.021953604124078E-3</v>
      </c>
      <c r="L72" s="81">
        <f t="shared" si="13"/>
        <v>2.0306232232046796E-3</v>
      </c>
      <c r="M72" s="82">
        <f t="shared" si="13"/>
        <v>3.8843578432928186E-3</v>
      </c>
      <c r="N72" s="81">
        <f t="shared" si="13"/>
        <v>5.2480735319492787E-3</v>
      </c>
      <c r="O72" s="82">
        <f t="shared" si="13"/>
        <v>4.455787293684497E-3</v>
      </c>
      <c r="P72" s="81">
        <f t="shared" si="13"/>
        <v>3.6404839358163675E-3</v>
      </c>
      <c r="Q72" s="82">
        <f t="shared" si="13"/>
        <v>3.6393138618451555E-3</v>
      </c>
      <c r="R72" s="81">
        <f t="shared" si="13"/>
        <v>1.7479794396081758E-3</v>
      </c>
      <c r="S72" s="82">
        <f t="shared" si="13"/>
        <v>3.9335924037695938E-3</v>
      </c>
      <c r="T72" s="81">
        <f t="shared" si="13"/>
        <v>1.1485891496611662E-4</v>
      </c>
      <c r="U72" s="82">
        <f t="shared" si="13"/>
        <v>5.0367340755888817E-3</v>
      </c>
      <c r="V72" s="81">
        <f t="shared" si="13"/>
        <v>7.1679491964195795E-4</v>
      </c>
      <c r="W72" s="82">
        <f t="shared" si="13"/>
        <v>3.2484716644896887E-3</v>
      </c>
      <c r="X72" s="81">
        <f t="shared" si="13"/>
        <v>2.2212986715200848E-4</v>
      </c>
      <c r="Y72" s="82">
        <f t="shared" si="13"/>
        <v>4.042879019908116E-3</v>
      </c>
      <c r="Z72" s="81">
        <f t="shared" si="13"/>
        <v>7.8913329147495875E-5</v>
      </c>
      <c r="AA72" s="81">
        <f t="shared" si="13"/>
        <v>1.9125305313608923E-3</v>
      </c>
      <c r="AB72" s="100">
        <f t="shared" si="13"/>
        <v>6.4905635712373599E-3</v>
      </c>
      <c r="AC72" s="101">
        <f t="shared" si="13"/>
        <v>2.4170255744049712E-3</v>
      </c>
      <c r="AD72" s="18"/>
      <c r="AE72" s="18"/>
    </row>
    <row r="73" spans="1:31" s="8" customFormat="1" x14ac:dyDescent="0.25">
      <c r="A73" s="87" t="s">
        <v>18</v>
      </c>
      <c r="B73" s="81">
        <f>B9/B31</f>
        <v>5.4601326970084969E-2</v>
      </c>
      <c r="C73" s="82">
        <f t="shared" ref="C73:AC73" si="14">C9/C31</f>
        <v>1.5255727105235714E-2</v>
      </c>
      <c r="D73" s="81">
        <f t="shared" si="14"/>
        <v>6.363714383796773E-2</v>
      </c>
      <c r="E73" s="82">
        <f t="shared" si="14"/>
        <v>2.1208783711342216E-2</v>
      </c>
      <c r="F73" s="81">
        <f t="shared" si="14"/>
        <v>7.5158557474191007E-2</v>
      </c>
      <c r="G73" s="82">
        <f t="shared" si="14"/>
        <v>1.8011608918495046E-2</v>
      </c>
      <c r="H73" s="81">
        <f t="shared" si="14"/>
        <v>4.9505578093306288E-2</v>
      </c>
      <c r="I73" s="82">
        <f t="shared" si="14"/>
        <v>1.636129618413083E-2</v>
      </c>
      <c r="J73" s="81">
        <f t="shared" si="14"/>
        <v>1.1578702627295977E-2</v>
      </c>
      <c r="K73" s="82">
        <f t="shared" si="14"/>
        <v>3.5307972624655584E-2</v>
      </c>
      <c r="L73" s="81">
        <f t="shared" si="14"/>
        <v>1.7413484763200832E-2</v>
      </c>
      <c r="M73" s="82">
        <f t="shared" si="14"/>
        <v>4.821808257433912E-2</v>
      </c>
      <c r="N73" s="81">
        <f t="shared" si="14"/>
        <v>3.5246684707357825E-2</v>
      </c>
      <c r="O73" s="82">
        <f t="shared" si="14"/>
        <v>4.1574796560885301E-2</v>
      </c>
      <c r="P73" s="81">
        <f t="shared" si="14"/>
        <v>3.4401842172594024E-2</v>
      </c>
      <c r="Q73" s="82">
        <f t="shared" si="14"/>
        <v>3.8085303662494206E-2</v>
      </c>
      <c r="R73" s="81">
        <f t="shared" si="14"/>
        <v>4.1991888913887492E-2</v>
      </c>
      <c r="S73" s="82">
        <f t="shared" si="14"/>
        <v>3.1314247685597825E-2</v>
      </c>
      <c r="T73" s="81">
        <f t="shared" si="14"/>
        <v>1.2213331291397067E-2</v>
      </c>
      <c r="U73" s="82">
        <f t="shared" si="14"/>
        <v>6.362190411270166E-2</v>
      </c>
      <c r="V73" s="81">
        <f t="shared" si="14"/>
        <v>1.9803681126967485E-2</v>
      </c>
      <c r="W73" s="82">
        <f t="shared" si="14"/>
        <v>3.707822067271041E-2</v>
      </c>
      <c r="X73" s="81">
        <f t="shared" si="14"/>
        <v>3.4702417632812163E-2</v>
      </c>
      <c r="Y73" s="82">
        <f t="shared" si="14"/>
        <v>5.1528330781010719E-2</v>
      </c>
      <c r="Z73" s="81">
        <f t="shared" si="14"/>
        <v>4.6634346511859298E-2</v>
      </c>
      <c r="AA73" s="81">
        <f t="shared" si="14"/>
        <v>2.5629884194795019E-2</v>
      </c>
      <c r="AB73" s="100">
        <f t="shared" si="14"/>
        <v>4.1483856735647827E-2</v>
      </c>
      <c r="AC73" s="101">
        <f t="shared" si="14"/>
        <v>3.0891282999193363E-2</v>
      </c>
      <c r="AD73" s="18"/>
      <c r="AE73" s="18"/>
    </row>
    <row r="74" spans="1:31" s="8" customFormat="1" x14ac:dyDescent="0.25">
      <c r="A74" s="86" t="s">
        <v>19</v>
      </c>
      <c r="B74" s="81">
        <f>B10/B31</f>
        <v>9.8042137120242109E-2</v>
      </c>
      <c r="C74" s="82">
        <f t="shared" ref="C74:AC74" si="15">C10/C31</f>
        <v>4.0155536905252601E-2</v>
      </c>
      <c r="D74" s="81">
        <f t="shared" si="15"/>
        <v>8.1865774116031589E-2</v>
      </c>
      <c r="E74" s="82">
        <f t="shared" si="15"/>
        <v>5.9445023830641625E-2</v>
      </c>
      <c r="F74" s="81">
        <f t="shared" si="15"/>
        <v>0.10711695446198478</v>
      </c>
      <c r="G74" s="82">
        <f t="shared" si="15"/>
        <v>4.9831040113825609E-2</v>
      </c>
      <c r="H74" s="81">
        <f t="shared" si="15"/>
        <v>7.7370689655172409E-2</v>
      </c>
      <c r="I74" s="82">
        <f t="shared" si="15"/>
        <v>4.1622501514233801E-2</v>
      </c>
      <c r="J74" s="81">
        <f t="shared" si="15"/>
        <v>2.8179493141129969E-2</v>
      </c>
      <c r="K74" s="82">
        <f t="shared" si="15"/>
        <v>8.6303439694249404E-2</v>
      </c>
      <c r="L74" s="81">
        <f t="shared" si="15"/>
        <v>4.1731088485297572E-2</v>
      </c>
      <c r="M74" s="82">
        <f t="shared" si="15"/>
        <v>8.7010885087747139E-2</v>
      </c>
      <c r="N74" s="81">
        <f t="shared" si="15"/>
        <v>6.1992079491269343E-2</v>
      </c>
      <c r="O74" s="82">
        <f t="shared" si="15"/>
        <v>7.3547685291718096E-2</v>
      </c>
      <c r="P74" s="81">
        <f t="shared" si="15"/>
        <v>7.2188310976278369E-2</v>
      </c>
      <c r="Q74" s="82">
        <f t="shared" si="15"/>
        <v>7.0159171689074332E-2</v>
      </c>
      <c r="R74" s="81">
        <f t="shared" si="15"/>
        <v>7.4251628274577E-2</v>
      </c>
      <c r="S74" s="82">
        <f t="shared" si="15"/>
        <v>5.6823178485269826E-2</v>
      </c>
      <c r="T74" s="81">
        <f t="shared" si="15"/>
        <v>3.5031969064665568E-2</v>
      </c>
      <c r="U74" s="82">
        <f t="shared" si="15"/>
        <v>0.12743315913050066</v>
      </c>
      <c r="V74" s="81">
        <f t="shared" si="15"/>
        <v>4.370671832329228E-2</v>
      </c>
      <c r="W74" s="82">
        <f t="shared" si="15"/>
        <v>7.296193606968919E-2</v>
      </c>
      <c r="X74" s="81">
        <f t="shared" si="15"/>
        <v>6.5850757391192186E-2</v>
      </c>
      <c r="Y74" s="82">
        <f t="shared" si="15"/>
        <v>9.4983154670750386E-2</v>
      </c>
      <c r="Z74" s="81">
        <f t="shared" si="15"/>
        <v>6.8218857540854799E-2</v>
      </c>
      <c r="AA74" s="81">
        <f t="shared" si="15"/>
        <v>4.9383447558478663E-2</v>
      </c>
      <c r="AB74" s="100">
        <f t="shared" si="15"/>
        <v>6.9982741492940162E-2</v>
      </c>
      <c r="AC74" s="101">
        <f t="shared" si="15"/>
        <v>6.248319502254638E-2</v>
      </c>
      <c r="AD74" s="18"/>
      <c r="AE74" s="18"/>
    </row>
    <row r="75" spans="1:31" s="8" customFormat="1" x14ac:dyDescent="0.25">
      <c r="A75" s="87" t="s">
        <v>20</v>
      </c>
      <c r="B75" s="81">
        <f>B11/B31</f>
        <v>0.11005470841578396</v>
      </c>
      <c r="C75" s="82">
        <f t="shared" ref="C75:AC75" si="16">C11/C31</f>
        <v>4.680508722879121E-2</v>
      </c>
      <c r="D75" s="81">
        <f t="shared" si="16"/>
        <v>9.4258496395468586E-2</v>
      </c>
      <c r="E75" s="82">
        <f t="shared" si="16"/>
        <v>8.1462782288326402E-2</v>
      </c>
      <c r="F75" s="81">
        <f t="shared" si="16"/>
        <v>0.1057821397157539</v>
      </c>
      <c r="G75" s="82">
        <f t="shared" si="16"/>
        <v>5.763229801613607E-2</v>
      </c>
      <c r="H75" s="81">
        <f t="shared" si="16"/>
        <v>8.0827417173766056E-2</v>
      </c>
      <c r="I75" s="82">
        <f t="shared" si="16"/>
        <v>5.059055118110236E-2</v>
      </c>
      <c r="J75" s="81">
        <f t="shared" si="16"/>
        <v>3.7991164845384791E-2</v>
      </c>
      <c r="K75" s="82">
        <f t="shared" si="16"/>
        <v>0.13645453737445559</v>
      </c>
      <c r="L75" s="81">
        <f t="shared" si="16"/>
        <v>4.5186710461628345E-2</v>
      </c>
      <c r="M75" s="82">
        <f t="shared" si="16"/>
        <v>0.13135730379867347</v>
      </c>
      <c r="N75" s="81">
        <f t="shared" si="16"/>
        <v>7.0931059588992096E-2</v>
      </c>
      <c r="O75" s="82">
        <f t="shared" si="16"/>
        <v>9.745413467773989E-2</v>
      </c>
      <c r="P75" s="81">
        <f t="shared" si="16"/>
        <v>9.1180233195657739E-2</v>
      </c>
      <c r="Q75" s="82">
        <f t="shared" si="16"/>
        <v>8.8031216195333023E-2</v>
      </c>
      <c r="R75" s="81">
        <f t="shared" si="16"/>
        <v>9.5671587546079156E-2</v>
      </c>
      <c r="S75" s="82">
        <f t="shared" si="16"/>
        <v>7.0127277264786625E-2</v>
      </c>
      <c r="T75" s="81">
        <f t="shared" si="16"/>
        <v>4.6671005781232053E-2</v>
      </c>
      <c r="U75" s="82">
        <f t="shared" si="16"/>
        <v>0.18393546921154283</v>
      </c>
      <c r="V75" s="81">
        <f t="shared" si="16"/>
        <v>4.836292333848715E-2</v>
      </c>
      <c r="W75" s="82">
        <f t="shared" si="16"/>
        <v>9.1399076443481928E-2</v>
      </c>
      <c r="X75" s="81">
        <f t="shared" si="16"/>
        <v>7.5359348801215267E-2</v>
      </c>
      <c r="Y75" s="82">
        <f t="shared" si="16"/>
        <v>0.12736294027565084</v>
      </c>
      <c r="Z75" s="81">
        <f t="shared" si="16"/>
        <v>8.8087861414469962E-2</v>
      </c>
      <c r="AA75" s="81">
        <f t="shared" si="16"/>
        <v>5.8379912175017944E-2</v>
      </c>
      <c r="AB75" s="100">
        <f t="shared" si="16"/>
        <v>8.0807396310783847E-2</v>
      </c>
      <c r="AC75" s="101">
        <f t="shared" si="16"/>
        <v>8.108263085716709E-2</v>
      </c>
      <c r="AD75" s="18"/>
      <c r="AE75" s="18"/>
    </row>
    <row r="76" spans="1:31" s="8" customFormat="1" x14ac:dyDescent="0.25">
      <c r="A76" s="86" t="s">
        <v>21</v>
      </c>
      <c r="B76" s="81">
        <f>B12/B31</f>
        <v>8.5019206145966711E-2</v>
      </c>
      <c r="C76" s="82">
        <f t="shared" ref="C76:AC76" si="17">C12/C31</f>
        <v>3.9132529163169734E-2</v>
      </c>
      <c r="D76" s="81">
        <f t="shared" si="17"/>
        <v>7.7772056299347747E-2</v>
      </c>
      <c r="E76" s="82">
        <f t="shared" si="17"/>
        <v>6.8197545785046637E-2</v>
      </c>
      <c r="F76" s="81">
        <f t="shared" si="17"/>
        <v>7.8754070027622178E-2</v>
      </c>
      <c r="G76" s="82">
        <f t="shared" si="17"/>
        <v>4.8618409351808438E-2</v>
      </c>
      <c r="H76" s="81">
        <f t="shared" si="17"/>
        <v>7.1361561866125758E-2</v>
      </c>
      <c r="I76" s="82">
        <f t="shared" si="17"/>
        <v>4.7073743185947911E-2</v>
      </c>
      <c r="J76" s="81">
        <f t="shared" si="17"/>
        <v>3.4666356661241571E-2</v>
      </c>
      <c r="K76" s="82">
        <f t="shared" si="17"/>
        <v>0.11530086214558706</v>
      </c>
      <c r="L76" s="81">
        <f t="shared" si="17"/>
        <v>3.6943092674793912E-2</v>
      </c>
      <c r="M76" s="82">
        <f t="shared" si="17"/>
        <v>0.12080860651835867</v>
      </c>
      <c r="N76" s="81">
        <f t="shared" si="17"/>
        <v>5.3292987277525031E-2</v>
      </c>
      <c r="O76" s="82">
        <f t="shared" si="17"/>
        <v>8.6818818902579337E-2</v>
      </c>
      <c r="P76" s="81">
        <f t="shared" si="17"/>
        <v>7.4103585657370519E-2</v>
      </c>
      <c r="Q76" s="82">
        <f t="shared" si="17"/>
        <v>7.9809921186833568E-2</v>
      </c>
      <c r="R76" s="81">
        <f t="shared" si="17"/>
        <v>7.9974386043855247E-2</v>
      </c>
      <c r="S76" s="82">
        <f t="shared" si="17"/>
        <v>5.7334188978810888E-2</v>
      </c>
      <c r="T76" s="81">
        <f t="shared" si="17"/>
        <v>3.3309085340173822E-2</v>
      </c>
      <c r="U76" s="82">
        <f t="shared" si="17"/>
        <v>0.1350071953343937</v>
      </c>
      <c r="V76" s="81">
        <f t="shared" si="17"/>
        <v>3.7018607048285912E-2</v>
      </c>
      <c r="W76" s="82">
        <f t="shared" si="17"/>
        <v>8.1148667349703565E-2</v>
      </c>
      <c r="X76" s="81">
        <f t="shared" si="17"/>
        <v>6.5979736023732069E-2</v>
      </c>
      <c r="Y76" s="82">
        <f t="shared" si="17"/>
        <v>0.11661868300153139</v>
      </c>
      <c r="Z76" s="81">
        <f t="shared" si="17"/>
        <v>7.4284890842279697E-2</v>
      </c>
      <c r="AA76" s="81">
        <f t="shared" si="17"/>
        <v>5.4864279459882946E-2</v>
      </c>
      <c r="AB76" s="100">
        <f t="shared" si="17"/>
        <v>6.5652014477729503E-2</v>
      </c>
      <c r="AC76" s="101">
        <f t="shared" si="17"/>
        <v>7.1463196737979198E-2</v>
      </c>
      <c r="AD76" s="18"/>
      <c r="AE76" s="18"/>
    </row>
    <row r="77" spans="1:31" s="8" customFormat="1" x14ac:dyDescent="0.25">
      <c r="A77" s="87" t="s">
        <v>22</v>
      </c>
      <c r="B77" s="81">
        <f>B13/B31</f>
        <v>6.4174135723431502E-2</v>
      </c>
      <c r="C77" s="82">
        <f t="shared" ref="C77:AC77" si="18">C13/C31</f>
        <v>3.3982728053752603E-2</v>
      </c>
      <c r="D77" s="81">
        <f t="shared" si="18"/>
        <v>6.2753175420528662E-2</v>
      </c>
      <c r="E77" s="82">
        <f t="shared" si="18"/>
        <v>4.9230499322605481E-2</v>
      </c>
      <c r="F77" s="81">
        <f t="shared" si="18"/>
        <v>6.3245528756384742E-2</v>
      </c>
      <c r="G77" s="82">
        <f t="shared" si="18"/>
        <v>3.6807385729761194E-2</v>
      </c>
      <c r="H77" s="81">
        <f t="shared" si="18"/>
        <v>6.0475828262339416E-2</v>
      </c>
      <c r="I77" s="82">
        <f t="shared" si="18"/>
        <v>4.1770139309509388E-2</v>
      </c>
      <c r="J77" s="81">
        <f t="shared" si="18"/>
        <v>3.5596372936526392E-2</v>
      </c>
      <c r="K77" s="82">
        <f t="shared" si="18"/>
        <v>8.9480935027997505E-2</v>
      </c>
      <c r="L77" s="81">
        <f t="shared" si="18"/>
        <v>3.2432971621149831E-2</v>
      </c>
      <c r="M77" s="82">
        <f t="shared" si="18"/>
        <v>7.6722414394973182E-2</v>
      </c>
      <c r="N77" s="81">
        <f t="shared" si="18"/>
        <v>4.5486109649805775E-2</v>
      </c>
      <c r="O77" s="82">
        <f t="shared" si="18"/>
        <v>6.9798966592054895E-2</v>
      </c>
      <c r="P77" s="81">
        <f t="shared" si="18"/>
        <v>4.8861434993969076E-2</v>
      </c>
      <c r="Q77" s="82">
        <f t="shared" si="18"/>
        <v>5.3932931540720139E-2</v>
      </c>
      <c r="R77" s="81">
        <f t="shared" si="18"/>
        <v>6.1606179655365377E-2</v>
      </c>
      <c r="S77" s="82">
        <f t="shared" si="18"/>
        <v>4.8219187849834221E-2</v>
      </c>
      <c r="T77" s="81">
        <f t="shared" si="18"/>
        <v>2.6934415559554347E-2</v>
      </c>
      <c r="U77" s="82">
        <f t="shared" si="18"/>
        <v>7.1063394683026582E-2</v>
      </c>
      <c r="V77" s="81">
        <f t="shared" si="18"/>
        <v>3.1396802265308901E-2</v>
      </c>
      <c r="W77" s="82">
        <f t="shared" si="18"/>
        <v>6.4663523402106404E-2</v>
      </c>
      <c r="X77" s="81">
        <f t="shared" si="18"/>
        <v>5.210736754610986E-2</v>
      </c>
      <c r="Y77" s="82">
        <f t="shared" si="18"/>
        <v>6.8030627871362936E-2</v>
      </c>
      <c r="Z77" s="81">
        <f t="shared" si="18"/>
        <v>6.0567695627858464E-2</v>
      </c>
      <c r="AA77" s="81">
        <f t="shared" si="18"/>
        <v>4.8181943868381032E-2</v>
      </c>
      <c r="AB77" s="100">
        <f t="shared" si="18"/>
        <v>5.2620904468804686E-2</v>
      </c>
      <c r="AC77" s="101">
        <f t="shared" si="18"/>
        <v>5.4274174351580849E-2</v>
      </c>
      <c r="AD77" s="18"/>
      <c r="AE77" s="18"/>
    </row>
    <row r="78" spans="1:31" s="8" customFormat="1" x14ac:dyDescent="0.25">
      <c r="A78" s="86" t="s">
        <v>23</v>
      </c>
      <c r="B78" s="81">
        <f>B14/B31</f>
        <v>5.2859969735769993E-2</v>
      </c>
      <c r="C78" s="82">
        <f t="shared" ref="C78:AC78" si="19">C14/C31</f>
        <v>3.9246748474178986E-2</v>
      </c>
      <c r="D78" s="81">
        <f t="shared" si="19"/>
        <v>5.5441125986955032E-2</v>
      </c>
      <c r="E78" s="82">
        <f t="shared" si="19"/>
        <v>3.8908761293969724E-2</v>
      </c>
      <c r="F78" s="81">
        <f t="shared" si="19"/>
        <v>5.8130024844528803E-2</v>
      </c>
      <c r="G78" s="82">
        <f t="shared" si="19"/>
        <v>3.2110462578214684E-2</v>
      </c>
      <c r="H78" s="81">
        <f t="shared" si="19"/>
        <v>5.6017579445571335E-2</v>
      </c>
      <c r="I78" s="82">
        <f t="shared" si="19"/>
        <v>4.0312689279224712E-2</v>
      </c>
      <c r="J78" s="81">
        <f t="shared" si="19"/>
        <v>4.0199953499186238E-2</v>
      </c>
      <c r="K78" s="82">
        <f t="shared" si="19"/>
        <v>8.9214292062927733E-2</v>
      </c>
      <c r="L78" s="81">
        <f t="shared" si="19"/>
        <v>2.8086725424115253E-2</v>
      </c>
      <c r="M78" s="82">
        <f t="shared" si="19"/>
        <v>6.4320396052172255E-2</v>
      </c>
      <c r="N78" s="81">
        <f t="shared" si="19"/>
        <v>4.070939476707728E-2</v>
      </c>
      <c r="O78" s="82">
        <f t="shared" si="19"/>
        <v>5.64316047110014E-2</v>
      </c>
      <c r="P78" s="81">
        <f t="shared" si="19"/>
        <v>4.4394897474322889E-2</v>
      </c>
      <c r="Q78" s="82">
        <f t="shared" si="19"/>
        <v>4.2435481378457734E-2</v>
      </c>
      <c r="R78" s="81">
        <f t="shared" si="19"/>
        <v>5.7077586057700629E-2</v>
      </c>
      <c r="S78" s="82">
        <f t="shared" si="19"/>
        <v>3.9971716163380751E-2</v>
      </c>
      <c r="T78" s="81">
        <f t="shared" si="19"/>
        <v>2.9250737011371031E-2</v>
      </c>
      <c r="U78" s="82">
        <f t="shared" si="19"/>
        <v>4.5122320684692872E-2</v>
      </c>
      <c r="V78" s="81">
        <f t="shared" si="19"/>
        <v>2.6657662300733975E-2</v>
      </c>
      <c r="W78" s="82">
        <f t="shared" si="19"/>
        <v>7.289395609464755E-2</v>
      </c>
      <c r="X78" s="81">
        <f t="shared" si="19"/>
        <v>4.8839908855099673E-2</v>
      </c>
      <c r="Y78" s="82">
        <f t="shared" si="19"/>
        <v>4.9408882082695255E-2</v>
      </c>
      <c r="Z78" s="81">
        <f t="shared" si="19"/>
        <v>5.443304204021835E-2</v>
      </c>
      <c r="AA78" s="81">
        <f t="shared" si="19"/>
        <v>4.7556503591343904E-2</v>
      </c>
      <c r="AB78" s="100">
        <f t="shared" si="19"/>
        <v>4.7398656133738774E-2</v>
      </c>
      <c r="AC78" s="101">
        <f t="shared" si="19"/>
        <v>4.9269061783529723E-2</v>
      </c>
      <c r="AD78" s="18"/>
      <c r="AE78" s="18"/>
    </row>
    <row r="79" spans="1:31" s="8" customFormat="1" x14ac:dyDescent="0.25">
      <c r="A79" s="87" t="s">
        <v>24</v>
      </c>
      <c r="B79" s="81">
        <f>B15/B31</f>
        <v>5.0336398556629032E-2</v>
      </c>
      <c r="C79" s="82">
        <f t="shared" ref="C79:AC79" si="20">C15/C31</f>
        <v>3.8675651919132727E-2</v>
      </c>
      <c r="D79" s="81">
        <f t="shared" si="20"/>
        <v>5.0866803982148989E-2</v>
      </c>
      <c r="E79" s="82">
        <f t="shared" si="20"/>
        <v>3.4415540112476731E-2</v>
      </c>
      <c r="F79" s="81">
        <f t="shared" si="20"/>
        <v>5.4210453219758342E-2</v>
      </c>
      <c r="G79" s="82">
        <f t="shared" si="20"/>
        <v>2.828663357532054E-2</v>
      </c>
      <c r="H79" s="81">
        <f t="shared" si="20"/>
        <v>5.2142494929006085E-2</v>
      </c>
      <c r="I79" s="82">
        <f t="shared" si="20"/>
        <v>3.947228952150212E-2</v>
      </c>
      <c r="J79" s="81">
        <f t="shared" si="20"/>
        <v>3.6340385956754241E-2</v>
      </c>
      <c r="K79" s="82">
        <f t="shared" si="20"/>
        <v>6.7971735845702611E-2</v>
      </c>
      <c r="L79" s="81">
        <f t="shared" si="20"/>
        <v>2.5984852263254268E-2</v>
      </c>
      <c r="M79" s="82">
        <f t="shared" si="20"/>
        <v>5.5650407794103643E-2</v>
      </c>
      <c r="N79" s="81">
        <f t="shared" si="20"/>
        <v>3.6277781752528292E-2</v>
      </c>
      <c r="O79" s="82">
        <f t="shared" si="20"/>
        <v>5.0473819634750956E-2</v>
      </c>
      <c r="P79" s="81">
        <f t="shared" si="20"/>
        <v>4.2881684272085968E-2</v>
      </c>
      <c r="Q79" s="82">
        <f t="shared" si="20"/>
        <v>3.5744089012517383E-2</v>
      </c>
      <c r="R79" s="81">
        <f t="shared" si="20"/>
        <v>5.0218353207224981E-2</v>
      </c>
      <c r="S79" s="82">
        <f t="shared" si="20"/>
        <v>3.9864760478686111E-2</v>
      </c>
      <c r="T79" s="81">
        <f t="shared" si="20"/>
        <v>3.0361039856043492E-2</v>
      </c>
      <c r="U79" s="82">
        <f t="shared" si="20"/>
        <v>4.1373172763765814E-2</v>
      </c>
      <c r="V79" s="81">
        <f t="shared" si="20"/>
        <v>2.6758369024981191E-2</v>
      </c>
      <c r="W79" s="82">
        <f t="shared" si="20"/>
        <v>5.829768431070733E-2</v>
      </c>
      <c r="X79" s="81">
        <f t="shared" si="20"/>
        <v>4.3867066022728898E-2</v>
      </c>
      <c r="Y79" s="82">
        <f t="shared" si="20"/>
        <v>4.1408882082695254E-2</v>
      </c>
      <c r="Z79" s="81">
        <f t="shared" si="20"/>
        <v>5.1966142750781416E-2</v>
      </c>
      <c r="AA79" s="81">
        <f t="shared" si="20"/>
        <v>4.7279993153074865E-2</v>
      </c>
      <c r="AB79" s="100">
        <f t="shared" si="20"/>
        <v>4.4155537068303032E-2</v>
      </c>
      <c r="AC79" s="101">
        <f t="shared" si="20"/>
        <v>4.4526564633750272E-2</v>
      </c>
      <c r="AD79" s="18"/>
      <c r="AE79" s="18"/>
    </row>
    <row r="80" spans="1:31" s="8" customFormat="1" x14ac:dyDescent="0.25">
      <c r="A80" s="86" t="s">
        <v>25</v>
      </c>
      <c r="B80" s="81">
        <f>B16/B31</f>
        <v>4.8455360260737983E-2</v>
      </c>
      <c r="C80" s="82">
        <f t="shared" ref="C80:AC80" si="21">C16/C31</f>
        <v>3.9703625718215993E-2</v>
      </c>
      <c r="D80" s="81">
        <f t="shared" si="21"/>
        <v>4.8420871953312739E-2</v>
      </c>
      <c r="E80" s="82">
        <f t="shared" si="21"/>
        <v>3.5789822512889986E-2</v>
      </c>
      <c r="F80" s="81">
        <f t="shared" si="21"/>
        <v>5.2019196642130769E-2</v>
      </c>
      <c r="G80" s="82">
        <f t="shared" si="21"/>
        <v>3.1787094375010108E-2</v>
      </c>
      <c r="H80" s="81">
        <f t="shared" si="21"/>
        <v>5.2759465855307643E-2</v>
      </c>
      <c r="I80" s="82">
        <f t="shared" si="21"/>
        <v>4.2356904906117501E-2</v>
      </c>
      <c r="J80" s="81">
        <f t="shared" si="21"/>
        <v>4.1641478725877701E-2</v>
      </c>
      <c r="K80" s="82">
        <f t="shared" si="21"/>
        <v>5.452848635676829E-2</v>
      </c>
      <c r="L80" s="81">
        <f t="shared" si="21"/>
        <v>3.1292972618648961E-2</v>
      </c>
      <c r="M80" s="82">
        <f t="shared" si="21"/>
        <v>5.3041794928755041E-2</v>
      </c>
      <c r="N80" s="81">
        <f t="shared" si="21"/>
        <v>3.9884517130940905E-2</v>
      </c>
      <c r="O80" s="82">
        <f t="shared" si="21"/>
        <v>4.9674706608371859E-2</v>
      </c>
      <c r="P80" s="81">
        <f t="shared" si="21"/>
        <v>4.6807266347454218E-2</v>
      </c>
      <c r="Q80" s="82">
        <f t="shared" si="21"/>
        <v>3.8487096275691544E-2</v>
      </c>
      <c r="R80" s="81">
        <f t="shared" si="21"/>
        <v>5.1274063561839819E-2</v>
      </c>
      <c r="S80" s="82">
        <f t="shared" si="21"/>
        <v>3.9947948233448605E-2</v>
      </c>
      <c r="T80" s="81">
        <f t="shared" si="21"/>
        <v>2.9997319958650792E-2</v>
      </c>
      <c r="U80" s="82">
        <f t="shared" si="21"/>
        <v>3.8173142467620998E-2</v>
      </c>
      <c r="V80" s="81">
        <f t="shared" si="21"/>
        <v>3.017054979947514E-2</v>
      </c>
      <c r="W80" s="82">
        <f t="shared" si="21"/>
        <v>6.0278815011920776E-2</v>
      </c>
      <c r="X80" s="81">
        <f t="shared" si="21"/>
        <v>4.4390146032473952E-2</v>
      </c>
      <c r="Y80" s="82">
        <f t="shared" si="21"/>
        <v>4.0049004594180704E-2</v>
      </c>
      <c r="Z80" s="81">
        <f t="shared" si="21"/>
        <v>5.1259353802764709E-2</v>
      </c>
      <c r="AA80" s="81">
        <f t="shared" si="21"/>
        <v>4.9301152785184307E-2</v>
      </c>
      <c r="AB80" s="100">
        <f t="shared" si="21"/>
        <v>4.5187394897806668E-2</v>
      </c>
      <c r="AC80" s="101">
        <f t="shared" si="21"/>
        <v>4.5223820615840384E-2</v>
      </c>
      <c r="AD80" s="18"/>
      <c r="AE80" s="18"/>
    </row>
    <row r="81" spans="1:31" s="8" customFormat="1" x14ac:dyDescent="0.25">
      <c r="A81" s="87" t="s">
        <v>26</v>
      </c>
      <c r="B81" s="81">
        <f>B17/B31</f>
        <v>4.6118030497031774E-2</v>
      </c>
      <c r="C81" s="82">
        <f t="shared" ref="C81:AC81" si="22">C17/C31</f>
        <v>4.1094121678328627E-2</v>
      </c>
      <c r="D81" s="81">
        <f t="shared" si="22"/>
        <v>4.5322691383453483E-2</v>
      </c>
      <c r="E81" s="82">
        <f t="shared" si="22"/>
        <v>3.7154358229612376E-2</v>
      </c>
      <c r="F81" s="81">
        <f t="shared" si="22"/>
        <v>4.6957702575498049E-2</v>
      </c>
      <c r="G81" s="82">
        <f t="shared" si="22"/>
        <v>3.1908357451211823E-2</v>
      </c>
      <c r="H81" s="81">
        <f t="shared" si="22"/>
        <v>5.3596179851250848E-2</v>
      </c>
      <c r="I81" s="82">
        <f t="shared" si="22"/>
        <v>4.1160660205935798E-2</v>
      </c>
      <c r="J81" s="81">
        <f t="shared" si="22"/>
        <v>4.3478260869565216E-2</v>
      </c>
      <c r="K81" s="82">
        <f t="shared" si="22"/>
        <v>4.8217936183450362E-2</v>
      </c>
      <c r="L81" s="81">
        <f t="shared" si="22"/>
        <v>3.3344970823150528E-2</v>
      </c>
      <c r="M81" s="82">
        <f t="shared" si="22"/>
        <v>5.035067119418616E-2</v>
      </c>
      <c r="N81" s="81">
        <f t="shared" si="22"/>
        <v>3.9884517130940905E-2</v>
      </c>
      <c r="O81" s="82">
        <f t="shared" si="22"/>
        <v>4.5737715206158609E-2</v>
      </c>
      <c r="P81" s="81">
        <f t="shared" si="22"/>
        <v>4.2523484045469497E-2</v>
      </c>
      <c r="Q81" s="82">
        <f t="shared" si="22"/>
        <v>4.189460670684593E-2</v>
      </c>
      <c r="R81" s="81">
        <f t="shared" si="22"/>
        <v>4.7674264319874468E-2</v>
      </c>
      <c r="S81" s="82">
        <f t="shared" si="22"/>
        <v>4.1029389045361096E-2</v>
      </c>
      <c r="T81" s="81">
        <f t="shared" si="22"/>
        <v>2.9557027451280676E-2</v>
      </c>
      <c r="U81" s="82">
        <f t="shared" si="22"/>
        <v>4.042641823827918E-2</v>
      </c>
      <c r="V81" s="81">
        <f t="shared" si="22"/>
        <v>3.2836316029548535E-2</v>
      </c>
      <c r="W81" s="82">
        <f t="shared" si="22"/>
        <v>5.3815861670462213E-2</v>
      </c>
      <c r="X81" s="81">
        <f t="shared" si="22"/>
        <v>4.5414809613207409E-2</v>
      </c>
      <c r="Y81" s="82">
        <f t="shared" si="22"/>
        <v>3.7843797856049008E-2</v>
      </c>
      <c r="Z81" s="81">
        <f t="shared" si="22"/>
        <v>5.2161710566494775E-2</v>
      </c>
      <c r="AA81" s="81">
        <f t="shared" si="22"/>
        <v>4.9182648311640431E-2</v>
      </c>
      <c r="AB81" s="100">
        <f t="shared" si="22"/>
        <v>4.4547710328142323E-2</v>
      </c>
      <c r="AC81" s="101">
        <f t="shared" si="22"/>
        <v>4.4098670154070922E-2</v>
      </c>
      <c r="AD81" s="18"/>
      <c r="AE81" s="18"/>
    </row>
    <row r="82" spans="1:31" s="8" customFormat="1" x14ac:dyDescent="0.25">
      <c r="A82" s="86" t="s">
        <v>27</v>
      </c>
      <c r="B82" s="81">
        <f>B18/B31</f>
        <v>4.2337329763706202E-2</v>
      </c>
      <c r="C82" s="82">
        <f t="shared" ref="C82:AC82" si="23">C18/C31</f>
        <v>4.5156356304657662E-2</v>
      </c>
      <c r="D82" s="81">
        <f t="shared" si="23"/>
        <v>4.0267765190525232E-2</v>
      </c>
      <c r="E82" s="82">
        <f t="shared" si="23"/>
        <v>4.104328502227117E-2</v>
      </c>
      <c r="F82" s="81">
        <f t="shared" si="23"/>
        <v>4.4156906316065614E-2</v>
      </c>
      <c r="G82" s="82">
        <f t="shared" si="23"/>
        <v>3.7995763876538018E-2</v>
      </c>
      <c r="H82" s="81">
        <f t="shared" si="23"/>
        <v>0.05</v>
      </c>
      <c r="I82" s="82">
        <f t="shared" si="23"/>
        <v>4.6926105390672317E-2</v>
      </c>
      <c r="J82" s="81">
        <f t="shared" si="23"/>
        <v>5.3871192745873056E-2</v>
      </c>
      <c r="K82" s="82">
        <f t="shared" si="23"/>
        <v>4.3618345035996799E-2</v>
      </c>
      <c r="L82" s="81">
        <f t="shared" si="23"/>
        <v>4.3768836702267888E-2</v>
      </c>
      <c r="M82" s="82">
        <f t="shared" si="23"/>
        <v>4.2683507346640857E-2</v>
      </c>
      <c r="N82" s="81">
        <f t="shared" si="23"/>
        <v>4.2359150039350028E-2</v>
      </c>
      <c r="O82" s="82">
        <f t="shared" si="23"/>
        <v>4.2599836830324457E-2</v>
      </c>
      <c r="P82" s="81">
        <f t="shared" si="23"/>
        <v>4.8788332906904493E-2</v>
      </c>
      <c r="Q82" s="82">
        <f t="shared" si="23"/>
        <v>4.0990573327151905E-2</v>
      </c>
      <c r="R82" s="81">
        <f t="shared" si="23"/>
        <v>4.2009195641012326E-2</v>
      </c>
      <c r="S82" s="82">
        <f t="shared" si="23"/>
        <v>4.4446028973106587E-2</v>
      </c>
      <c r="T82" s="81">
        <f t="shared" si="23"/>
        <v>4.2344653317508328E-2</v>
      </c>
      <c r="U82" s="82">
        <f t="shared" si="23"/>
        <v>3.4878436718927514E-2</v>
      </c>
      <c r="V82" s="81">
        <f t="shared" si="23"/>
        <v>4.1538561789499252E-2</v>
      </c>
      <c r="W82" s="82">
        <f t="shared" si="23"/>
        <v>4.4886206377492799E-2</v>
      </c>
      <c r="X82" s="81">
        <f t="shared" si="23"/>
        <v>4.4067699451124265E-2</v>
      </c>
      <c r="Y82" s="82">
        <f t="shared" si="23"/>
        <v>3.5810107197549769E-2</v>
      </c>
      <c r="Z82" s="81">
        <f t="shared" si="23"/>
        <v>5.0133981108835206E-2</v>
      </c>
      <c r="AA82" s="81">
        <f t="shared" si="23"/>
        <v>5.1825956429855227E-2</v>
      </c>
      <c r="AB82" s="100">
        <f t="shared" si="23"/>
        <v>4.5084064933510776E-2</v>
      </c>
      <c r="AC82" s="101">
        <f t="shared" si="23"/>
        <v>4.4238892331533414E-2</v>
      </c>
      <c r="AD82" s="18"/>
      <c r="AE82" s="18"/>
    </row>
    <row r="83" spans="1:31" s="8" customFormat="1" x14ac:dyDescent="0.25">
      <c r="A83" s="87" t="s">
        <v>28</v>
      </c>
      <c r="B83" s="81">
        <f>B19/B31</f>
        <v>4.1434058898847631E-2</v>
      </c>
      <c r="C83" s="82">
        <f t="shared" ref="C83:AC83" si="24">C19/C31</f>
        <v>5.7477143722655652E-2</v>
      </c>
      <c r="D83" s="81">
        <f t="shared" si="24"/>
        <v>4.3940954342602132E-2</v>
      </c>
      <c r="E83" s="82">
        <f t="shared" si="24"/>
        <v>5.026364779383815E-2</v>
      </c>
      <c r="F83" s="81">
        <f t="shared" si="24"/>
        <v>4.2413159884573247E-2</v>
      </c>
      <c r="G83" s="82">
        <f t="shared" si="24"/>
        <v>5.0736471082798426E-2</v>
      </c>
      <c r="H83" s="81">
        <f t="shared" si="24"/>
        <v>4.9945064232589591E-2</v>
      </c>
      <c r="I83" s="82">
        <f t="shared" si="24"/>
        <v>5.8998334342822534E-2</v>
      </c>
      <c r="J83" s="81">
        <f t="shared" si="24"/>
        <v>6.8425947454080441E-2</v>
      </c>
      <c r="K83" s="82">
        <f t="shared" si="24"/>
        <v>4.1729624033419253E-2</v>
      </c>
      <c r="L83" s="81">
        <f t="shared" si="24"/>
        <v>6.8122065393192779E-2</v>
      </c>
      <c r="M83" s="82">
        <f t="shared" si="24"/>
        <v>3.7942305861445209E-2</v>
      </c>
      <c r="N83" s="81">
        <f t="shared" si="24"/>
        <v>5.5565609336268099E-2</v>
      </c>
      <c r="O83" s="82">
        <f t="shared" si="24"/>
        <v>4.2403196452105517E-2</v>
      </c>
      <c r="P83" s="81">
        <f t="shared" si="24"/>
        <v>5.4768083628787601E-2</v>
      </c>
      <c r="Q83" s="82">
        <f t="shared" si="24"/>
        <v>4.336269510122083E-2</v>
      </c>
      <c r="R83" s="81">
        <f t="shared" si="24"/>
        <v>4.7264671777920077E-2</v>
      </c>
      <c r="S83" s="82">
        <f t="shared" si="24"/>
        <v>5.1932926901731492E-2</v>
      </c>
      <c r="T83" s="81">
        <f t="shared" si="24"/>
        <v>6.0779509169570048E-2</v>
      </c>
      <c r="U83" s="82">
        <f t="shared" si="24"/>
        <v>2.8137544497462696E-2</v>
      </c>
      <c r="V83" s="81">
        <f t="shared" si="24"/>
        <v>6.108159021841511E-2</v>
      </c>
      <c r="W83" s="82">
        <f t="shared" si="24"/>
        <v>4.3861651039365263E-2</v>
      </c>
      <c r="X83" s="81">
        <f t="shared" si="24"/>
        <v>5.2616116596683818E-2</v>
      </c>
      <c r="Y83" s="82">
        <f t="shared" si="24"/>
        <v>3.6777947932618682E-2</v>
      </c>
      <c r="Z83" s="81">
        <f t="shared" si="24"/>
        <v>5.1266215831386235E-2</v>
      </c>
      <c r="AA83" s="81">
        <f t="shared" si="24"/>
        <v>6.0773044182417885E-2</v>
      </c>
      <c r="AB83" s="100">
        <f t="shared" si="24"/>
        <v>5.2144625424073381E-2</v>
      </c>
      <c r="AC83" s="101">
        <f t="shared" si="24"/>
        <v>4.9592391959053198E-2</v>
      </c>
      <c r="AD83" s="18"/>
      <c r="AE83" s="18"/>
    </row>
    <row r="84" spans="1:31" s="8" customFormat="1" x14ac:dyDescent="0.25">
      <c r="A84" s="86" t="s">
        <v>29</v>
      </c>
      <c r="B84" s="81">
        <f>B20/B31</f>
        <v>4.9889419159585613E-2</v>
      </c>
      <c r="C84" s="82">
        <f t="shared" ref="C84:AC84" si="25">C20/C31</f>
        <v>7.4689497286049844E-2</v>
      </c>
      <c r="D84" s="81">
        <f t="shared" si="25"/>
        <v>6.6400617919670446E-2</v>
      </c>
      <c r="E84" s="82">
        <f t="shared" si="25"/>
        <v>6.5039620269203402E-2</v>
      </c>
      <c r="F84" s="81">
        <f t="shared" si="25"/>
        <v>5.1864882798635867E-2</v>
      </c>
      <c r="G84" s="82">
        <f t="shared" si="25"/>
        <v>7.9491988552765611E-2</v>
      </c>
      <c r="H84" s="81">
        <f t="shared" si="25"/>
        <v>5.5856997971602436E-2</v>
      </c>
      <c r="I84" s="82">
        <f t="shared" si="25"/>
        <v>7.649530587522714E-2</v>
      </c>
      <c r="J84" s="81">
        <f t="shared" si="25"/>
        <v>0.10618460823064403</v>
      </c>
      <c r="K84" s="82">
        <f t="shared" si="25"/>
        <v>3.8018842769531595E-2</v>
      </c>
      <c r="L84" s="81">
        <f t="shared" si="25"/>
        <v>9.1306795106554275E-2</v>
      </c>
      <c r="M84" s="82">
        <f t="shared" si="25"/>
        <v>3.7853448002284913E-2</v>
      </c>
      <c r="N84" s="81">
        <f t="shared" si="25"/>
        <v>7.7323861269048985E-2</v>
      </c>
      <c r="O84" s="82">
        <f t="shared" si="25"/>
        <v>5.0231157040353115E-2</v>
      </c>
      <c r="P84" s="81">
        <f t="shared" si="25"/>
        <v>7.1800869914836071E-2</v>
      </c>
      <c r="Q84" s="82">
        <f t="shared" si="25"/>
        <v>5.2758460825220212E-2</v>
      </c>
      <c r="R84" s="81">
        <f t="shared" si="25"/>
        <v>5.7971766959150357E-2</v>
      </c>
      <c r="S84" s="82">
        <f t="shared" si="25"/>
        <v>7.4179709318216935E-2</v>
      </c>
      <c r="T84" s="81">
        <f t="shared" si="25"/>
        <v>0.12274589379378996</v>
      </c>
      <c r="U84" s="82">
        <f t="shared" si="25"/>
        <v>3.0921002802393394E-2</v>
      </c>
      <c r="V84" s="81">
        <f t="shared" si="25"/>
        <v>8.2822394805902602E-2</v>
      </c>
      <c r="W84" s="82">
        <f t="shared" si="25"/>
        <v>5.1596801056603039E-2</v>
      </c>
      <c r="X84" s="81">
        <f t="shared" si="25"/>
        <v>7.0651628713509801E-2</v>
      </c>
      <c r="Y84" s="82">
        <f t="shared" si="25"/>
        <v>4.2597243491577334E-2</v>
      </c>
      <c r="Z84" s="81">
        <f t="shared" si="25"/>
        <v>6.0921090101866818E-2</v>
      </c>
      <c r="AA84" s="81">
        <f t="shared" si="25"/>
        <v>7.1000638607440769E-2</v>
      </c>
      <c r="AB84" s="100">
        <f t="shared" si="25"/>
        <v>6.8258813204896587E-2</v>
      </c>
      <c r="AC84" s="101">
        <f t="shared" si="25"/>
        <v>6.1703058578176033E-2</v>
      </c>
      <c r="AD84" s="18"/>
      <c r="AE84" s="18"/>
    </row>
    <row r="85" spans="1:31" s="8" customFormat="1" x14ac:dyDescent="0.25">
      <c r="A85" s="87" t="s">
        <v>30</v>
      </c>
      <c r="B85" s="81">
        <f>B21/B31</f>
        <v>5.1928762658596209E-2</v>
      </c>
      <c r="C85" s="82">
        <f t="shared" ref="C85:AC85" si="26">C21/C31</f>
        <v>0.11517279395332899</v>
      </c>
      <c r="D85" s="81">
        <f t="shared" si="26"/>
        <v>7.6287332646755926E-2</v>
      </c>
      <c r="E85" s="82">
        <f t="shared" si="26"/>
        <v>8.3743506271990953E-2</v>
      </c>
      <c r="F85" s="81">
        <f t="shared" si="26"/>
        <v>5.8484946684567073E-2</v>
      </c>
      <c r="G85" s="82">
        <f t="shared" si="26"/>
        <v>0.11106889359569273</v>
      </c>
      <c r="H85" s="81">
        <f t="shared" si="26"/>
        <v>6.6573698444895205E-2</v>
      </c>
      <c r="I85" s="82">
        <f t="shared" si="26"/>
        <v>9.9072531798909749E-2</v>
      </c>
      <c r="J85" s="81">
        <f t="shared" si="26"/>
        <v>0.14303650313880492</v>
      </c>
      <c r="K85" s="82">
        <f t="shared" si="26"/>
        <v>4.1707403786330102E-2</v>
      </c>
      <c r="L85" s="81">
        <f t="shared" si="26"/>
        <v>0.1253713903000335</v>
      </c>
      <c r="M85" s="82">
        <f t="shared" si="26"/>
        <v>3.907207007076894E-2</v>
      </c>
      <c r="N85" s="81">
        <f t="shared" si="26"/>
        <v>9.2335792534857394E-2</v>
      </c>
      <c r="O85" s="82">
        <f t="shared" si="26"/>
        <v>6.0192874924167937E-2</v>
      </c>
      <c r="P85" s="81">
        <f t="shared" si="26"/>
        <v>8.5171241638948791E-2</v>
      </c>
      <c r="Q85" s="82">
        <f t="shared" si="26"/>
        <v>7.107093184979138E-2</v>
      </c>
      <c r="R85" s="81">
        <f t="shared" si="26"/>
        <v>6.922113959029208E-2</v>
      </c>
      <c r="S85" s="82">
        <f t="shared" si="26"/>
        <v>9.027059788227744E-2</v>
      </c>
      <c r="T85" s="81">
        <f t="shared" si="26"/>
        <v>0.14887629694858148</v>
      </c>
      <c r="U85" s="82">
        <f t="shared" si="26"/>
        <v>3.4253578732106341E-2</v>
      </c>
      <c r="V85" s="81">
        <f t="shared" si="26"/>
        <v>0.10597901745780684</v>
      </c>
      <c r="W85" s="82">
        <f t="shared" si="26"/>
        <v>5.9443632461409227E-2</v>
      </c>
      <c r="X85" s="81">
        <f t="shared" si="26"/>
        <v>9.7844623740666964E-2</v>
      </c>
      <c r="Y85" s="82">
        <f t="shared" si="26"/>
        <v>5.5791730474732008E-2</v>
      </c>
      <c r="Z85" s="81">
        <f t="shared" si="26"/>
        <v>6.6609711829108034E-2</v>
      </c>
      <c r="AA85" s="81">
        <f t="shared" si="26"/>
        <v>9.0902806580948431E-2</v>
      </c>
      <c r="AB85" s="100">
        <f t="shared" si="26"/>
        <v>8.2399638969910802E-2</v>
      </c>
      <c r="AC85" s="101">
        <f t="shared" si="26"/>
        <v>7.9374425980519234E-2</v>
      </c>
      <c r="AD85" s="18"/>
      <c r="AE85" s="18"/>
    </row>
    <row r="86" spans="1:31" s="8" customFormat="1" x14ac:dyDescent="0.25">
      <c r="A86" s="86" t="s">
        <v>31</v>
      </c>
      <c r="B86" s="81">
        <f>B22/B31</f>
        <v>4.8893027587009662E-2</v>
      </c>
      <c r="C86" s="82">
        <f t="shared" ref="C86:AC86" si="27">C22/C31</f>
        <v>0.10821038203876504</v>
      </c>
      <c r="D86" s="81">
        <f t="shared" si="27"/>
        <v>5.9054239615516653E-2</v>
      </c>
      <c r="E86" s="82">
        <f t="shared" si="27"/>
        <v>8.2378970555268563E-2</v>
      </c>
      <c r="F86" s="81">
        <f t="shared" si="27"/>
        <v>4.801475240343811E-2</v>
      </c>
      <c r="G86" s="82">
        <f t="shared" si="27"/>
        <v>0.1042943297385568</v>
      </c>
      <c r="H86" s="81">
        <f t="shared" si="27"/>
        <v>6.4021298174442187E-2</v>
      </c>
      <c r="I86" s="82">
        <f t="shared" si="27"/>
        <v>0.10524303452453058</v>
      </c>
      <c r="J86" s="81">
        <f t="shared" si="27"/>
        <v>0.10420832364566381</v>
      </c>
      <c r="K86" s="82">
        <f t="shared" si="27"/>
        <v>3.7752199804461824E-2</v>
      </c>
      <c r="L86" s="81">
        <f t="shared" si="27"/>
        <v>0.12298451738854728</v>
      </c>
      <c r="M86" s="82">
        <f t="shared" si="27"/>
        <v>3.6349211386499949E-2</v>
      </c>
      <c r="N86" s="81">
        <f t="shared" si="27"/>
        <v>9.3783536957464095E-2</v>
      </c>
      <c r="O86" s="82">
        <f t="shared" si="27"/>
        <v>5.9410497249126622E-2</v>
      </c>
      <c r="P86" s="81">
        <f t="shared" si="27"/>
        <v>8.6501699623524247E-2</v>
      </c>
      <c r="Q86" s="82">
        <f t="shared" si="27"/>
        <v>8.0559418946067066E-2</v>
      </c>
      <c r="R86" s="81">
        <f t="shared" si="27"/>
        <v>6.9953791038576699E-2</v>
      </c>
      <c r="S86" s="82">
        <f t="shared" si="27"/>
        <v>9.442998562040239E-2</v>
      </c>
      <c r="T86" s="81">
        <f t="shared" si="27"/>
        <v>0.144454228722386</v>
      </c>
      <c r="U86" s="82">
        <f t="shared" si="27"/>
        <v>3.2511550405210934E-2</v>
      </c>
      <c r="V86" s="81">
        <f t="shared" si="27"/>
        <v>0.11384006587404551</v>
      </c>
      <c r="W86" s="82">
        <f t="shared" si="27"/>
        <v>5.9715552361575774E-2</v>
      </c>
      <c r="X86" s="81">
        <f t="shared" si="27"/>
        <v>9.9256223219020043E-2</v>
      </c>
      <c r="Y86" s="82">
        <f t="shared" si="27"/>
        <v>5.5509954058192958E-2</v>
      </c>
      <c r="Z86" s="81">
        <f t="shared" si="27"/>
        <v>6.5995560267481879E-2</v>
      </c>
      <c r="AA86" s="81">
        <f t="shared" si="27"/>
        <v>9.6294760127194803E-2</v>
      </c>
      <c r="AB86" s="100">
        <f t="shared" si="27"/>
        <v>8.0064381776823623E-2</v>
      </c>
      <c r="AC86" s="101">
        <f t="shared" si="27"/>
        <v>8.0320323349450051E-2</v>
      </c>
      <c r="AD86" s="18"/>
      <c r="AE86" s="18"/>
    </row>
    <row r="87" spans="1:31" s="8" customFormat="1" x14ac:dyDescent="0.25">
      <c r="A87" s="87" t="s">
        <v>32</v>
      </c>
      <c r="B87" s="81">
        <f>B23/B31</f>
        <v>5.5891048771970667E-2</v>
      </c>
      <c r="C87" s="82">
        <f t="shared" ref="C87:AC87" si="28">C23/C31</f>
        <v>9.9782983309082418E-2</v>
      </c>
      <c r="D87" s="81">
        <f t="shared" si="28"/>
        <v>4.763989014761414E-2</v>
      </c>
      <c r="E87" s="82">
        <f t="shared" si="28"/>
        <v>8.279807795397616E-2</v>
      </c>
      <c r="F87" s="81">
        <f t="shared" si="28"/>
        <v>3.6348625835223677E-2</v>
      </c>
      <c r="G87" s="82">
        <f t="shared" si="28"/>
        <v>9.98803537648143E-2</v>
      </c>
      <c r="H87" s="81">
        <f t="shared" si="28"/>
        <v>5.7475490196078428E-2</v>
      </c>
      <c r="I87" s="82">
        <f t="shared" si="28"/>
        <v>9.7505299818291938E-2</v>
      </c>
      <c r="J87" s="81">
        <f t="shared" si="28"/>
        <v>7.402929551267147E-2</v>
      </c>
      <c r="K87" s="82">
        <f t="shared" si="28"/>
        <v>2.984179184072527E-2</v>
      </c>
      <c r="L87" s="81">
        <f t="shared" si="28"/>
        <v>9.5802666172667097E-2</v>
      </c>
      <c r="M87" s="82">
        <f t="shared" si="28"/>
        <v>3.6996604360382088E-2</v>
      </c>
      <c r="N87" s="81">
        <f t="shared" si="28"/>
        <v>7.8754771454183525E-2</v>
      </c>
      <c r="O87" s="82">
        <f t="shared" si="28"/>
        <v>5.7615630818149487E-2</v>
      </c>
      <c r="P87" s="81">
        <f t="shared" si="28"/>
        <v>6.1581198143206992E-2</v>
      </c>
      <c r="Q87" s="82">
        <f t="shared" si="28"/>
        <v>7.4656158244475357E-2</v>
      </c>
      <c r="R87" s="81">
        <f t="shared" si="28"/>
        <v>5.8404435137271192E-2</v>
      </c>
      <c r="S87" s="82">
        <f t="shared" si="28"/>
        <v>8.2652976339025755E-2</v>
      </c>
      <c r="T87" s="81">
        <f t="shared" si="28"/>
        <v>0.10061640951031815</v>
      </c>
      <c r="U87" s="82">
        <f t="shared" si="28"/>
        <v>2.556237218813906E-2</v>
      </c>
      <c r="V87" s="81">
        <f t="shared" si="28"/>
        <v>0.10262015200791437</v>
      </c>
      <c r="W87" s="82">
        <f t="shared" si="28"/>
        <v>5.328173329513506E-2</v>
      </c>
      <c r="X87" s="81">
        <f t="shared" si="28"/>
        <v>7.027185829547572E-2</v>
      </c>
      <c r="Y87" s="82">
        <f t="shared" si="28"/>
        <v>4.6603369065849921E-2</v>
      </c>
      <c r="Z87" s="81">
        <f t="shared" si="28"/>
        <v>5.9215875989418749E-2</v>
      </c>
      <c r="AA87" s="81">
        <f t="shared" si="28"/>
        <v>7.7449257042786698E-2</v>
      </c>
      <c r="AB87" s="100">
        <f t="shared" si="28"/>
        <v>6.6997707036001608E-2</v>
      </c>
      <c r="AC87" s="101">
        <f t="shared" si="28"/>
        <v>7.2698693861738037E-2</v>
      </c>
      <c r="AD87" s="18"/>
      <c r="AE87" s="18"/>
    </row>
    <row r="88" spans="1:31" s="8" customFormat="1" x14ac:dyDescent="0.25">
      <c r="A88" s="86" t="s">
        <v>33</v>
      </c>
      <c r="B88" s="81">
        <f>B24/B31</f>
        <v>5.893143987894308E-2</v>
      </c>
      <c r="C88" s="82">
        <f t="shared" ref="C88:AC88" si="29">C24/C31</f>
        <v>7.7405930465269876E-2</v>
      </c>
      <c r="D88" s="81">
        <f t="shared" si="29"/>
        <v>4.265362169584621E-2</v>
      </c>
      <c r="E88" s="82">
        <f t="shared" si="29"/>
        <v>7.2408113139504279E-2</v>
      </c>
      <c r="F88" s="81">
        <f t="shared" si="29"/>
        <v>3.6418067064796382E-2</v>
      </c>
      <c r="G88" s="82">
        <f t="shared" si="29"/>
        <v>7.8222768355187641E-2</v>
      </c>
      <c r="H88" s="81">
        <f t="shared" si="29"/>
        <v>5.3900439486139283E-2</v>
      </c>
      <c r="I88" s="82">
        <f t="shared" si="29"/>
        <v>7.2978497880072685E-2</v>
      </c>
      <c r="J88" s="81">
        <f t="shared" si="29"/>
        <v>6.8425947454080441E-2</v>
      </c>
      <c r="K88" s="82">
        <f t="shared" si="29"/>
        <v>2.1709181406097237E-2</v>
      </c>
      <c r="L88" s="81">
        <f t="shared" si="29"/>
        <v>7.7242057413199769E-2</v>
      </c>
      <c r="M88" s="82">
        <f t="shared" si="29"/>
        <v>3.9681381105010946E-2</v>
      </c>
      <c r="N88" s="81">
        <f t="shared" si="29"/>
        <v>6.472764308049711E-2</v>
      </c>
      <c r="O88" s="82">
        <f t="shared" si="29"/>
        <v>5.4268560550593058E-2</v>
      </c>
      <c r="P88" s="81">
        <f t="shared" si="29"/>
        <v>4.8751781863372201E-2</v>
      </c>
      <c r="Q88" s="82">
        <f t="shared" si="29"/>
        <v>6.8830165353113898E-2</v>
      </c>
      <c r="R88" s="81">
        <f t="shared" si="29"/>
        <v>4.8920348672862476E-2</v>
      </c>
      <c r="S88" s="82">
        <f t="shared" si="29"/>
        <v>6.7910917798614329E-2</v>
      </c>
      <c r="T88" s="81">
        <f t="shared" si="29"/>
        <v>5.9630920019908877E-2</v>
      </c>
      <c r="U88" s="82">
        <f t="shared" si="29"/>
        <v>3.2360069681133079E-2</v>
      </c>
      <c r="V88" s="81">
        <f t="shared" si="29"/>
        <v>9.1299531417536009E-2</v>
      </c>
      <c r="W88" s="82">
        <f t="shared" si="29"/>
        <v>4.9431153280276578E-2</v>
      </c>
      <c r="X88" s="81">
        <f t="shared" si="29"/>
        <v>4.927700310981814E-2</v>
      </c>
      <c r="Y88" s="82">
        <f t="shared" si="29"/>
        <v>4.9813169984686066E-2</v>
      </c>
      <c r="Z88" s="81">
        <f t="shared" si="29"/>
        <v>5.2449915768598671E-2</v>
      </c>
      <c r="AA88" s="81">
        <f t="shared" si="29"/>
        <v>6.2241182937989241E-2</v>
      </c>
      <c r="AB88" s="100">
        <f t="shared" si="29"/>
        <v>5.77234822870814E-2</v>
      </c>
      <c r="AC88" s="101">
        <f t="shared" si="29"/>
        <v>6.1374909771124642E-2</v>
      </c>
      <c r="AD88" s="18"/>
      <c r="AE88" s="18"/>
    </row>
    <row r="89" spans="1:31" s="8" customFormat="1" x14ac:dyDescent="0.25">
      <c r="A89" s="87" t="s">
        <v>34</v>
      </c>
      <c r="B89" s="81">
        <f>B25/B31</f>
        <v>2.6856012105692002E-2</v>
      </c>
      <c r="C89" s="82">
        <f t="shared" ref="C89:AC89" si="30">C25/C31</f>
        <v>5.5321874984481073E-2</v>
      </c>
      <c r="D89" s="81">
        <f t="shared" si="30"/>
        <v>2.3292138688637144E-2</v>
      </c>
      <c r="E89" s="82">
        <f t="shared" si="30"/>
        <v>5.7281260051267553E-2</v>
      </c>
      <c r="F89" s="81">
        <f t="shared" si="30"/>
        <v>1.7854111692359922E-2</v>
      </c>
      <c r="G89" s="82">
        <f t="shared" si="30"/>
        <v>6.4883829972998755E-2</v>
      </c>
      <c r="H89" s="81">
        <f t="shared" si="30"/>
        <v>3.2289553752535498E-2</v>
      </c>
      <c r="I89" s="82">
        <f t="shared" si="30"/>
        <v>5.636356753482738E-2</v>
      </c>
      <c r="J89" s="81">
        <f t="shared" si="30"/>
        <v>5.810276679841897E-2</v>
      </c>
      <c r="K89" s="82">
        <f t="shared" si="30"/>
        <v>1.4020975913252156E-2</v>
      </c>
      <c r="L89" s="81">
        <f t="shared" si="30"/>
        <v>5.7284949875668859E-2</v>
      </c>
      <c r="M89" s="82">
        <f t="shared" si="30"/>
        <v>3.1055821776522483E-2</v>
      </c>
      <c r="N89" s="81">
        <f t="shared" si="30"/>
        <v>5.0729974622387014E-2</v>
      </c>
      <c r="O89" s="82">
        <f t="shared" si="30"/>
        <v>4.7277367529234567E-2</v>
      </c>
      <c r="P89" s="81">
        <f t="shared" si="30"/>
        <v>3.3787784641251505E-2</v>
      </c>
      <c r="Q89" s="82">
        <f t="shared" si="30"/>
        <v>6.1528357286354501E-2</v>
      </c>
      <c r="R89" s="81">
        <f t="shared" si="30"/>
        <v>3.6338358053108574E-2</v>
      </c>
      <c r="S89" s="82">
        <f t="shared" si="30"/>
        <v>5.562884000617966E-2</v>
      </c>
      <c r="T89" s="81">
        <f t="shared" si="30"/>
        <v>3.924346261342318E-2</v>
      </c>
      <c r="U89" s="82">
        <f t="shared" si="30"/>
        <v>2.7455881239112322E-2</v>
      </c>
      <c r="V89" s="81">
        <f t="shared" si="30"/>
        <v>8.3438483001297345E-2</v>
      </c>
      <c r="W89" s="82">
        <f t="shared" si="30"/>
        <v>3.8840844311290014E-2</v>
      </c>
      <c r="X89" s="81">
        <f t="shared" si="30"/>
        <v>3.5168173805872824E-2</v>
      </c>
      <c r="Y89" s="82">
        <f t="shared" si="30"/>
        <v>4.1727411944869834E-2</v>
      </c>
      <c r="Z89" s="81">
        <f t="shared" si="30"/>
        <v>4.2136286750452036E-2</v>
      </c>
      <c r="AA89" s="81">
        <f t="shared" si="30"/>
        <v>5.1592239273699249E-2</v>
      </c>
      <c r="AB89" s="100">
        <f t="shared" si="30"/>
        <v>4.098354746666167E-2</v>
      </c>
      <c r="AC89" s="101">
        <f t="shared" si="30"/>
        <v>4.944349624484045E-2</v>
      </c>
      <c r="AD89" s="18"/>
      <c r="AE89" s="18"/>
    </row>
    <row r="90" spans="1:31" s="8" customFormat="1" x14ac:dyDescent="0.25">
      <c r="A90" s="86" t="s">
        <v>35</v>
      </c>
      <c r="B90" s="81">
        <f>B26/B31</f>
        <v>1.1826329880107089E-3</v>
      </c>
      <c r="C90" s="82">
        <f t="shared" ref="C90:AC90" si="31">C26/C31</f>
        <v>3.1355683900539812E-2</v>
      </c>
      <c r="D90" s="81">
        <f t="shared" si="31"/>
        <v>1.3216615173360796E-3</v>
      </c>
      <c r="E90" s="82">
        <f t="shared" si="31"/>
        <v>3.7485745475102097E-2</v>
      </c>
      <c r="F90" s="81">
        <f t="shared" si="31"/>
        <v>8.4101044704720459E-4</v>
      </c>
      <c r="G90" s="82">
        <f t="shared" si="31"/>
        <v>3.7260101214247603E-2</v>
      </c>
      <c r="H90" s="81">
        <f t="shared" si="31"/>
        <v>3.0933062880324543E-3</v>
      </c>
      <c r="I90" s="82">
        <f t="shared" si="31"/>
        <v>2.4242883101150817E-2</v>
      </c>
      <c r="J90" s="81">
        <f t="shared" si="31"/>
        <v>1.1392699372239015E-2</v>
      </c>
      <c r="K90" s="82">
        <f t="shared" si="31"/>
        <v>5.621722513554351E-3</v>
      </c>
      <c r="L90" s="81">
        <f t="shared" si="31"/>
        <v>2.2721605118595521E-2</v>
      </c>
      <c r="M90" s="82">
        <f t="shared" si="31"/>
        <v>6.8547491352226207E-3</v>
      </c>
      <c r="N90" s="81">
        <f t="shared" si="31"/>
        <v>1.528969618409922E-2</v>
      </c>
      <c r="O90" s="82">
        <f t="shared" si="31"/>
        <v>9.785996694768111E-3</v>
      </c>
      <c r="P90" s="81">
        <f t="shared" si="31"/>
        <v>7.7853722723783764E-3</v>
      </c>
      <c r="Q90" s="82">
        <f t="shared" si="31"/>
        <v>1.3645495286663575E-2</v>
      </c>
      <c r="R90" s="81">
        <f t="shared" si="31"/>
        <v>8.1168550215468746E-3</v>
      </c>
      <c r="S90" s="82">
        <f t="shared" si="31"/>
        <v>9.8220970444579132E-3</v>
      </c>
      <c r="T90" s="81">
        <f t="shared" si="31"/>
        <v>7.8295493701902828E-3</v>
      </c>
      <c r="U90" s="82">
        <f t="shared" si="31"/>
        <v>2.7077179428917669E-3</v>
      </c>
      <c r="V90" s="81">
        <f t="shared" si="31"/>
        <v>1.9714822252631704E-2</v>
      </c>
      <c r="W90" s="82">
        <f t="shared" si="31"/>
        <v>3.141645989424258E-3</v>
      </c>
      <c r="X90" s="81">
        <f t="shared" si="31"/>
        <v>4.0484959658349936E-3</v>
      </c>
      <c r="Y90" s="82">
        <f t="shared" si="31"/>
        <v>4.079632465543645E-3</v>
      </c>
      <c r="Z90" s="81">
        <f t="shared" si="31"/>
        <v>3.5613928545695965E-3</v>
      </c>
      <c r="AA90" s="81">
        <f t="shared" si="31"/>
        <v>6.0996885965778538E-3</v>
      </c>
      <c r="AB90" s="100">
        <f t="shared" si="31"/>
        <v>7.8689372344960592E-3</v>
      </c>
      <c r="AC90" s="101">
        <f t="shared" si="31"/>
        <v>1.5053404893223944E-2</v>
      </c>
      <c r="AD90" s="18"/>
      <c r="AE90" s="18"/>
    </row>
    <row r="91" spans="1:31" s="8" customFormat="1" x14ac:dyDescent="0.25">
      <c r="A91" s="87" t="s">
        <v>36</v>
      </c>
      <c r="B91" s="81">
        <f>B27/B31</f>
        <v>0</v>
      </c>
      <c r="C91" s="82">
        <f t="shared" ref="C91:AC91" si="32">C27/C31</f>
        <v>1.3755977891114234E-3</v>
      </c>
      <c r="D91" s="81">
        <f t="shared" si="32"/>
        <v>1.7164435290078956E-5</v>
      </c>
      <c r="E91" s="82">
        <f t="shared" si="32"/>
        <v>1.7154163295938557E-3</v>
      </c>
      <c r="F91" s="81">
        <f t="shared" si="32"/>
        <v>0</v>
      </c>
      <c r="G91" s="82">
        <f t="shared" si="32"/>
        <v>8.0842050801144727E-4</v>
      </c>
      <c r="H91" s="81">
        <f t="shared" si="32"/>
        <v>2.1129141311697092E-5</v>
      </c>
      <c r="I91" s="82">
        <f t="shared" si="32"/>
        <v>7.874015748031496E-4</v>
      </c>
      <c r="J91" s="81">
        <f t="shared" si="32"/>
        <v>1.1625203441060219E-4</v>
      </c>
      <c r="K91" s="82">
        <f t="shared" si="32"/>
        <v>1.7776197671318106E-4</v>
      </c>
      <c r="L91" s="81">
        <f t="shared" si="32"/>
        <v>9.4762417082885052E-4</v>
      </c>
      <c r="M91" s="82">
        <f t="shared" si="32"/>
        <v>1.4598076862048175E-4</v>
      </c>
      <c r="N91" s="81">
        <f t="shared" si="32"/>
        <v>1.7675949345779448E-4</v>
      </c>
      <c r="O91" s="82">
        <f t="shared" si="32"/>
        <v>2.4684643223228669E-4</v>
      </c>
      <c r="P91" s="81">
        <f t="shared" si="32"/>
        <v>8.0412295771044269E-5</v>
      </c>
      <c r="Q91" s="82">
        <f t="shared" si="32"/>
        <v>3.7861227012826455E-4</v>
      </c>
      <c r="R91" s="81">
        <f t="shared" si="32"/>
        <v>3.115210882470016E-4</v>
      </c>
      <c r="S91" s="82">
        <f t="shared" si="32"/>
        <v>1.6043352704196229E-4</v>
      </c>
      <c r="T91" s="81">
        <f t="shared" si="32"/>
        <v>3.8286304988705541E-5</v>
      </c>
      <c r="U91" s="82">
        <f t="shared" si="32"/>
        <v>1.8935090509732637E-5</v>
      </c>
      <c r="V91" s="81">
        <f t="shared" si="32"/>
        <v>2.3695699822874643E-4</v>
      </c>
      <c r="W91" s="82">
        <f t="shared" si="32"/>
        <v>1.4567137508922371E-5</v>
      </c>
      <c r="X91" s="81">
        <f t="shared" si="32"/>
        <v>6.4489316269937945E-5</v>
      </c>
      <c r="Y91" s="82">
        <f t="shared" si="32"/>
        <v>1.2251148545176111E-5</v>
      </c>
      <c r="Z91" s="81">
        <f t="shared" si="32"/>
        <v>1.7155071553803451E-5</v>
      </c>
      <c r="AA91" s="81">
        <f t="shared" si="32"/>
        <v>1.4813059192984534E-4</v>
      </c>
      <c r="AB91" s="100">
        <f t="shared" si="32"/>
        <v>1.4802618140993015E-4</v>
      </c>
      <c r="AC91" s="101">
        <f t="shared" si="32"/>
        <v>4.7078030027784232E-4</v>
      </c>
      <c r="AD91" s="18"/>
      <c r="AE91" s="18"/>
    </row>
    <row r="92" spans="1:31" s="8" customFormat="1" x14ac:dyDescent="0.25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5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8" thickBot="1" x14ac:dyDescent="0.3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4" thickTop="1" thickBot="1" x14ac:dyDescent="0.3">
      <c r="A95" s="9" t="s">
        <v>13</v>
      </c>
      <c r="B95" s="77">
        <f>SUM(B71:B94)</f>
        <v>1.0000000000000002</v>
      </c>
      <c r="C95" s="78">
        <f t="shared" ref="C95:AC95" si="36">SUM(C71:C94)</f>
        <v>1</v>
      </c>
      <c r="D95" s="77">
        <f t="shared" si="36"/>
        <v>1</v>
      </c>
      <c r="E95" s="78">
        <f t="shared" si="36"/>
        <v>0.99999999999999978</v>
      </c>
      <c r="F95" s="77">
        <f t="shared" si="36"/>
        <v>1</v>
      </c>
      <c r="G95" s="78">
        <f t="shared" si="36"/>
        <v>1</v>
      </c>
      <c r="H95" s="77">
        <f t="shared" si="36"/>
        <v>1.0000000000000002</v>
      </c>
      <c r="I95" s="78">
        <f t="shared" si="36"/>
        <v>1</v>
      </c>
      <c r="J95" s="77">
        <f t="shared" si="36"/>
        <v>0.99999999999999989</v>
      </c>
      <c r="K95" s="77">
        <f t="shared" si="36"/>
        <v>1</v>
      </c>
      <c r="L95" s="77">
        <f t="shared" si="36"/>
        <v>1</v>
      </c>
      <c r="M95" s="78">
        <f t="shared" si="36"/>
        <v>1</v>
      </c>
      <c r="N95" s="77">
        <f t="shared" si="36"/>
        <v>1</v>
      </c>
      <c r="O95" s="78">
        <f t="shared" si="36"/>
        <v>0.99999999999999989</v>
      </c>
      <c r="P95" s="77">
        <f t="shared" si="36"/>
        <v>1</v>
      </c>
      <c r="Q95" s="78">
        <f t="shared" si="36"/>
        <v>1.0000000000000002</v>
      </c>
      <c r="R95" s="77">
        <f t="shared" si="36"/>
        <v>1</v>
      </c>
      <c r="S95" s="78">
        <f t="shared" si="36"/>
        <v>0.99999999999999989</v>
      </c>
      <c r="T95" s="77">
        <f t="shared" si="36"/>
        <v>1</v>
      </c>
      <c r="U95" s="78">
        <f t="shared" si="36"/>
        <v>1.0000000000000002</v>
      </c>
      <c r="V95" s="77">
        <f t="shared" si="36"/>
        <v>1</v>
      </c>
      <c r="W95" s="78">
        <f t="shared" si="36"/>
        <v>0.99999999999999989</v>
      </c>
      <c r="X95" s="77">
        <f t="shared" si="36"/>
        <v>1.0000000000000002</v>
      </c>
      <c r="Y95" s="78">
        <f t="shared" si="36"/>
        <v>0.99999999999999989</v>
      </c>
      <c r="Z95" s="77">
        <f t="shared" si="36"/>
        <v>1</v>
      </c>
      <c r="AA95" s="77">
        <f t="shared" si="36"/>
        <v>1</v>
      </c>
      <c r="AB95" s="77">
        <f t="shared" si="36"/>
        <v>1</v>
      </c>
      <c r="AC95" s="79">
        <f t="shared" si="36"/>
        <v>1</v>
      </c>
      <c r="AD95" s="80"/>
    </row>
    <row r="96" spans="1:31" ht="13.8" thickTop="1" x14ac:dyDescent="0.25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opLeftCell="A13" zoomScale="93" zoomScaleNormal="93" zoomScaleSheetLayoutView="90" zoomScalePageLayoutView="93" workbookViewId="0">
      <selection activeCell="K39" sqref="K39"/>
    </sheetView>
  </sheetViews>
  <sheetFormatPr defaultColWidth="8.88671875" defaultRowHeight="13.2" x14ac:dyDescent="0.25"/>
  <cols>
    <col min="1" max="1" width="8.88671875" style="149"/>
    <col min="2" max="2" width="10.6640625" style="149" customWidth="1"/>
    <col min="3" max="3" width="27.33203125" style="149" customWidth="1"/>
    <col min="4" max="5" width="18.6640625" style="149" bestFit="1" customWidth="1"/>
    <col min="6" max="6" width="10.6640625" style="149" customWidth="1"/>
    <col min="7" max="8" width="8.88671875" style="149" customWidth="1"/>
    <col min="9" max="11" width="8.88671875" style="149"/>
    <col min="12" max="12" width="9.33203125" style="149" bestFit="1" customWidth="1"/>
    <col min="13" max="16384" width="8.88671875" style="149"/>
  </cols>
  <sheetData>
    <row r="1" spans="1:15" ht="18" x14ac:dyDescent="0.35">
      <c r="C1" s="311" t="s">
        <v>83</v>
      </c>
      <c r="D1" s="311"/>
      <c r="E1" s="311"/>
      <c r="F1" s="206"/>
    </row>
    <row r="2" spans="1:15" ht="18" x14ac:dyDescent="0.35">
      <c r="C2" s="311" t="s">
        <v>57</v>
      </c>
      <c r="D2" s="311"/>
      <c r="E2" s="311"/>
      <c r="F2" s="206"/>
    </row>
    <row r="3" spans="1:15" ht="18" x14ac:dyDescent="0.35">
      <c r="C3" s="312">
        <f>Daily!A5</f>
        <v>45261</v>
      </c>
      <c r="D3" s="312"/>
      <c r="E3" s="312"/>
      <c r="F3" s="207"/>
    </row>
    <row r="4" spans="1:15" ht="13.8" thickBot="1" x14ac:dyDescent="0.3">
      <c r="C4" s="150"/>
      <c r="D4" s="150"/>
      <c r="E4" s="150"/>
      <c r="F4" s="150"/>
    </row>
    <row r="5" spans="1:15" ht="14.4" thickTop="1" x14ac:dyDescent="0.25">
      <c r="A5" s="151"/>
      <c r="B5" s="151"/>
      <c r="C5" s="307" t="s">
        <v>58</v>
      </c>
      <c r="D5" s="307" t="s">
        <v>59</v>
      </c>
      <c r="E5" s="309" t="s">
        <v>60</v>
      </c>
      <c r="F5" s="208"/>
      <c r="G5" s="149" t="s">
        <v>81</v>
      </c>
    </row>
    <row r="6" spans="1:15" ht="14.4" thickBot="1" x14ac:dyDescent="0.3">
      <c r="A6" s="152"/>
      <c r="B6" s="152"/>
      <c r="C6" s="308"/>
      <c r="D6" s="308"/>
      <c r="E6" s="310"/>
      <c r="F6" s="208"/>
    </row>
    <row r="7" spans="1:15" ht="18" thickTop="1" x14ac:dyDescent="0.25">
      <c r="A7" s="151"/>
      <c r="B7" s="151"/>
      <c r="C7" s="221">
        <f>Daily!A5</f>
        <v>45261</v>
      </c>
      <c r="D7" s="259">
        <f>IF(Daily!AB33=0,"",Daily!AB33)</f>
        <v>436706</v>
      </c>
      <c r="E7" s="260">
        <f>IF(Daily!AC33=0,"",Daily!AC33)</f>
        <v>435640</v>
      </c>
      <c r="F7" s="205"/>
      <c r="G7" s="202">
        <f t="shared" ref="G7:G36" si="0">IF(D7="",0,IF(WEEKDAY(C7,2)=7,3,IF(H7="H",3,IF(WEEKDAY(C7,2)=6,2,1))))</f>
        <v>1</v>
      </c>
      <c r="J7" s="202"/>
      <c r="K7" s="202"/>
      <c r="L7" s="202"/>
      <c r="M7" s="202"/>
      <c r="O7" s="202"/>
    </row>
    <row r="8" spans="1:15" ht="17.399999999999999" x14ac:dyDescent="0.25">
      <c r="A8" s="151"/>
      <c r="B8" s="151"/>
      <c r="C8" s="222">
        <f>C7+1</f>
        <v>45262</v>
      </c>
      <c r="D8" s="223">
        <f>IF(Daily!AB64=0,"",Daily!AB64)</f>
        <v>352213</v>
      </c>
      <c r="E8" s="224">
        <f>Daily!AC64</f>
        <v>351053</v>
      </c>
      <c r="F8" s="205"/>
      <c r="G8" s="202">
        <f t="shared" si="0"/>
        <v>2</v>
      </c>
      <c r="J8" s="202"/>
      <c r="K8" s="202"/>
      <c r="L8" s="202"/>
      <c r="M8" s="202"/>
      <c r="O8" s="202"/>
    </row>
    <row r="9" spans="1:15" ht="17.399999999999999" x14ac:dyDescent="0.25">
      <c r="A9" s="151"/>
      <c r="B9" s="151"/>
      <c r="C9" s="222">
        <f>C7+2</f>
        <v>45263</v>
      </c>
      <c r="D9" s="223">
        <f>IF(Daily!AB95=0,"",Daily!AB95)</f>
        <v>268542</v>
      </c>
      <c r="E9" s="224">
        <f>IF(Daily!AC95=0,"",Daily!AC95)</f>
        <v>267560</v>
      </c>
      <c r="F9" s="205"/>
      <c r="G9" s="202">
        <f t="shared" si="0"/>
        <v>3</v>
      </c>
      <c r="J9" s="202"/>
      <c r="K9" s="202"/>
      <c r="L9" s="202"/>
      <c r="M9" s="202"/>
      <c r="O9" s="202"/>
    </row>
    <row r="10" spans="1:15" ht="17.399999999999999" x14ac:dyDescent="0.25">
      <c r="A10" s="151"/>
      <c r="B10" s="151"/>
      <c r="C10" s="222">
        <f>C7+3</f>
        <v>45264</v>
      </c>
      <c r="D10" s="223">
        <f>IF(Daily!AB126=0,"",Daily!AB126)</f>
        <v>421221</v>
      </c>
      <c r="E10" s="224">
        <f>IF(Daily!AC126=0,"",Daily!AC126)</f>
        <v>420263</v>
      </c>
      <c r="F10" s="205"/>
      <c r="G10" s="202">
        <f t="shared" si="0"/>
        <v>1</v>
      </c>
      <c r="J10" s="202"/>
      <c r="K10" s="202"/>
      <c r="L10" s="202"/>
      <c r="M10" s="202"/>
      <c r="O10" s="202"/>
    </row>
    <row r="11" spans="1:15" ht="17.399999999999999" x14ac:dyDescent="0.25">
      <c r="A11" s="151"/>
      <c r="B11" s="151"/>
      <c r="C11" s="222">
        <f>C7+4</f>
        <v>45265</v>
      </c>
      <c r="D11" s="223">
        <f>IF(Daily!AB157=0,"",Daily!AB157)</f>
        <v>419166</v>
      </c>
      <c r="E11" s="224">
        <f>IF(Daily!AC157=0,"",Daily!AC157)</f>
        <v>418233</v>
      </c>
      <c r="F11" s="205"/>
      <c r="G11" s="202">
        <f t="shared" si="0"/>
        <v>1</v>
      </c>
      <c r="J11" s="202"/>
      <c r="K11" s="202"/>
      <c r="L11" s="202"/>
      <c r="M11" s="202"/>
      <c r="O11" s="202"/>
    </row>
    <row r="12" spans="1:15" ht="17.399999999999999" x14ac:dyDescent="0.25">
      <c r="A12" s="151"/>
      <c r="B12" s="151"/>
      <c r="C12" s="222">
        <f>C7+5</f>
        <v>45266</v>
      </c>
      <c r="D12" s="223">
        <f>IF(Daily!AB188=0,"",Daily!AB188)</f>
        <v>444838</v>
      </c>
      <c r="E12" s="224">
        <f>IF(Daily!AC188=0,"",Daily!AC188)</f>
        <v>443866</v>
      </c>
      <c r="F12" s="205"/>
      <c r="G12" s="202">
        <f t="shared" si="0"/>
        <v>1</v>
      </c>
      <c r="J12" s="202"/>
      <c r="K12" s="202"/>
      <c r="L12" s="202"/>
      <c r="M12" s="202"/>
      <c r="O12" s="202"/>
    </row>
    <row r="13" spans="1:15" ht="17.399999999999999" x14ac:dyDescent="0.25">
      <c r="A13" s="151"/>
      <c r="B13" s="151"/>
      <c r="C13" s="222">
        <f>C7+6</f>
        <v>45267</v>
      </c>
      <c r="D13" s="223">
        <f>IF(Daily!AB219=0,"",Daily!AB219)</f>
        <v>444900</v>
      </c>
      <c r="E13" s="224">
        <f>IF(Daily!AC219=0,"",Daily!AC219)</f>
        <v>443737</v>
      </c>
      <c r="F13" s="205"/>
      <c r="G13" s="202">
        <f t="shared" si="0"/>
        <v>1</v>
      </c>
      <c r="J13" s="202"/>
      <c r="K13" s="202"/>
      <c r="L13" s="202"/>
      <c r="M13" s="202"/>
      <c r="O13" s="202"/>
    </row>
    <row r="14" spans="1:15" ht="17.399999999999999" x14ac:dyDescent="0.25">
      <c r="A14" s="151"/>
      <c r="B14" s="151"/>
      <c r="C14" s="222">
        <f>C7+7</f>
        <v>45268</v>
      </c>
      <c r="D14" s="223">
        <f>IF(Daily!AB250=0,"",Daily!AB250)</f>
        <v>320796</v>
      </c>
      <c r="E14" s="224">
        <f>IF(Daily!AC250=0,"",Daily!AC250)</f>
        <v>319705</v>
      </c>
      <c r="F14" s="205"/>
      <c r="G14" s="202">
        <f t="shared" si="0"/>
        <v>3</v>
      </c>
      <c r="H14" s="149" t="s">
        <v>87</v>
      </c>
      <c r="J14" s="202"/>
      <c r="K14" s="202"/>
      <c r="L14" s="202"/>
      <c r="M14" s="202"/>
      <c r="O14" s="202"/>
    </row>
    <row r="15" spans="1:15" ht="17.399999999999999" x14ac:dyDescent="0.25">
      <c r="A15" s="151"/>
      <c r="B15" s="151"/>
      <c r="C15" s="222">
        <f>C7+8</f>
        <v>45269</v>
      </c>
      <c r="D15" s="224">
        <f>IF(Daily!AB281=0,"",Daily!AB281)</f>
        <v>341515</v>
      </c>
      <c r="E15" s="224">
        <f>IF(Daily!AC281=0,"",Daily!AC281)</f>
        <v>340422</v>
      </c>
      <c r="F15" s="205"/>
      <c r="G15" s="202">
        <f t="shared" si="0"/>
        <v>2</v>
      </c>
      <c r="J15" s="202"/>
      <c r="K15" s="202"/>
      <c r="L15" s="202"/>
      <c r="M15" s="202"/>
      <c r="O15" s="202"/>
    </row>
    <row r="16" spans="1:15" ht="17.399999999999999" x14ac:dyDescent="0.25">
      <c r="A16" s="151"/>
      <c r="B16" s="151"/>
      <c r="C16" s="222">
        <f>C7+9</f>
        <v>45270</v>
      </c>
      <c r="D16" s="223">
        <f>IF(Daily!AB312=0,"",Daily!AB312)</f>
        <v>275655</v>
      </c>
      <c r="E16" s="224">
        <f>IF(Daily!AC312=0,"",Daily!AC312)</f>
        <v>274742</v>
      </c>
      <c r="F16" s="205"/>
      <c r="G16" s="202">
        <f t="shared" si="0"/>
        <v>3</v>
      </c>
      <c r="J16" s="202"/>
      <c r="K16" s="202"/>
      <c r="L16" s="202"/>
      <c r="M16" s="202"/>
      <c r="O16" s="202"/>
    </row>
    <row r="17" spans="1:15" ht="17.399999999999999" x14ac:dyDescent="0.25">
      <c r="A17" s="151"/>
      <c r="B17" s="151"/>
      <c r="C17" s="222">
        <f>C7+10</f>
        <v>45271</v>
      </c>
      <c r="D17" s="223">
        <f>IF(Daily!AB343=0,"",Daily!AB343)</f>
        <v>426477</v>
      </c>
      <c r="E17" s="224">
        <f>IF(Daily!AC343=0,"",Daily!AC343)</f>
        <v>425389</v>
      </c>
      <c r="F17" s="205"/>
      <c r="G17" s="202">
        <f t="shared" si="0"/>
        <v>1</v>
      </c>
      <c r="J17" s="202"/>
      <c r="K17" s="202"/>
      <c r="L17" s="202"/>
      <c r="M17" s="202"/>
      <c r="O17" s="202"/>
    </row>
    <row r="18" spans="1:15" ht="17.399999999999999" x14ac:dyDescent="0.25">
      <c r="A18" s="151"/>
      <c r="B18" s="151"/>
      <c r="C18" s="222">
        <f>C7+11</f>
        <v>45272</v>
      </c>
      <c r="D18" s="223">
        <f>IF(Daily!AB374=0,"",Daily!AB374)</f>
        <v>435652</v>
      </c>
      <c r="E18" s="224">
        <f>IF(Daily!AC374=0,"",Daily!AC374)</f>
        <v>434753</v>
      </c>
      <c r="F18" s="205"/>
      <c r="G18" s="202">
        <f t="shared" si="0"/>
        <v>1</v>
      </c>
      <c r="J18" s="202"/>
      <c r="K18" s="202"/>
      <c r="L18" s="202"/>
      <c r="M18" s="202"/>
      <c r="O18" s="202"/>
    </row>
    <row r="19" spans="1:15" ht="17.399999999999999" x14ac:dyDescent="0.25">
      <c r="A19" s="151"/>
      <c r="B19" s="151"/>
      <c r="C19" s="222">
        <f>C7+12</f>
        <v>45273</v>
      </c>
      <c r="D19" s="223">
        <f>IF(Daily!AB405=0,"",Daily!AB405)</f>
        <v>434251</v>
      </c>
      <c r="E19" s="224">
        <f>IF(Daily!AC405=0,"",Daily!AC405)</f>
        <v>433215</v>
      </c>
      <c r="F19" s="205"/>
      <c r="G19" s="202">
        <f t="shared" si="0"/>
        <v>1</v>
      </c>
      <c r="J19" s="202"/>
      <c r="K19" s="202"/>
      <c r="L19" s="202"/>
      <c r="M19" s="202"/>
      <c r="O19" s="202"/>
    </row>
    <row r="20" spans="1:15" ht="17.399999999999999" x14ac:dyDescent="0.25">
      <c r="A20" s="151"/>
      <c r="B20" s="151"/>
      <c r="C20" s="222">
        <f>C7+13</f>
        <v>45274</v>
      </c>
      <c r="D20" s="223">
        <f>IF(Daily!AB436=0,"",Daily!AB436)</f>
        <v>421596</v>
      </c>
      <c r="E20" s="224">
        <f>IF(Daily!AC436=0,"",Daily!AC436)</f>
        <v>420553</v>
      </c>
      <c r="F20" s="205"/>
      <c r="G20" s="202">
        <f t="shared" si="0"/>
        <v>1</v>
      </c>
      <c r="J20" s="202"/>
      <c r="L20" s="202"/>
      <c r="M20" s="202"/>
      <c r="O20" s="202"/>
    </row>
    <row r="21" spans="1:15" ht="17.399999999999999" x14ac:dyDescent="0.25">
      <c r="A21" s="151"/>
      <c r="B21" s="151"/>
      <c r="C21" s="222">
        <f>C7+14</f>
        <v>45275</v>
      </c>
      <c r="D21" s="223">
        <f>IF(Daily!AB467=0,"",Daily!AB467)</f>
        <v>432158</v>
      </c>
      <c r="E21" s="224">
        <f>IF(Daily!AC467=0,"",Daily!AC467)</f>
        <v>430964</v>
      </c>
      <c r="F21" s="205"/>
      <c r="G21" s="202">
        <f t="shared" si="0"/>
        <v>1</v>
      </c>
      <c r="J21" s="202"/>
      <c r="K21" s="202"/>
      <c r="L21" s="202"/>
      <c r="M21" s="202"/>
      <c r="O21" s="202"/>
    </row>
    <row r="22" spans="1:15" ht="17.399999999999999" x14ac:dyDescent="0.25">
      <c r="A22" s="151"/>
      <c r="B22" s="151"/>
      <c r="C22" s="222">
        <f>C7+15</f>
        <v>45276</v>
      </c>
      <c r="D22" s="223">
        <f>IF(Daily!AB498=0,"",Daily!AB498)</f>
        <v>369800</v>
      </c>
      <c r="E22" s="224">
        <f>IF(Daily!AC498=0,"",Daily!AC498)</f>
        <v>368491</v>
      </c>
      <c r="F22" s="205"/>
      <c r="G22" s="202">
        <f t="shared" si="0"/>
        <v>2</v>
      </c>
      <c r="J22" s="202"/>
      <c r="K22" s="202"/>
      <c r="L22" s="202"/>
      <c r="M22" s="202"/>
      <c r="O22" s="202"/>
    </row>
    <row r="23" spans="1:15" ht="17.399999999999999" x14ac:dyDescent="0.25">
      <c r="A23" s="151"/>
      <c r="B23" s="151"/>
      <c r="C23" s="222">
        <f>C7+16</f>
        <v>45277</v>
      </c>
      <c r="D23" s="223">
        <f>IF(Daily!AB529=0,"",Daily!AB529)</f>
        <v>287730</v>
      </c>
      <c r="E23" s="224">
        <f>IF(Daily!AC529=0,"",Daily!AC529)</f>
        <v>286441</v>
      </c>
      <c r="F23" s="205"/>
      <c r="G23" s="202">
        <f t="shared" si="0"/>
        <v>3</v>
      </c>
      <c r="J23" s="202"/>
      <c r="K23" s="202"/>
      <c r="L23" s="202"/>
      <c r="M23" s="202"/>
      <c r="O23" s="202"/>
    </row>
    <row r="24" spans="1:15" ht="17.399999999999999" x14ac:dyDescent="0.25">
      <c r="A24" s="151"/>
      <c r="B24" s="151"/>
      <c r="C24" s="222">
        <f>C7+17</f>
        <v>45278</v>
      </c>
      <c r="D24" s="223">
        <f>IF(Daily!AB560=0,"",Daily!AB560)</f>
        <v>425802</v>
      </c>
      <c r="E24" s="224">
        <f>IF(Daily!AC560=0,"",Daily!AC560)</f>
        <v>420362</v>
      </c>
      <c r="F24" s="205"/>
      <c r="G24" s="202">
        <f t="shared" si="0"/>
        <v>1</v>
      </c>
      <c r="J24" s="202"/>
      <c r="K24" s="202"/>
      <c r="L24" s="202"/>
      <c r="M24" s="202"/>
      <c r="O24" s="202"/>
    </row>
    <row r="25" spans="1:15" ht="17.399999999999999" x14ac:dyDescent="0.25">
      <c r="A25" s="151"/>
      <c r="B25" s="151"/>
      <c r="C25" s="222">
        <f>C7+18</f>
        <v>45279</v>
      </c>
      <c r="D25" s="223">
        <f>IF(Daily!AB591=0,"",Daily!AB591)</f>
        <v>423230</v>
      </c>
      <c r="E25" s="224">
        <f>IF(Daily!AC591=0,"",Daily!AC591)</f>
        <v>422166</v>
      </c>
      <c r="F25" s="205"/>
      <c r="G25" s="202">
        <f t="shared" si="0"/>
        <v>1</v>
      </c>
      <c r="J25" s="202"/>
      <c r="K25" s="202"/>
      <c r="L25" s="202"/>
      <c r="M25" s="202"/>
      <c r="O25" s="202"/>
    </row>
    <row r="26" spans="1:15" ht="17.399999999999999" x14ac:dyDescent="0.25">
      <c r="A26" s="151"/>
      <c r="B26" s="151"/>
      <c r="C26" s="222">
        <f>C7+19</f>
        <v>45280</v>
      </c>
      <c r="D26" s="223">
        <f>IF(Daily!AB622=0,"",Daily!AB622)</f>
        <v>429690</v>
      </c>
      <c r="E26" s="224">
        <f>IF(Daily!AC622=0,"",Daily!AC622)</f>
        <v>428324</v>
      </c>
      <c r="F26" s="205"/>
      <c r="G26" s="202">
        <f t="shared" si="0"/>
        <v>1</v>
      </c>
      <c r="J26" s="202"/>
      <c r="K26" s="202"/>
      <c r="L26" s="202"/>
      <c r="M26" s="202"/>
      <c r="O26" s="202"/>
    </row>
    <row r="27" spans="1:15" ht="17.399999999999999" x14ac:dyDescent="0.25">
      <c r="A27" s="151"/>
      <c r="B27" s="151"/>
      <c r="C27" s="222">
        <f>C7+20</f>
        <v>45281</v>
      </c>
      <c r="D27" s="223">
        <f>IF(Daily!AB653=0,"",Daily!AB653)</f>
        <v>419418</v>
      </c>
      <c r="E27" s="224">
        <f>IF(Daily!AC653=0,"",Daily!AC653)</f>
        <v>418228</v>
      </c>
      <c r="F27" s="205"/>
      <c r="G27" s="202">
        <f t="shared" si="0"/>
        <v>1</v>
      </c>
      <c r="J27" s="202"/>
      <c r="K27" s="202"/>
      <c r="L27" s="202"/>
      <c r="M27" s="202"/>
      <c r="O27" s="202"/>
    </row>
    <row r="28" spans="1:15" ht="17.399999999999999" x14ac:dyDescent="0.25">
      <c r="A28" s="151"/>
      <c r="B28" s="151"/>
      <c r="C28" s="222">
        <f>C7+21</f>
        <v>45282</v>
      </c>
      <c r="D28" s="223">
        <f>IF(Daily!AB684=0,"",Daily!AB684)</f>
        <v>419320</v>
      </c>
      <c r="E28" s="224">
        <f>IF(Daily!AC684=0,"",Daily!AC684)</f>
        <v>417812</v>
      </c>
      <c r="F28" s="205"/>
      <c r="G28" s="202">
        <f t="shared" si="0"/>
        <v>1</v>
      </c>
      <c r="K28" s="202"/>
      <c r="L28" s="202"/>
      <c r="M28" s="202"/>
      <c r="O28" s="202"/>
    </row>
    <row r="29" spans="1:15" ht="17.399999999999999" x14ac:dyDescent="0.25">
      <c r="A29" s="151"/>
      <c r="B29" s="151"/>
      <c r="C29" s="222">
        <f>C7+22</f>
        <v>45283</v>
      </c>
      <c r="D29" s="223">
        <f>IF(Daily!AB715=0,"",Daily!AB715)</f>
        <v>325394</v>
      </c>
      <c r="E29" s="224">
        <f>IF(Daily!AC715=0,"",Daily!AC715)</f>
        <v>323977</v>
      </c>
      <c r="F29" s="205"/>
      <c r="G29" s="202">
        <f t="shared" si="0"/>
        <v>2</v>
      </c>
      <c r="K29" s="202"/>
      <c r="L29" s="202"/>
      <c r="M29" s="202"/>
      <c r="O29" s="202"/>
    </row>
    <row r="30" spans="1:15" ht="17.399999999999999" x14ac:dyDescent="0.25">
      <c r="A30" s="151"/>
      <c r="B30" s="151"/>
      <c r="C30" s="222">
        <f>C7+23</f>
        <v>45284</v>
      </c>
      <c r="D30" s="223">
        <f>IF(Daily!AB746=0,"",Daily!AB746)</f>
        <v>211038</v>
      </c>
      <c r="E30" s="224">
        <f>IF(Daily!AC746=0,"",Daily!AC746)</f>
        <v>209475</v>
      </c>
      <c r="F30" s="205"/>
      <c r="G30" s="202">
        <f t="shared" si="0"/>
        <v>3</v>
      </c>
      <c r="K30" s="202"/>
      <c r="L30" s="202"/>
      <c r="M30" s="202"/>
      <c r="O30" s="202"/>
    </row>
    <row r="31" spans="1:15" ht="17.399999999999999" x14ac:dyDescent="0.25">
      <c r="A31" s="151"/>
      <c r="B31" s="151"/>
      <c r="C31" s="222">
        <f>C7+24</f>
        <v>45285</v>
      </c>
      <c r="D31" s="223">
        <f>IF(Daily!AB777=0,"",Daily!AB777)</f>
        <v>219731</v>
      </c>
      <c r="E31" s="224">
        <f>IF(Daily!AC777=0,"",Daily!AC777)</f>
        <v>218380</v>
      </c>
      <c r="F31" s="205"/>
      <c r="G31" s="202">
        <f t="shared" si="0"/>
        <v>3</v>
      </c>
      <c r="H31" s="149" t="s">
        <v>87</v>
      </c>
      <c r="K31" s="202"/>
      <c r="L31" s="202"/>
      <c r="M31" s="202"/>
      <c r="O31" s="202"/>
    </row>
    <row r="32" spans="1:15" ht="17.399999999999999" x14ac:dyDescent="0.25">
      <c r="A32" s="151"/>
      <c r="B32" s="151"/>
      <c r="C32" s="222">
        <f>C7+25</f>
        <v>45286</v>
      </c>
      <c r="D32" s="223">
        <f>IF(Daily!AB808=0,"",Daily!AB808)</f>
        <v>263213</v>
      </c>
      <c r="E32" s="224">
        <f>IF(Daily!AC808=0,"",Daily!AC808)</f>
        <v>262046</v>
      </c>
      <c r="F32" s="205"/>
      <c r="G32" s="202">
        <f t="shared" si="0"/>
        <v>3</v>
      </c>
      <c r="H32" s="149" t="s">
        <v>87</v>
      </c>
      <c r="K32" s="202"/>
      <c r="L32" s="202"/>
      <c r="M32" s="202"/>
    </row>
    <row r="33" spans="1:13" ht="17.399999999999999" x14ac:dyDescent="0.25">
      <c r="A33" s="151"/>
      <c r="B33" s="151"/>
      <c r="C33" s="222">
        <f>C7+26</f>
        <v>45287</v>
      </c>
      <c r="D33" s="223">
        <f>IF(Daily!AB839=0,"",Daily!AB839)</f>
        <v>380846</v>
      </c>
      <c r="E33" s="224">
        <f>IF(Daily!AC839=0,"",Daily!AC839)</f>
        <v>379302</v>
      </c>
      <c r="F33" s="205"/>
      <c r="G33" s="202">
        <f t="shared" si="0"/>
        <v>1</v>
      </c>
      <c r="K33" s="202"/>
      <c r="M33" s="202"/>
    </row>
    <row r="34" spans="1:13" ht="17.399999999999999" x14ac:dyDescent="0.25">
      <c r="A34" s="151"/>
      <c r="B34" s="151"/>
      <c r="C34" s="222">
        <f>C7+27</f>
        <v>45288</v>
      </c>
      <c r="D34" s="223">
        <f>IF(Daily!AB870=0,"",Daily!AB870)</f>
        <v>358093</v>
      </c>
      <c r="E34" s="224">
        <f>IF(Daily!AC870=0,"",Daily!AC870)</f>
        <v>357120</v>
      </c>
      <c r="F34" s="205"/>
      <c r="G34" s="202">
        <f t="shared" si="0"/>
        <v>1</v>
      </c>
      <c r="K34" s="202"/>
      <c r="M34" s="202"/>
    </row>
    <row r="35" spans="1:13" ht="17.399999999999999" x14ac:dyDescent="0.25">
      <c r="A35" s="151"/>
      <c r="B35" s="151"/>
      <c r="C35" s="222">
        <f>C7+28</f>
        <v>45289</v>
      </c>
      <c r="D35" s="223">
        <f>IF(Daily!AB901=0,"",Daily!AB901)</f>
        <v>359972</v>
      </c>
      <c r="E35" s="224">
        <f>IF(Daily!AC901=0,"",Daily!AC901)</f>
        <v>358329</v>
      </c>
      <c r="F35" s="205"/>
      <c r="G35" s="202">
        <f t="shared" si="0"/>
        <v>1</v>
      </c>
      <c r="K35" s="202"/>
      <c r="M35" s="202"/>
    </row>
    <row r="36" spans="1:13" ht="17.399999999999999" x14ac:dyDescent="0.25">
      <c r="A36" s="151"/>
      <c r="B36" s="151"/>
      <c r="C36" s="222">
        <f>C8+28</f>
        <v>45290</v>
      </c>
      <c r="D36" s="223">
        <f>IF(Daily!AB932=0,"",Daily!AB932)</f>
        <v>254007</v>
      </c>
      <c r="E36" s="224">
        <f>IF(Daily!AC932=0,"",Daily!AC932)</f>
        <v>253102</v>
      </c>
      <c r="F36" s="205"/>
      <c r="G36" s="202">
        <f t="shared" si="0"/>
        <v>3</v>
      </c>
      <c r="H36" s="149" t="s">
        <v>87</v>
      </c>
      <c r="K36" s="202"/>
      <c r="M36" s="202"/>
    </row>
    <row r="37" spans="1:13" ht="18" thickBot="1" x14ac:dyDescent="0.3">
      <c r="A37" s="151"/>
      <c r="B37" s="151"/>
      <c r="C37" s="222">
        <f>C9+28</f>
        <v>45291</v>
      </c>
      <c r="D37" s="223">
        <f>IF(Daily!AB963=0,"",Daily!AB963)</f>
        <v>166402</v>
      </c>
      <c r="E37" s="225">
        <f>IF(Daily!AC963=0,"",Daily!AC963)</f>
        <v>165232</v>
      </c>
      <c r="F37" s="205"/>
      <c r="G37" s="202">
        <f t="shared" ref="G37" si="1">IF(D37="",0,IF(WEEKDAY(C37,2)=7,3,IF(H37="H",3,IF(WEEKDAY(C37,2)=6,2,1))))</f>
        <v>3</v>
      </c>
      <c r="M37" s="202"/>
    </row>
    <row r="38" spans="1:13" ht="15" thickTop="1" thickBot="1" x14ac:dyDescent="0.3">
      <c r="A38" s="151"/>
      <c r="B38" s="151"/>
      <c r="C38" s="157" t="s">
        <v>41</v>
      </c>
      <c r="D38" s="201">
        <f>SUM(D7:D37)</f>
        <v>11189372</v>
      </c>
      <c r="E38" s="200">
        <f>SUM(E7:E37)</f>
        <v>11148882</v>
      </c>
      <c r="F38" s="209"/>
      <c r="G38" s="156"/>
      <c r="H38" s="156"/>
      <c r="I38" s="156"/>
    </row>
    <row r="39" spans="1:13" ht="14.4" thickTop="1" x14ac:dyDescent="0.25">
      <c r="A39" s="153"/>
      <c r="B39" s="154"/>
      <c r="C39" s="155" t="s">
        <v>61</v>
      </c>
      <c r="D39" s="154"/>
      <c r="E39" s="154"/>
      <c r="F39" s="154"/>
    </row>
    <row r="40" spans="1:13" x14ac:dyDescent="0.25">
      <c r="A40" s="153"/>
      <c r="B40" s="154"/>
      <c r="C40" s="154"/>
      <c r="D40" s="154"/>
      <c r="E40" s="154"/>
      <c r="F40" s="154"/>
    </row>
    <row r="41" spans="1:13" ht="13.8" x14ac:dyDescent="0.25">
      <c r="A41" s="153"/>
      <c r="C41" s="159" t="s">
        <v>64</v>
      </c>
      <c r="D41" s="156">
        <f>MAX(D7:D37)</f>
        <v>444900</v>
      </c>
      <c r="E41" s="156">
        <f>MAX(E7:E37)</f>
        <v>443866</v>
      </c>
      <c r="F41" s="156"/>
    </row>
    <row r="42" spans="1:13" ht="16.8" x14ac:dyDescent="0.4">
      <c r="A42" s="153"/>
      <c r="C42" s="159" t="s">
        <v>62</v>
      </c>
      <c r="D42" s="220">
        <f>IF(D38=0,"-",INDEX($C$7:$C$37,MATCH(MAX(D$7:D$37),D$7:D$37,0)))</f>
        <v>45267</v>
      </c>
      <c r="E42" s="220">
        <f>IF(E38=0,"-",INDEX($C$7:$C$37,MATCH(MAX(E$7:E$37),E$7:E$37,0)))</f>
        <v>45266</v>
      </c>
      <c r="F42" s="210"/>
    </row>
    <row r="43" spans="1:13" ht="13.8" x14ac:dyDescent="0.25">
      <c r="A43" s="153"/>
      <c r="C43" s="159" t="s">
        <v>63</v>
      </c>
      <c r="D43" s="156">
        <f>IF(D38=0,0,AVERAGEIF($G$7:$G$37,"&gt;0",D$7:D$37))</f>
        <v>360947.48387096776</v>
      </c>
      <c r="E43" s="156">
        <f>IF(E38=0,0,AVERAGEIF($G$7:$G$37,"&gt;0",E$7:E$37))</f>
        <v>359641.3548387097</v>
      </c>
      <c r="F43" s="156"/>
    </row>
    <row r="44" spans="1:13" ht="13.8" x14ac:dyDescent="0.25">
      <c r="A44" s="153"/>
      <c r="C44" s="159" t="s">
        <v>68</v>
      </c>
      <c r="D44" s="203">
        <f>SUMIF($G$7:$G$37,1,D$7:D$37)</f>
        <v>7533336</v>
      </c>
      <c r="E44" s="203">
        <f>SUMIF($G$7:$G$37,1,E$7:E$37)</f>
        <v>7508256</v>
      </c>
      <c r="F44" s="156"/>
    </row>
    <row r="45" spans="1:13" ht="13.8" x14ac:dyDescent="0.25">
      <c r="A45" s="153"/>
      <c r="C45" s="159" t="s">
        <v>65</v>
      </c>
      <c r="D45" s="156">
        <f>IF(D38=0,0,AVERAGEIF($G$7:$G$37,1,D$7:D$37))</f>
        <v>418518.66666666669</v>
      </c>
      <c r="E45" s="156">
        <f>IF(E38=0,0,AVERAGEIF($G$7:$G$37,1,E$7:E$37))</f>
        <v>417125.33333333331</v>
      </c>
      <c r="F45" s="156"/>
    </row>
    <row r="46" spans="1:13" ht="13.8" x14ac:dyDescent="0.25">
      <c r="C46" s="160" t="s">
        <v>66</v>
      </c>
      <c r="D46" s="203">
        <f>SUMIF($G$7:$G$37,2,D$7:D$37)</f>
        <v>1388922</v>
      </c>
      <c r="E46" s="203">
        <f>SUMIF($G$7:$G$37,2,E$7:E$37)</f>
        <v>1383943</v>
      </c>
      <c r="F46" s="202"/>
    </row>
    <row r="47" spans="1:13" ht="13.8" x14ac:dyDescent="0.25">
      <c r="C47" s="160" t="s">
        <v>67</v>
      </c>
      <c r="D47" s="156">
        <f>IFERROR(IF(D38=0,0,AVERAGEIF($G$7:$G$37,2,D$7:D$37)),0)</f>
        <v>347230.5</v>
      </c>
      <c r="E47" s="156">
        <f>IFERROR(IF(E38=0,0,AVERAGEIF($G$7:$G$37,2,E$7:E$37)),0)</f>
        <v>345985.75</v>
      </c>
      <c r="F47" s="202"/>
    </row>
    <row r="48" spans="1:13" ht="13.8" x14ac:dyDescent="0.25">
      <c r="C48" s="160" t="s">
        <v>72</v>
      </c>
      <c r="D48" s="203">
        <f>SUMIF($G$7:$G$37,3,D$7:D$37)</f>
        <v>2267114</v>
      </c>
      <c r="E48" s="203">
        <f>SUMIF($G$7:$G$37,3,E$7:E$37)</f>
        <v>2256683</v>
      </c>
      <c r="F48" s="211"/>
    </row>
    <row r="49" spans="3:6" ht="13.8" x14ac:dyDescent="0.25">
      <c r="C49" s="160" t="s">
        <v>71</v>
      </c>
      <c r="D49" s="156">
        <f>IFERROR(IF(D38=0,0,AVERAGEIF($G$7:$G$37,3,D$7:D$37)),0)</f>
        <v>251901.55555555556</v>
      </c>
      <c r="E49" s="156">
        <f>IFERROR(IF(E38=0,0,AVERAGEIF($G$7:$G$37,3,E$7:E$37)),0)</f>
        <v>250742.55555555556</v>
      </c>
      <c r="F49" s="211"/>
    </row>
    <row r="50" spans="3:6" ht="13.8" x14ac:dyDescent="0.25">
      <c r="C50" s="160" t="s">
        <v>70</v>
      </c>
      <c r="D50" s="211">
        <f>+D46+D48</f>
        <v>3656036</v>
      </c>
      <c r="E50" s="211">
        <f>+E46+E48</f>
        <v>3640626</v>
      </c>
      <c r="F50" s="211"/>
    </row>
    <row r="51" spans="3:6" ht="13.8" x14ac:dyDescent="0.25">
      <c r="C51" s="160" t="s">
        <v>69</v>
      </c>
      <c r="D51" s="204">
        <f>IFERROR(IF(D38=0,0,AVERAGEIF($G7:$G37,"&gt;1",D7:D37)),0)</f>
        <v>281233.53846153844</v>
      </c>
      <c r="E51" s="204">
        <f>IFERROR(IF(E38=0,0,AVERAGEIF($G7:$G37,"&gt;1",E7:E37)),0)</f>
        <v>280048.15384615387</v>
      </c>
      <c r="F51" s="211"/>
    </row>
    <row r="52" spans="3:6" x14ac:dyDescent="0.25">
      <c r="C52" s="161" t="s">
        <v>41</v>
      </c>
      <c r="D52" s="203">
        <f>+D44+D46+D48</f>
        <v>11189372</v>
      </c>
      <c r="E52" s="203">
        <f>+E44+E46+E48</f>
        <v>11148882</v>
      </c>
      <c r="F52" s="156"/>
    </row>
    <row r="53" spans="3:6" hidden="1" x14ac:dyDescent="0.25">
      <c r="D53" s="158" t="str">
        <f>IF(Monthly!AB31=D52,"CORRECT","no")</f>
        <v>CORRECT</v>
      </c>
      <c r="E53" s="158" t="str">
        <f>IF(Monthly!AC31=E52,"CORRECT","no")</f>
        <v>CORRECT</v>
      </c>
      <c r="F53" s="158"/>
    </row>
    <row r="54" spans="3:6" hidden="1" x14ac:dyDescent="0.25"/>
    <row r="55" spans="3:6" hidden="1" x14ac:dyDescent="0.25"/>
    <row r="56" spans="3:6" hidden="1" x14ac:dyDescent="0.25"/>
    <row r="57" spans="3:6" hidden="1" x14ac:dyDescent="0.25"/>
    <row r="58" spans="3:6" hidden="1" x14ac:dyDescent="0.25">
      <c r="C58" s="149" t="s">
        <v>73</v>
      </c>
    </row>
    <row r="59" spans="3:6" hidden="1" x14ac:dyDescent="0.25">
      <c r="C59" s="158" t="s">
        <v>74</v>
      </c>
      <c r="D59" s="204">
        <f>AVERAGE(D15,D22,D29,D36)</f>
        <v>322679</v>
      </c>
      <c r="E59" s="204">
        <f t="array" ref="E59">AVERAGE(IF(WEEKDAY($C$7:$C$37,2)=1,E$7:E$37))</f>
        <v>371098.5</v>
      </c>
      <c r="F59" s="204"/>
    </row>
    <row r="60" spans="3:6" hidden="1" x14ac:dyDescent="0.25">
      <c r="C60" s="158" t="s">
        <v>75</v>
      </c>
      <c r="D60" s="204">
        <f t="array" ref="D60">AVERAGE(IF(WEEKDAY($C$7:$C$37,2)=2,D$7:D$37))</f>
        <v>385315.25</v>
      </c>
      <c r="E60" s="204">
        <f t="array" ref="E60">AVERAGE(IF(WEEKDAY($C$7:$C$37,2)=2,E$7:E$37))</f>
        <v>384299.5</v>
      </c>
    </row>
    <row r="61" spans="3:6" hidden="1" x14ac:dyDescent="0.25">
      <c r="C61" s="158" t="s">
        <v>76</v>
      </c>
      <c r="D61" s="204">
        <f t="array" ref="D61">AVERAGE(IF(WEEKDAY($C$7:$C$37,2)=3,D$7:D$37))</f>
        <v>422406.25</v>
      </c>
      <c r="E61" s="204">
        <f t="array" ref="E61">AVERAGE(IF(WEEKDAY($C$7:$C$37,2)=3,E$7:E$37))</f>
        <v>421176.75</v>
      </c>
    </row>
    <row r="62" spans="3:6" hidden="1" x14ac:dyDescent="0.25">
      <c r="C62" s="158" t="s">
        <v>77</v>
      </c>
      <c r="D62" s="204">
        <f t="array" ref="D62">AVERAGE(IF(WEEKDAY($C$7:$C$37,2)=4,D$7:D$37))</f>
        <v>411001.75</v>
      </c>
      <c r="E62" s="204">
        <f t="array" ref="E62">AVERAGE(IF(WEEKDAY($C$7:$C$37,2)=4,E$7:E$37))</f>
        <v>409909.5</v>
      </c>
    </row>
    <row r="63" spans="3:6" hidden="1" x14ac:dyDescent="0.25">
      <c r="C63" s="158" t="s">
        <v>78</v>
      </c>
      <c r="D63" s="204">
        <f t="array" ref="D63">AVERAGE(IF(WEEKDAY($C$7:$C$37,2)=5,D$7:D$37))</f>
        <v>393790.4</v>
      </c>
      <c r="E63" s="204">
        <f t="array" ref="E63">AVERAGE(IF(WEEKDAY($C$7:$C$37,2)=5,E$7:E$37))</f>
        <v>392490</v>
      </c>
    </row>
    <row r="64" spans="3:6" hidden="1" x14ac:dyDescent="0.25">
      <c r="C64" s="158" t="s">
        <v>79</v>
      </c>
      <c r="D64" s="204">
        <f>AVERAGEIF($G$7:$G$37,2,D$7:D$37)</f>
        <v>347230.5</v>
      </c>
      <c r="E64" s="204">
        <f>AVERAGEIF($G$7:$G$37,2,E$7:E$37)</f>
        <v>345985.75</v>
      </c>
    </row>
    <row r="65" spans="3:5" hidden="1" x14ac:dyDescent="0.25">
      <c r="C65" s="158" t="s">
        <v>80</v>
      </c>
      <c r="D65" s="204">
        <f>AVERAGEIF($G$7:$G$37,3,D$7:D$37)</f>
        <v>251901.55555555556</v>
      </c>
      <c r="E65" s="204">
        <f>AVERAGEIF($G$7:$G$37,3,E$7:E$37)</f>
        <v>250742.55555555556</v>
      </c>
    </row>
    <row r="68" spans="3:5" x14ac:dyDescent="0.25">
      <c r="C68" s="158"/>
      <c r="D68" s="204"/>
    </row>
    <row r="69" spans="3:5" x14ac:dyDescent="0.25">
      <c r="C69" s="158"/>
      <c r="D69" s="204"/>
    </row>
    <row r="70" spans="3:5" x14ac:dyDescent="0.25">
      <c r="C70" s="158"/>
      <c r="D70" s="204"/>
    </row>
    <row r="71" spans="3:5" x14ac:dyDescent="0.25">
      <c r="C71" s="158"/>
      <c r="D71" s="204"/>
    </row>
    <row r="72" spans="3:5" x14ac:dyDescent="0.25">
      <c r="C72" s="158"/>
      <c r="D72" s="204"/>
    </row>
    <row r="73" spans="3:5" x14ac:dyDescent="0.25">
      <c r="C73" s="158"/>
      <c r="D73" s="204"/>
    </row>
    <row r="74" spans="3:5" x14ac:dyDescent="0.25">
      <c r="C74" s="158"/>
      <c r="D74" s="20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4">
      <formula>$H7="h"</formula>
    </cfRule>
    <cfRule type="expression" dxfId="3" priority="5">
      <formula>$G7&gt;1</formula>
    </cfRule>
  </conditionalFormatting>
  <conditionalFormatting sqref="D7:D37 E14 E33">
    <cfRule type="top10" dxfId="2" priority="3" rank="1"/>
  </conditionalFormatting>
  <conditionalFormatting sqref="D15">
    <cfRule type="top10" dxfId="1" priority="1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Carl Nixon  D. Ong</cp:lastModifiedBy>
  <cp:lastPrinted>2023-07-09T23:28:12Z</cp:lastPrinted>
  <dcterms:created xsi:type="dcterms:W3CDTF">2007-01-05T06:49:01Z</dcterms:created>
  <dcterms:modified xsi:type="dcterms:W3CDTF">2024-06-03T08:18:06Z</dcterms:modified>
</cp:coreProperties>
</file>